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" windowWidth="15360" windowHeight="1137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'공사(신규)'!$B$2:$T$2</definedName>
    <definedName name="_xlnm._FilterDatabase" localSheetId="1" hidden="1">'공사(장기)'!$B$2:$Q$2</definedName>
    <definedName name="_xlnm._FilterDatabase" localSheetId="2" hidden="1">구매!$B$2:$Q$2</definedName>
    <definedName name="_xlnm._FilterDatabase" localSheetId="3" hidden="1">용역!$B$2:$O$2</definedName>
  </definedNames>
  <calcPr calcId="145621"/>
</workbook>
</file>

<file path=xl/calcChain.xml><?xml version="1.0" encoding="utf-8"?>
<calcChain xmlns="http://schemas.openxmlformats.org/spreadsheetml/2006/main">
  <c r="J189" i="3" l="1"/>
  <c r="J188" i="3"/>
  <c r="J187" i="3"/>
  <c r="J186" i="3"/>
  <c r="J185" i="3"/>
  <c r="J184" i="3"/>
  <c r="J183" i="3"/>
  <c r="J182" i="3"/>
  <c r="J181" i="3"/>
  <c r="J180" i="3"/>
  <c r="L511" i="1"/>
  <c r="M511" i="1" s="1"/>
  <c r="N511" i="1" s="1"/>
  <c r="L510" i="1"/>
  <c r="M510" i="1" s="1"/>
  <c r="N510" i="1" s="1"/>
  <c r="L509" i="1"/>
  <c r="M509" i="1" s="1"/>
  <c r="N509" i="1" s="1"/>
  <c r="L109" i="1"/>
  <c r="M109" i="1" s="1"/>
  <c r="N109" i="1" s="1"/>
  <c r="L541" i="1"/>
  <c r="M541" i="1" s="1"/>
  <c r="N541" i="1" s="1"/>
  <c r="L249" i="1"/>
  <c r="M249" i="1" s="1"/>
  <c r="N249" i="1" s="1"/>
  <c r="L248" i="1"/>
  <c r="M248" i="1" s="1"/>
  <c r="N248" i="1" s="1"/>
  <c r="L553" i="1"/>
  <c r="L247" i="1"/>
  <c r="L108" i="1"/>
  <c r="L246" i="1"/>
  <c r="L245" i="1"/>
  <c r="L485" i="1"/>
  <c r="L484" i="1"/>
  <c r="L540" i="1"/>
  <c r="L483" i="1"/>
  <c r="L508" i="1"/>
  <c r="L482" i="1"/>
  <c r="L481" i="1"/>
  <c r="L408" i="1"/>
  <c r="L454" i="1"/>
  <c r="J874" i="3" l="1"/>
  <c r="J887" i="3"/>
  <c r="J630" i="3"/>
  <c r="J873" i="3"/>
  <c r="J179" i="3"/>
  <c r="J178" i="3"/>
  <c r="J886" i="3"/>
  <c r="J872" i="3"/>
  <c r="J871" i="3"/>
  <c r="J870" i="3"/>
  <c r="J629" i="3"/>
  <c r="J869" i="3"/>
  <c r="J177" i="3"/>
  <c r="J176" i="3"/>
  <c r="J175" i="3"/>
  <c r="J174" i="3"/>
  <c r="J173" i="3"/>
  <c r="J617" i="3"/>
  <c r="J616" i="3"/>
  <c r="J615" i="3"/>
  <c r="J614" i="3"/>
  <c r="J613" i="3"/>
  <c r="J612" i="3"/>
  <c r="J866" i="3"/>
  <c r="J865" i="3"/>
  <c r="J611" i="3"/>
  <c r="J172" i="3"/>
  <c r="J864" i="3"/>
  <c r="J863" i="3"/>
  <c r="J862" i="3"/>
  <c r="J861" i="3"/>
  <c r="J171" i="3"/>
  <c r="J170" i="3"/>
  <c r="J169" i="3"/>
  <c r="J610" i="3"/>
  <c r="J609" i="3"/>
  <c r="J608" i="3"/>
  <c r="J607" i="3"/>
  <c r="J606" i="3"/>
  <c r="J605" i="3"/>
  <c r="J604" i="3"/>
  <c r="J603" i="3"/>
  <c r="J602" i="3"/>
  <c r="J601" i="3"/>
  <c r="J600" i="3"/>
  <c r="J858" i="3"/>
  <c r="J857" i="3"/>
  <c r="J856" i="3"/>
  <c r="J599" i="3"/>
  <c r="J598" i="3"/>
  <c r="J597" i="3"/>
  <c r="J596" i="3"/>
  <c r="J595" i="3"/>
  <c r="J594" i="3"/>
  <c r="J855" i="3"/>
  <c r="J854" i="3"/>
  <c r="J853" i="3"/>
  <c r="L407" i="1"/>
  <c r="L406" i="1"/>
  <c r="L405" i="1"/>
  <c r="L404" i="1"/>
  <c r="L243" i="1"/>
  <c r="L403" i="1"/>
  <c r="L402" i="1"/>
  <c r="L401" i="1"/>
  <c r="L400" i="1"/>
  <c r="L399" i="1"/>
  <c r="L539" i="1"/>
  <c r="L398" i="1"/>
  <c r="L397" i="1"/>
  <c r="L579" i="1"/>
  <c r="L538" i="1"/>
  <c r="L396" i="1"/>
  <c r="L395" i="1"/>
  <c r="L394" i="1"/>
  <c r="L393" i="1"/>
  <c r="L392" i="1"/>
  <c r="L391" i="1"/>
  <c r="L390" i="1"/>
  <c r="L242" i="1"/>
  <c r="L241" i="1"/>
  <c r="L240" i="1"/>
  <c r="L239" i="1"/>
  <c r="L238" i="1"/>
  <c r="L453" i="1"/>
  <c r="L452" i="1"/>
  <c r="L107" i="1"/>
  <c r="L106" i="1"/>
  <c r="L389" i="1"/>
  <c r="L388" i="1"/>
  <c r="L387" i="1"/>
  <c r="L105" i="1"/>
  <c r="L104" i="1"/>
  <c r="L237" i="1"/>
  <c r="L386" i="1"/>
  <c r="L578" i="1"/>
  <c r="L236" i="1"/>
  <c r="L385" i="1"/>
  <c r="L384" i="1"/>
  <c r="L383" i="1"/>
  <c r="L382" i="1"/>
  <c r="L381" i="1"/>
  <c r="L380" i="1"/>
  <c r="L379" i="1"/>
  <c r="L378" i="1"/>
  <c r="L377" i="1"/>
  <c r="L594" i="1"/>
  <c r="L103" i="1"/>
  <c r="L102" i="1"/>
  <c r="L235" i="1"/>
  <c r="L376" i="1"/>
  <c r="L507" i="1"/>
  <c r="L234" i="1"/>
  <c r="L375" i="1"/>
  <c r="L101" i="1"/>
  <c r="L374" i="1"/>
  <c r="L373" i="1"/>
  <c r="L100" i="1"/>
  <c r="L99" i="1"/>
  <c r="L98" i="1"/>
  <c r="L97" i="1"/>
  <c r="L96" i="1"/>
  <c r="L95" i="1"/>
  <c r="L94" i="1"/>
  <c r="L93" i="1"/>
  <c r="L372" i="1"/>
  <c r="L371" i="1"/>
  <c r="L370" i="1"/>
  <c r="L369" i="1"/>
  <c r="L368" i="1"/>
  <c r="L92" i="1"/>
  <c r="L233" i="1"/>
  <c r="L232" i="1"/>
  <c r="L367" i="1"/>
  <c r="L506" i="1"/>
  <c r="L505" i="1"/>
  <c r="L451" i="1"/>
  <c r="L480" i="1"/>
  <c r="L231" i="1"/>
  <c r="L91" i="1"/>
  <c r="L479" i="1"/>
  <c r="L478" i="1"/>
  <c r="L90" i="1"/>
  <c r="L89" i="1"/>
  <c r="L230" i="1"/>
  <c r="L229" i="1"/>
  <c r="L228" i="1"/>
  <c r="E200" i="5" l="1"/>
  <c r="J842" i="3"/>
  <c r="J841" i="3"/>
  <c r="J166" i="3"/>
  <c r="G840" i="3"/>
  <c r="J840" i="3" s="1"/>
  <c r="J839" i="3"/>
  <c r="J590" i="3"/>
  <c r="J589" i="3"/>
  <c r="J588" i="3"/>
  <c r="J838" i="3"/>
  <c r="J837" i="3"/>
  <c r="J587" i="3"/>
  <c r="J165" i="3"/>
  <c r="G836" i="3"/>
  <c r="J836" i="3" s="1"/>
  <c r="G835" i="3"/>
  <c r="J835" i="3" s="1"/>
  <c r="G834" i="3"/>
  <c r="J834" i="3" s="1"/>
  <c r="H833" i="3"/>
  <c r="J833" i="3" s="1"/>
  <c r="H832" i="3"/>
  <c r="J832" i="3" s="1"/>
  <c r="J586" i="3"/>
  <c r="J585" i="3"/>
  <c r="J164" i="3"/>
  <c r="J163" i="3"/>
  <c r="J162" i="3"/>
  <c r="J584" i="3"/>
  <c r="J583" i="3"/>
  <c r="J582" i="3"/>
  <c r="J581" i="3"/>
  <c r="J580" i="3"/>
  <c r="J579" i="3"/>
  <c r="J831" i="3"/>
  <c r="J830" i="3"/>
  <c r="J829" i="3"/>
  <c r="J828" i="3"/>
  <c r="J578" i="3"/>
  <c r="J577" i="3"/>
  <c r="J576" i="3"/>
  <c r="J575" i="3"/>
  <c r="J574" i="3"/>
  <c r="J573" i="3"/>
  <c r="J572" i="3"/>
  <c r="J571" i="3"/>
  <c r="J570" i="3"/>
  <c r="J569" i="3"/>
  <c r="J568" i="3"/>
  <c r="J161" i="3"/>
  <c r="J160" i="3"/>
  <c r="J159" i="3"/>
  <c r="J567" i="3"/>
  <c r="J566" i="3"/>
  <c r="J565" i="3"/>
  <c r="J564" i="3"/>
  <c r="J158" i="3"/>
  <c r="K158" i="3" s="1"/>
  <c r="J157" i="3"/>
  <c r="K157" i="3" s="1"/>
  <c r="J156" i="3"/>
  <c r="K156" i="3" s="1"/>
  <c r="J155" i="3"/>
  <c r="J154" i="3"/>
  <c r="J153" i="3"/>
  <c r="J152" i="3"/>
  <c r="J151" i="3"/>
  <c r="J150" i="3"/>
  <c r="J149" i="3"/>
  <c r="J148" i="3"/>
  <c r="J147" i="3"/>
  <c r="J146" i="3"/>
  <c r="J145" i="3"/>
  <c r="J144" i="3"/>
  <c r="J563" i="3"/>
  <c r="J562" i="3"/>
  <c r="J561" i="3"/>
  <c r="J560" i="3"/>
  <c r="J559" i="3"/>
  <c r="J558" i="3"/>
  <c r="J557" i="3"/>
  <c r="J827" i="3"/>
  <c r="J556" i="3"/>
  <c r="J555" i="3"/>
  <c r="J554" i="3"/>
  <c r="J553" i="3"/>
  <c r="J143" i="3"/>
  <c r="J142" i="3"/>
  <c r="J552" i="3"/>
  <c r="J141" i="3"/>
  <c r="J140" i="3"/>
  <c r="J139" i="3"/>
  <c r="J138" i="3"/>
  <c r="J137" i="3"/>
  <c r="J136" i="3"/>
  <c r="J135" i="3"/>
  <c r="J826" i="3"/>
  <c r="K134" i="3"/>
  <c r="J134" i="3"/>
  <c r="J133" i="3"/>
  <c r="K133" i="3" s="1"/>
  <c r="J132" i="3"/>
  <c r="K132" i="3" s="1"/>
  <c r="J131" i="3"/>
  <c r="K131" i="3" s="1"/>
  <c r="P130" i="3"/>
  <c r="P131" i="3" s="1"/>
  <c r="P132" i="3" s="1"/>
  <c r="P133" i="3" s="1"/>
  <c r="P134" i="3" s="1"/>
  <c r="O130" i="3"/>
  <c r="O131" i="3" s="1"/>
  <c r="O132" i="3" s="1"/>
  <c r="O133" i="3" s="1"/>
  <c r="O134" i="3" s="1"/>
  <c r="N130" i="3"/>
  <c r="N131" i="3" s="1"/>
  <c r="N132" i="3" s="1"/>
  <c r="J130" i="3"/>
  <c r="K130" i="3" s="1"/>
  <c r="K129" i="3"/>
  <c r="J129" i="3"/>
  <c r="J551" i="3"/>
  <c r="J550" i="3"/>
  <c r="J128" i="3"/>
  <c r="J127" i="3"/>
  <c r="J126" i="3"/>
  <c r="J125" i="3"/>
  <c r="J124" i="3"/>
  <c r="J549" i="3"/>
  <c r="J548" i="3"/>
  <c r="J547" i="3"/>
  <c r="J546" i="3"/>
  <c r="J545" i="3"/>
  <c r="J544" i="3"/>
  <c r="J543" i="3"/>
  <c r="J542" i="3"/>
  <c r="K542" i="3" s="1"/>
  <c r="J541" i="3"/>
  <c r="J540" i="3"/>
  <c r="J539" i="3"/>
  <c r="I825" i="3"/>
  <c r="J825" i="3" s="1"/>
  <c r="J538" i="3"/>
  <c r="J123" i="3"/>
  <c r="I123" i="3"/>
  <c r="K122" i="3"/>
  <c r="J122" i="3"/>
  <c r="K121" i="3"/>
  <c r="J121" i="3"/>
  <c r="L88" i="1"/>
  <c r="L602" i="1"/>
  <c r="L601" i="1"/>
  <c r="L600" i="1"/>
  <c r="L87" i="1"/>
  <c r="L227" i="1"/>
  <c r="L53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226" i="1"/>
  <c r="L225" i="1"/>
  <c r="L70" i="1"/>
  <c r="L69" i="1"/>
  <c r="L68" i="1"/>
  <c r="L224" i="1"/>
  <c r="L223" i="1"/>
  <c r="L222" i="1"/>
  <c r="L221" i="1"/>
  <c r="L220" i="1"/>
  <c r="L219" i="1"/>
  <c r="L218" i="1"/>
  <c r="L577" i="1"/>
  <c r="L576" i="1"/>
  <c r="L575" i="1"/>
  <c r="L67" i="1"/>
  <c r="L66" i="1"/>
  <c r="L450" i="1"/>
  <c r="L217" i="1"/>
  <c r="L216" i="1"/>
  <c r="L477" i="1"/>
  <c r="K215" i="1"/>
  <c r="L215" i="1" s="1"/>
  <c r="L65" i="1"/>
  <c r="L214" i="1"/>
  <c r="L366" i="1"/>
  <c r="M64" i="1"/>
  <c r="L64" i="1"/>
  <c r="M63" i="1"/>
  <c r="L63" i="1"/>
  <c r="L365" i="1"/>
  <c r="L364" i="1"/>
  <c r="L593" i="1"/>
  <c r="L592" i="1"/>
  <c r="L476" i="1"/>
  <c r="L475" i="1"/>
  <c r="L474" i="1"/>
  <c r="L213" i="1"/>
  <c r="L212" i="1"/>
  <c r="M211" i="1"/>
  <c r="L211" i="1"/>
  <c r="L449" i="1"/>
  <c r="L363" i="1"/>
  <c r="L62" i="1"/>
  <c r="L61" i="1"/>
  <c r="L60" i="1"/>
  <c r="L59" i="1"/>
  <c r="L58" i="1"/>
  <c r="L568" i="1"/>
  <c r="L210" i="1"/>
  <c r="L448" i="1"/>
  <c r="L599" i="1"/>
  <c r="L598" i="1"/>
  <c r="L597" i="1"/>
  <c r="L567" i="1"/>
  <c r="L57" i="1"/>
  <c r="L209" i="1"/>
  <c r="L56" i="1"/>
  <c r="L55" i="1"/>
  <c r="L362" i="1"/>
  <c r="L54" i="1"/>
  <c r="N133" i="3" l="1"/>
  <c r="N134" i="3" s="1"/>
  <c r="J577" i="4" l="1"/>
  <c r="J824" i="3"/>
  <c r="J523" i="3"/>
  <c r="K523" i="3" s="1"/>
  <c r="J522" i="3"/>
  <c r="K522" i="3" s="1"/>
  <c r="J521" i="3"/>
  <c r="K521" i="3" s="1"/>
  <c r="J520" i="3"/>
  <c r="K520" i="3" s="1"/>
  <c r="J519" i="3"/>
  <c r="K519" i="3" s="1"/>
  <c r="J518" i="3"/>
  <c r="K518" i="3" s="1"/>
  <c r="J517" i="3"/>
  <c r="K517" i="3" s="1"/>
  <c r="J516" i="3"/>
  <c r="K516" i="3" s="1"/>
  <c r="J515" i="3"/>
  <c r="K515" i="3" s="1"/>
  <c r="J514" i="3"/>
  <c r="K514" i="3" s="1"/>
  <c r="J513" i="3"/>
  <c r="K513" i="3" s="1"/>
  <c r="J512" i="3"/>
  <c r="K512" i="3" s="1"/>
  <c r="J511" i="3"/>
  <c r="K511" i="3" s="1"/>
  <c r="J510" i="3"/>
  <c r="K510" i="3" s="1"/>
  <c r="J509" i="3"/>
  <c r="K509" i="3" s="1"/>
  <c r="J508" i="3"/>
  <c r="K508" i="3" s="1"/>
  <c r="J507" i="3"/>
  <c r="K507" i="3" s="1"/>
  <c r="J114" i="3"/>
  <c r="K114" i="3" s="1"/>
  <c r="J113" i="3"/>
  <c r="K113" i="3" s="1"/>
  <c r="J506" i="3"/>
  <c r="K506" i="3" s="1"/>
  <c r="J505" i="3"/>
  <c r="K505" i="3" s="1"/>
  <c r="J504" i="3"/>
  <c r="K504" i="3" s="1"/>
  <c r="J503" i="3"/>
  <c r="K503" i="3" s="1"/>
  <c r="J502" i="3"/>
  <c r="K502" i="3" s="1"/>
  <c r="J501" i="3"/>
  <c r="K501" i="3" s="1"/>
  <c r="J500" i="3"/>
  <c r="K500" i="3" s="1"/>
  <c r="J499" i="3"/>
  <c r="K499" i="3" s="1"/>
  <c r="J498" i="3"/>
  <c r="K498" i="3" s="1"/>
  <c r="J823" i="3"/>
  <c r="J822" i="3"/>
  <c r="J821" i="3"/>
  <c r="J820" i="3"/>
  <c r="J819" i="3"/>
  <c r="J818" i="3"/>
  <c r="J497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110" i="3"/>
  <c r="J804" i="3"/>
  <c r="J803" i="3"/>
  <c r="J492" i="3"/>
  <c r="H109" i="3"/>
  <c r="J109" i="3" s="1"/>
  <c r="J491" i="3"/>
  <c r="J490" i="3"/>
  <c r="J489" i="3"/>
  <c r="J802" i="3"/>
  <c r="J801" i="3"/>
  <c r="J800" i="3"/>
  <c r="I488" i="3"/>
  <c r="I487" i="3"/>
  <c r="I486" i="3"/>
  <c r="J485" i="3"/>
  <c r="J484" i="3"/>
  <c r="K483" i="3"/>
  <c r="J483" i="3"/>
  <c r="K482" i="3"/>
  <c r="J482" i="3"/>
  <c r="K481" i="3"/>
  <c r="J481" i="3"/>
  <c r="K480" i="3"/>
  <c r="J480" i="3"/>
  <c r="K479" i="3"/>
  <c r="J479" i="3"/>
  <c r="K478" i="3"/>
  <c r="J478" i="3"/>
  <c r="K477" i="3"/>
  <c r="J477" i="3"/>
  <c r="I885" i="3"/>
  <c r="J885" i="3" s="1"/>
  <c r="K885" i="3" s="1"/>
  <c r="J884" i="3"/>
  <c r="K884" i="3" s="1"/>
  <c r="I884" i="3"/>
  <c r="I883" i="3"/>
  <c r="J883" i="3" s="1"/>
  <c r="K883" i="3" s="1"/>
  <c r="J882" i="3"/>
  <c r="K882" i="3" s="1"/>
  <c r="I882" i="3"/>
  <c r="K881" i="3"/>
  <c r="J881" i="3"/>
  <c r="I880" i="3"/>
  <c r="J880" i="3" s="1"/>
  <c r="K880" i="3" s="1"/>
  <c r="J879" i="3"/>
  <c r="K879" i="3" s="1"/>
  <c r="I879" i="3"/>
  <c r="J878" i="3"/>
  <c r="K878" i="3" s="1"/>
  <c r="J877" i="3"/>
  <c r="K877" i="3" s="1"/>
  <c r="L208" i="1"/>
  <c r="L552" i="1"/>
  <c r="L206" i="1"/>
  <c r="L591" i="1"/>
  <c r="L590" i="1"/>
  <c r="L348" i="1"/>
  <c r="L347" i="1"/>
  <c r="L346" i="1"/>
  <c r="L345" i="1"/>
  <c r="L344" i="1"/>
  <c r="L447" i="1"/>
  <c r="L446" i="1"/>
  <c r="L341" i="1"/>
  <c r="L574" i="1"/>
  <c r="L203" i="1"/>
  <c r="L573" i="1"/>
  <c r="L443" i="1"/>
  <c r="L572" i="1"/>
  <c r="L473" i="1"/>
  <c r="L442" i="1"/>
  <c r="L202" i="1"/>
  <c r="L201" i="1"/>
  <c r="L200" i="1"/>
  <c r="L199" i="1"/>
  <c r="L198" i="1"/>
  <c r="L197" i="1"/>
  <c r="L46" i="1"/>
  <c r="L45" i="1"/>
  <c r="L44" i="1"/>
  <c r="L196" i="1"/>
  <c r="L440" i="1"/>
  <c r="L439" i="1"/>
  <c r="L43" i="1"/>
  <c r="M42" i="1"/>
  <c r="L42" i="1"/>
  <c r="M438" i="1"/>
  <c r="L438" i="1"/>
  <c r="L41" i="1"/>
  <c r="M40" i="1"/>
  <c r="L40" i="1"/>
  <c r="M39" i="1"/>
  <c r="L39" i="1"/>
  <c r="L551" i="1"/>
  <c r="L338" i="1" l="1"/>
  <c r="L195" i="1"/>
  <c r="J108" i="3" l="1"/>
  <c r="J107" i="3"/>
  <c r="J106" i="3"/>
  <c r="L38" i="1"/>
  <c r="L37" i="1"/>
  <c r="L566" i="1"/>
  <c r="L565" i="1"/>
  <c r="L564" i="1"/>
  <c r="L193" i="1"/>
  <c r="L192" i="1"/>
  <c r="L509" i="5" l="1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778" i="3"/>
  <c r="J777" i="3"/>
  <c r="J776" i="3"/>
  <c r="J775" i="3"/>
  <c r="J96" i="3"/>
  <c r="J774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J84" i="3"/>
  <c r="J83" i="3"/>
  <c r="J82" i="3"/>
  <c r="J81" i="3"/>
  <c r="J80" i="3"/>
  <c r="J79" i="3"/>
  <c r="J78" i="3"/>
  <c r="J77" i="3"/>
  <c r="J76" i="3"/>
  <c r="J424" i="3"/>
  <c r="J423" i="3"/>
  <c r="J422" i="3"/>
  <c r="J421" i="3"/>
  <c r="J420" i="3"/>
  <c r="J419" i="3"/>
  <c r="J418" i="3"/>
  <c r="J773" i="3"/>
  <c r="K773" i="3" s="1"/>
  <c r="J417" i="3"/>
  <c r="J416" i="3"/>
  <c r="J415" i="3"/>
  <c r="J414" i="3"/>
  <c r="J413" i="3"/>
  <c r="J412" i="3"/>
  <c r="J411" i="3"/>
  <c r="J410" i="3"/>
  <c r="J409" i="3"/>
  <c r="K408" i="3"/>
  <c r="J408" i="3"/>
  <c r="K407" i="3"/>
  <c r="J407" i="3"/>
  <c r="K406" i="3"/>
  <c r="J406" i="3"/>
  <c r="J405" i="3"/>
  <c r="J404" i="3"/>
  <c r="J403" i="3"/>
  <c r="J402" i="3"/>
  <c r="J401" i="3"/>
  <c r="J400" i="3"/>
  <c r="K772" i="3"/>
  <c r="J772" i="3"/>
  <c r="K771" i="3"/>
  <c r="J771" i="3"/>
  <c r="K770" i="3"/>
  <c r="J770" i="3"/>
  <c r="K769" i="3"/>
  <c r="J769" i="3"/>
  <c r="K768" i="3"/>
  <c r="J768" i="3"/>
  <c r="K767" i="3"/>
  <c r="J767" i="3"/>
  <c r="K766" i="3"/>
  <c r="J766" i="3"/>
  <c r="K765" i="3"/>
  <c r="J765" i="3"/>
  <c r="K764" i="3"/>
  <c r="J764" i="3"/>
  <c r="K763" i="3"/>
  <c r="J763" i="3"/>
  <c r="K762" i="3"/>
  <c r="J762" i="3"/>
  <c r="K761" i="3"/>
  <c r="J761" i="3"/>
  <c r="K760" i="3"/>
  <c r="J760" i="3"/>
  <c r="K759" i="3"/>
  <c r="J759" i="3"/>
  <c r="K758" i="3"/>
  <c r="J758" i="3"/>
  <c r="K757" i="3"/>
  <c r="J757" i="3"/>
  <c r="J756" i="3"/>
  <c r="J755" i="3"/>
  <c r="K755" i="3" s="1"/>
  <c r="J891" i="3"/>
  <c r="K891" i="3" s="1"/>
  <c r="J890" i="3"/>
  <c r="K890" i="3" s="1"/>
  <c r="J889" i="3"/>
  <c r="J399" i="3"/>
  <c r="K399" i="3" s="1"/>
  <c r="J398" i="3"/>
  <c r="K398" i="3" s="1"/>
  <c r="J397" i="3"/>
  <c r="K397" i="3" s="1"/>
  <c r="L430" i="1"/>
  <c r="L429" i="1"/>
  <c r="L428" i="1"/>
  <c r="L329" i="1"/>
  <c r="L328" i="1"/>
  <c r="L172" i="1"/>
  <c r="L469" i="1"/>
  <c r="L550" i="1"/>
  <c r="L549" i="1"/>
  <c r="L548" i="1"/>
  <c r="L327" i="1"/>
  <c r="N326" i="1"/>
  <c r="L326" i="1"/>
  <c r="L325" i="1"/>
  <c r="L324" i="1"/>
  <c r="L323" i="1"/>
  <c r="L33" i="1"/>
  <c r="L547" i="1"/>
  <c r="M322" i="1"/>
  <c r="N322" i="1" s="1"/>
  <c r="L322" i="1"/>
  <c r="N171" i="1"/>
  <c r="L171" i="1"/>
  <c r="N32" i="1"/>
  <c r="L32" i="1"/>
  <c r="M31" i="1"/>
  <c r="L31" i="1"/>
  <c r="M30" i="1"/>
  <c r="L30" i="1"/>
  <c r="L321" i="1"/>
  <c r="L571" i="1"/>
  <c r="N427" i="1"/>
  <c r="L427" i="1"/>
  <c r="N426" i="1"/>
  <c r="L426" i="1"/>
  <c r="L501" i="1"/>
  <c r="L500" i="1"/>
  <c r="L320" i="1"/>
  <c r="L170" i="1"/>
  <c r="L169" i="1"/>
  <c r="L168" i="1"/>
  <c r="L319" i="1"/>
  <c r="L318" i="1"/>
  <c r="L317" i="1"/>
  <c r="L29" i="1"/>
  <c r="L28" i="1"/>
  <c r="L27" i="1"/>
  <c r="L26" i="1"/>
  <c r="L534" i="1" l="1"/>
  <c r="M534" i="1" s="1"/>
  <c r="L533" i="1"/>
  <c r="M533" i="1" s="1"/>
  <c r="L532" i="1"/>
  <c r="M532" i="1" s="1"/>
  <c r="L531" i="1"/>
  <c r="M531" i="1" s="1"/>
  <c r="L530" i="1"/>
  <c r="M530" i="1" s="1"/>
  <c r="L529" i="1"/>
  <c r="M529" i="1" s="1"/>
  <c r="L528" i="1"/>
  <c r="M528" i="1" s="1"/>
  <c r="L527" i="1"/>
  <c r="M527" i="1" s="1"/>
  <c r="L526" i="1"/>
  <c r="M526" i="1" s="1"/>
  <c r="L525" i="1"/>
  <c r="M525" i="1" s="1"/>
  <c r="L524" i="1"/>
  <c r="M524" i="1" s="1"/>
  <c r="L523" i="1"/>
  <c r="M523" i="1" s="1"/>
  <c r="L464" i="1"/>
  <c r="L463" i="1"/>
  <c r="J706" i="3" l="1"/>
  <c r="J308" i="3"/>
  <c r="J705" i="3"/>
  <c r="J704" i="3"/>
  <c r="K703" i="3"/>
  <c r="J703" i="3"/>
  <c r="L292" i="1"/>
  <c r="L143" i="1"/>
  <c r="L142" i="1"/>
  <c r="L291" i="1"/>
  <c r="L141" i="1"/>
  <c r="L140" i="1"/>
  <c r="L460" i="1"/>
  <c r="L139" i="1"/>
  <c r="L267" i="1"/>
  <c r="M485" i="4" l="1"/>
  <c r="M603" i="4" s="1"/>
  <c r="M604" i="4" s="1"/>
  <c r="M605" i="4" s="1"/>
  <c r="J696" i="3" l="1"/>
  <c r="J695" i="3"/>
  <c r="L456" i="1"/>
  <c r="L264" i="1"/>
</calcChain>
</file>

<file path=xl/comments1.xml><?xml version="1.0" encoding="utf-8"?>
<comments xmlns="http://schemas.openxmlformats.org/spreadsheetml/2006/main">
  <authors>
    <author>ljm</author>
  </authors>
  <commentList>
    <comment ref="K2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<sst xmlns="http://schemas.openxmlformats.org/spreadsheetml/2006/main" count="25178" uniqueCount="5373">
  <si>
    <t>비고란</t>
    <phoneticPr fontId="2" type="noConversion"/>
  </si>
  <si>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</si>
  <si>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</si>
  <si>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</si>
  <si>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</si>
  <si>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</si>
  <si>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</si>
  <si>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예산코드(17자리)</t>
    <phoneticPr fontId="2" type="noConversion"/>
  </si>
  <si>
    <t>공종</t>
    <phoneticPr fontId="2" type="noConversion"/>
  </si>
  <si>
    <t>예산코드(17자리)</t>
    <phoneticPr fontId="2" type="noConversion"/>
  </si>
  <si>
    <t>계속비전환여부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</si>
  <si>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</si>
  <si>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</si>
  <si>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</si>
  <si>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</si>
  <si>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자체조달</t>
  </si>
  <si>
    <t>중앙조달</t>
  </si>
  <si>
    <t>토목</t>
  </si>
  <si>
    <t>건축</t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</si>
  <si>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</si>
  <si>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</si>
  <si>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</si>
  <si>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</si>
  <si>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</si>
  <si>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비고란</t>
    <phoneticPr fontId="2" type="noConversion"/>
  </si>
  <si>
    <t>비협정</t>
  </si>
  <si>
    <t>국고보조금액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</si>
  <si>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</si>
  <si>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</si>
  <si>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</si>
  <si>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</si>
  <si>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</si>
  <si>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</si>
  <si>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구매예정금액
(백만원)</t>
    <phoneticPr fontId="2" type="noConversion"/>
  </si>
  <si>
    <t>협정여부</t>
    <phoneticPr fontId="2" type="noConversion"/>
  </si>
  <si>
    <t>비고</t>
    <phoneticPr fontId="2" type="noConversion"/>
  </si>
  <si>
    <t>일반총액</t>
  </si>
  <si>
    <t>○ 발주계획 - 공사(신규)</t>
    <phoneticPr fontId="2" type="noConversion"/>
  </si>
  <si>
    <t>○ 발주계획 - 공사(장기)</t>
    <phoneticPr fontId="2" type="noConversion"/>
  </si>
  <si>
    <t>○ 발주계획 - 용역</t>
    <phoneticPr fontId="2" type="noConversion"/>
  </si>
  <si>
    <t>일반용역</t>
  </si>
  <si>
    <t>해당</t>
  </si>
  <si>
    <t>일반</t>
  </si>
  <si>
    <t>전기</t>
  </si>
  <si>
    <t>통신</t>
  </si>
  <si>
    <t>소방</t>
  </si>
  <si>
    <t>PQ</t>
  </si>
  <si>
    <t>수의단가</t>
  </si>
  <si>
    <t>장기</t>
  </si>
  <si>
    <t>기술용역</t>
  </si>
  <si>
    <t>미해당</t>
  </si>
  <si>
    <t>실적</t>
  </si>
  <si>
    <t>협정</t>
  </si>
  <si>
    <t>○ 발주계획 - 구매</t>
    <phoneticPr fontId="2" type="noConversion"/>
  </si>
  <si>
    <t>발주도급금액(A)(백만원)</t>
    <phoneticPr fontId="2" type="noConversion"/>
  </si>
  <si>
    <t>발주관급자재비
(B)(백만원)</t>
    <phoneticPr fontId="2" type="noConversion"/>
  </si>
  <si>
    <t>발주기타금액
(C)(백만원)</t>
    <phoneticPr fontId="2" type="noConversion"/>
  </si>
  <si>
    <t>발주합계금액
(A+B+C)(백만원)</t>
    <phoneticPr fontId="2" type="noConversion"/>
  </si>
  <si>
    <t>금차도급금액
(백만원)</t>
    <phoneticPr fontId="2" type="noConversion"/>
  </si>
  <si>
    <t>국고보조금액
(백만원)</t>
    <phoneticPr fontId="2" type="noConversion"/>
  </si>
  <si>
    <t>금년도 집행금액
(A) (백만원)</t>
    <phoneticPr fontId="2" type="noConversion"/>
  </si>
  <si>
    <t>집행잔액
(B) (백만원)</t>
    <phoneticPr fontId="2" type="noConversion"/>
  </si>
  <si>
    <t>전년도 집행금액
(C) (백만원)</t>
    <phoneticPr fontId="2" type="noConversion"/>
  </si>
  <si>
    <t>총부기금액(A+B+C) (백만원)</t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</si>
  <si>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</si>
  <si>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</si>
  <si>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</si>
  <si>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</si>
  <si>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</si>
  <si>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</si>
  <si>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>예산액(백만원)</t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</si>
  <si>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</si>
  <si>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</si>
  <si>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</si>
  <si>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</si>
  <si>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</si>
  <si>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</si>
  <si>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</si>
  <si>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</si>
  <si>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</si>
  <si>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 xml:space="preserve">북장지구 다목적농촌용수개발사업 </t>
  </si>
  <si>
    <t>신규</t>
  </si>
  <si>
    <t>환경사업처</t>
  </si>
  <si>
    <t>안영배</t>
  </si>
  <si>
    <t>061-338-5717</t>
  </si>
  <si>
    <t>친환경복합단지 개발사업 사후환경영향조사</t>
  </si>
  <si>
    <t>영산강하구둑 구조개선 등 2개지구 '17년 사후환경영향조사</t>
  </si>
  <si>
    <t>표승렬</t>
  </si>
  <si>
    <t>061-338-5715</t>
  </si>
  <si>
    <t>장성,담양,나주,함동,광주지구 '17년 사후환경영향조사</t>
  </si>
  <si>
    <t>궁.대아,백곡,탑정지구 '17년 사후환경영향조사</t>
  </si>
  <si>
    <t>화옹지구 등 6개지구 '17년 사후환경영향조사</t>
  </si>
  <si>
    <t>새만금산단 등 2개지구 '17년 사후환경영향조사</t>
  </si>
  <si>
    <t>마동지구 다목적농촌용수개발사업 사후환경영향조사</t>
  </si>
  <si>
    <t>박성균</t>
  </si>
  <si>
    <t>061-338-5716</t>
  </si>
  <si>
    <t>2017년 농업용수 수질개선사업 기본조사용역</t>
  </si>
  <si>
    <t>김상현</t>
  </si>
  <si>
    <t>061-338-5837</t>
  </si>
  <si>
    <t>다목적농촌용수개발사업 전략환경영향평가</t>
  </si>
  <si>
    <t>인재개발원 IEEC신축공사사무소</t>
  </si>
  <si>
    <t>우동호</t>
  </si>
  <si>
    <t>031-503-6803</t>
  </si>
  <si>
    <t>글로벌 연구·교육 복합단지 신축공사 통신감리 용역</t>
  </si>
  <si>
    <t>김정석</t>
  </si>
  <si>
    <t>031-8032-9035</t>
  </si>
  <si>
    <t>글로벌 연구·교육 복합단지 신축공사 소방감리 용역</t>
  </si>
  <si>
    <t>031-8035-9035</t>
  </si>
  <si>
    <t>김연태</t>
  </si>
  <si>
    <t>031-8032-9436</t>
  </si>
  <si>
    <t>국제교육교류센터 단기 영문교재개발(4편)</t>
  </si>
  <si>
    <t>인재개발원 국제교육교류센터</t>
  </si>
  <si>
    <t>이성희</t>
  </si>
  <si>
    <t>031-420-0768</t>
  </si>
  <si>
    <t>국제교육교류센터 홍보팜플렛 제작(2종)</t>
  </si>
  <si>
    <t>국제교육교류센터 홍보영상물</t>
  </si>
  <si>
    <t>국제교육교류센터 홈페이지 보완개발</t>
  </si>
  <si>
    <t xml:space="preserve">2017년도 농지이용 및 관리 해외연수 </t>
  </si>
  <si>
    <t>인재개발원 인재육성부</t>
  </si>
  <si>
    <t>황영경</t>
  </si>
  <si>
    <t>031-420-0727</t>
  </si>
  <si>
    <t>2017년도 인생이모작(도약)과정 해외연수 위탁용역</t>
  </si>
  <si>
    <t>황희선</t>
  </si>
  <si>
    <t>031-420-0729</t>
  </si>
  <si>
    <t>국제교육교류센터 개원식</t>
  </si>
  <si>
    <t>김광용</t>
  </si>
  <si>
    <t>031-420-0762</t>
  </si>
  <si>
    <t>글로벌 연구·교육복합단지 신축공사</t>
  </si>
  <si>
    <t>일반단가</t>
  </si>
  <si>
    <t>고무발포보온제</t>
  </si>
  <si>
    <t>D50X30T외</t>
  </si>
  <si>
    <t>기계</t>
  </si>
  <si>
    <t>식</t>
  </si>
  <si>
    <t xml:space="preserve"> 본 </t>
  </si>
  <si>
    <t>정성훈</t>
  </si>
  <si>
    <t>031-8032-9429</t>
  </si>
  <si>
    <t>팬코일유닛</t>
  </si>
  <si>
    <t>저수조</t>
  </si>
  <si>
    <t>12x5.5x4</t>
  </si>
  <si>
    <t>대</t>
  </si>
  <si>
    <t>자동제어설치</t>
  </si>
  <si>
    <t>중앙관제장치외</t>
  </si>
  <si>
    <t>인조화강석블럭</t>
  </si>
  <si>
    <t>T60</t>
  </si>
  <si>
    <t xml:space="preserve"> M2 </t>
  </si>
  <si>
    <t>031-8032-9430</t>
  </si>
  <si>
    <t>목재데크</t>
  </si>
  <si>
    <t>T21, 부켈라</t>
  </si>
  <si>
    <t>031-8032-9431</t>
  </si>
  <si>
    <t>막구조파고라 등 조경시설물 8개소</t>
  </si>
  <si>
    <t xml:space="preserve"> 개소 </t>
  </si>
  <si>
    <t>031-8032-9432</t>
  </si>
  <si>
    <t>글로벌연구교육복합단지 신축공사</t>
  </si>
  <si>
    <t>변압기</t>
  </si>
  <si>
    <t>Mold 1,250kVA</t>
  </si>
  <si>
    <t>발전기</t>
  </si>
  <si>
    <t>250kW</t>
  </si>
  <si>
    <t>031-8032-9036</t>
  </si>
  <si>
    <t>전력조명제어</t>
  </si>
  <si>
    <t>031-8032-9038</t>
  </si>
  <si>
    <t>무대장치</t>
  </si>
  <si>
    <t>031-8032-9039</t>
  </si>
  <si>
    <t>통합배선</t>
  </si>
  <si>
    <t>MDF, IDF 등</t>
  </si>
  <si>
    <t>031-8032-9041</t>
  </si>
  <si>
    <t>방송, A/V설비</t>
  </si>
  <si>
    <t>전관방송, A/V</t>
  </si>
  <si>
    <t>031-8032-9043</t>
  </si>
  <si>
    <t>CCTV설비</t>
  </si>
  <si>
    <t>카메라, DVR</t>
  </si>
  <si>
    <t>031-8032-9044</t>
  </si>
  <si>
    <t>HEADEND</t>
  </si>
  <si>
    <t>031-8032-9040</t>
  </si>
  <si>
    <t>아스콘</t>
  </si>
  <si>
    <t>표층용 #78</t>
  </si>
  <si>
    <t xml:space="preserve"> 포장 </t>
  </si>
  <si>
    <t xml:space="preserve"> ton </t>
  </si>
  <si>
    <t>기층용 #467</t>
  </si>
  <si>
    <t>조명기구</t>
  </si>
  <si>
    <t>교환기</t>
  </si>
  <si>
    <t>서버, 운용PC</t>
  </si>
  <si>
    <t>031-8032-9042</t>
  </si>
  <si>
    <t>글로벌 연구·교육 복합단지 신축공사</t>
  </si>
  <si>
    <t>00112312341234123</t>
  </si>
  <si>
    <t>용수시설통합운영관리시스템(TOMS) 고도화(2차) 용역</t>
  </si>
  <si>
    <t>첨단기술사업처 첨단기술총괄부</t>
  </si>
  <si>
    <t>김광석</t>
  </si>
  <si>
    <t>061-338-5671</t>
  </si>
  <si>
    <t>업무용 PC 구매</t>
  </si>
  <si>
    <t>클라우드 PC</t>
  </si>
  <si>
    <t>업무용</t>
  </si>
  <si>
    <t>본사 정보화추진처</t>
  </si>
  <si>
    <t>이재언</t>
  </si>
  <si>
    <t>061-338-5230</t>
  </si>
  <si>
    <t>2017년 정보시스템(H/W) 구매</t>
  </si>
  <si>
    <t>서버</t>
  </si>
  <si>
    <t>정보화장비(운영솔루션 포함) 통합유지관리사업 용역(3차년도)</t>
  </si>
  <si>
    <t>ERP시스템 유지관리 용역(3차년도)</t>
  </si>
  <si>
    <t>이명수</t>
  </si>
  <si>
    <t>061-338-5250</t>
  </si>
  <si>
    <t>OA장비(PC등) 유지관리 용역(2차)</t>
  </si>
  <si>
    <t>김상욱</t>
  </si>
  <si>
    <t>061-338-5232</t>
  </si>
  <si>
    <t>OA장비(PC등) 유지관리 용역</t>
  </si>
  <si>
    <t>공간정보통합운영체계 구축 용역</t>
  </si>
  <si>
    <t>조의현</t>
  </si>
  <si>
    <t>061-338-5271</t>
  </si>
  <si>
    <t>빅데이터 분석기반 파일럿 시스템 구축 용역</t>
  </si>
  <si>
    <t>신인식</t>
  </si>
  <si>
    <t>061-338-5226</t>
  </si>
  <si>
    <t xml:space="preserve"> 2공구 조성공사</t>
  </si>
  <si>
    <t>새만금산업단지사업단사업관리부</t>
  </si>
  <si>
    <t>이원영</t>
  </si>
  <si>
    <t xml:space="preserve"> 2공구 전기공사</t>
  </si>
  <si>
    <t>박병규</t>
  </si>
  <si>
    <t xml:space="preserve"> 2공구 조경공사</t>
  </si>
  <si>
    <t xml:space="preserve"> 3공구 호안가토제공사</t>
  </si>
  <si>
    <t>전기범</t>
  </si>
  <si>
    <t xml:space="preserve"> 5공구 매립공사</t>
  </si>
  <si>
    <t>쇼핑몰</t>
  </si>
  <si>
    <t>가로등주</t>
  </si>
  <si>
    <t>12m 등</t>
  </si>
  <si>
    <t>새만금산업단지사업단 사업관리부</t>
  </si>
  <si>
    <t>063-450-9079</t>
  </si>
  <si>
    <t>신규지적확정측랼</t>
  </si>
  <si>
    <t>063-450-9074</t>
  </si>
  <si>
    <t>GIS DB구축용역</t>
  </si>
  <si>
    <t>063-450-9075</t>
  </si>
  <si>
    <t>새만금산업단지 개발사업 3공구 현황측량용역</t>
  </si>
  <si>
    <t>새만금산업단지사업단 사업계획부</t>
  </si>
  <si>
    <t>김경수</t>
  </si>
  <si>
    <t>063-450-9053</t>
  </si>
  <si>
    <t>새만금산업단지 개발사업 수중문화재지표조사</t>
  </si>
  <si>
    <t>063-450-9074</t>
    <phoneticPr fontId="2" type="noConversion"/>
  </si>
  <si>
    <t>063-450-9079</t>
    <phoneticPr fontId="2" type="noConversion"/>
  </si>
  <si>
    <t>063-450-9075</t>
    <phoneticPr fontId="2" type="noConversion"/>
  </si>
  <si>
    <t>화옹지구 4공구 대단위농업개발사업 토목공사</t>
  </si>
  <si>
    <t>화안사업단 공무부</t>
  </si>
  <si>
    <t>이지엽</t>
  </si>
  <si>
    <t>031-142-1459</t>
  </si>
  <si>
    <t>화옹지구 5공구 대단위농업개발사업 토목공사</t>
  </si>
  <si>
    <t>화옹지구 7공구 대단위농업개발사업 토목공사</t>
  </si>
  <si>
    <t>화옹지구 7공구 대단위농업개발사업 전기공사</t>
  </si>
  <si>
    <t>화옹지구 8공구 대단위농업개발사업 토목공사</t>
  </si>
  <si>
    <t>화옹지구 대단위농업개발사업 4공구(에코팜랜드) 토목공사</t>
  </si>
  <si>
    <t>일반경쟁</t>
  </si>
  <si>
    <t>레미콘</t>
  </si>
  <si>
    <t>25-35-15</t>
  </si>
  <si>
    <t>구조물</t>
  </si>
  <si>
    <t>신영생</t>
  </si>
  <si>
    <t>031-412-1454</t>
  </si>
  <si>
    <t>철근</t>
  </si>
  <si>
    <t>HD13~35</t>
  </si>
  <si>
    <t>TON</t>
  </si>
  <si>
    <t>순환골재</t>
  </si>
  <si>
    <t>토공</t>
  </si>
  <si>
    <t>제한총액</t>
  </si>
  <si>
    <t>가동보 외</t>
  </si>
  <si>
    <t>21*1.2*1련</t>
  </si>
  <si>
    <t>지반매트</t>
  </si>
  <si>
    <t>T-5</t>
  </si>
  <si>
    <t>기초</t>
  </si>
  <si>
    <t>m2</t>
  </si>
  <si>
    <t>화옹지구 대단위농업개발사업 5공구 토목공사</t>
  </si>
  <si>
    <t>가동보_전도게이트(운반설치비포함)</t>
  </si>
  <si>
    <t>1.4*25*1련</t>
  </si>
  <si>
    <t>조</t>
  </si>
  <si>
    <t>본</t>
  </si>
  <si>
    <t>강관직관(B종)</t>
  </si>
  <si>
    <t>1000mm</t>
  </si>
  <si>
    <t>권양기식 수문(운반설치비포함)</t>
  </si>
  <si>
    <t>5.0*1.5*1련</t>
  </si>
  <si>
    <t>25-24-15</t>
  </si>
  <si>
    <t>메쉬휀스(현장설치도)</t>
  </si>
  <si>
    <t>H1.5*W2.0</t>
  </si>
  <si>
    <t>경간</t>
  </si>
  <si>
    <t>모래</t>
  </si>
  <si>
    <t>유압식전도게이트(운반설치비포함)</t>
  </si>
  <si>
    <t>1.0*5*1련</t>
  </si>
  <si>
    <t>인양식 수문(운반설치비포함)</t>
  </si>
  <si>
    <t>4.8*2.5*2련</t>
  </si>
  <si>
    <t>잡석</t>
  </si>
  <si>
    <t>75㎜</t>
  </si>
  <si>
    <t>D13, 16</t>
  </si>
  <si>
    <t>철근 SD400</t>
  </si>
  <si>
    <t>HD13~29</t>
  </si>
  <si>
    <t>화옹지구7공구 대단위농업개발사업 토목공사</t>
  </si>
  <si>
    <t>토목,건축</t>
  </si>
  <si>
    <t>㎥</t>
  </si>
  <si>
    <t>급수개폐기</t>
  </si>
  <si>
    <t>D150</t>
  </si>
  <si>
    <t>EA</t>
  </si>
  <si>
    <t>화옹지구 대단위농업개발사업 8공구 토목공사</t>
  </si>
  <si>
    <t>㎡</t>
  </si>
  <si>
    <t>파형강관</t>
  </si>
  <si>
    <t>Φ1200mm</t>
  </si>
  <si>
    <t>m</t>
  </si>
  <si>
    <t>BFV(수직2상식,전동식)</t>
  </si>
  <si>
    <t>Φ1100mm</t>
  </si>
  <si>
    <t>통합밸브실</t>
  </si>
  <si>
    <t>WFB-1100A</t>
  </si>
  <si>
    <t>이토(배니)밸브실</t>
  </si>
  <si>
    <t>WFN-400A</t>
  </si>
  <si>
    <t>PE직관(SDR26)</t>
  </si>
  <si>
    <t>Φ560mm</t>
  </si>
  <si>
    <t xml:space="preserve">간척지 순찰 및 관리 용역 </t>
  </si>
  <si>
    <t>박주홍</t>
  </si>
  <si>
    <t>031-412-1431</t>
  </si>
  <si>
    <t>화안사업단 유지관리부</t>
    <phoneticPr fontId="2" type="noConversion"/>
  </si>
  <si>
    <t>새만금지구 농생명용지 7-1공구 조성공사</t>
  </si>
  <si>
    <t>전라북도</t>
  </si>
  <si>
    <t>새만금사업단 조사설계부</t>
  </si>
  <si>
    <t>최승현</t>
  </si>
  <si>
    <t>063-540-5834</t>
  </si>
  <si>
    <t>새만금지구 농생명용지 7-2공구 조성공사</t>
  </si>
  <si>
    <t>새만금지구 바이오작물시범생산단지 조성공사</t>
  </si>
  <si>
    <t>새만금방수제 만경6공구 건설공사</t>
  </si>
  <si>
    <t>새만금 4호방조제 피복석 이완, 이탈 복구 공사</t>
  </si>
  <si>
    <t>새만금사업단 유지관리부</t>
  </si>
  <si>
    <t>김상훈</t>
  </si>
  <si>
    <t>063-540-5874</t>
  </si>
  <si>
    <t>가력배수갑문 트러니언 볼트 타이팅 공사</t>
  </si>
  <si>
    <t>전문</t>
  </si>
  <si>
    <t>새만금사업단 시설운영부</t>
  </si>
  <si>
    <t>김종찬</t>
  </si>
  <si>
    <t>063-581-3163</t>
  </si>
  <si>
    <t>가력통선문 수위조절 바스크린 교체 공사</t>
  </si>
  <si>
    <t>신시 통선문 침수부 노후 목재판 보수</t>
  </si>
  <si>
    <t>이상희</t>
  </si>
  <si>
    <t>063-467-3241</t>
  </si>
  <si>
    <t>황영재</t>
  </si>
  <si>
    <t>063-540-5825</t>
  </si>
  <si>
    <t>신시 배수갑문 교량 보강 공사</t>
  </si>
  <si>
    <t>가력배수갑문 통선문 수중부 보수 도장 공사</t>
  </si>
  <si>
    <t>신시 통선문 수위조절수문 바 스크린 보수 공사</t>
  </si>
  <si>
    <t>새만금 농생명용지 5공구 방풍림 조성 공사</t>
  </si>
  <si>
    <t>기타</t>
  </si>
  <si>
    <t>새만금사업단 환경관리부</t>
  </si>
  <si>
    <t>허남주</t>
  </si>
  <si>
    <t>063-540-5983</t>
  </si>
  <si>
    <t>새만금군대체시설 건축공사</t>
  </si>
  <si>
    <t>토건</t>
  </si>
  <si>
    <t>차민호</t>
  </si>
  <si>
    <t>063-540-5961</t>
  </si>
  <si>
    <t>새만금군대체시설 전기공사</t>
  </si>
  <si>
    <t>온주철</t>
  </si>
  <si>
    <t>063-540-5963</t>
  </si>
  <si>
    <t>새만금군대체시설 통신공사</t>
  </si>
  <si>
    <t>온추철</t>
  </si>
  <si>
    <t>새만금군대체시설 소방공사</t>
  </si>
  <si>
    <t>이대석</t>
  </si>
  <si>
    <t>063-540-5863</t>
  </si>
  <si>
    <t>새만금 농생명용지 1-1공구 조성공사</t>
  </si>
  <si>
    <t>새만금사업단 공무부</t>
  </si>
  <si>
    <t>정용희</t>
  </si>
  <si>
    <t>063-463-2166</t>
  </si>
  <si>
    <t>새만금 농생명용지 1-2공구 조성공사</t>
  </si>
  <si>
    <t>추준명</t>
  </si>
  <si>
    <t>063-453-0081</t>
  </si>
  <si>
    <t>새만금 농생명용지 1공구 연결도로 건설공사</t>
  </si>
  <si>
    <t>새만금 농생명지 2공구 매립공사</t>
  </si>
  <si>
    <t>김철홍</t>
  </si>
  <si>
    <t>063-467-5760</t>
  </si>
  <si>
    <t>새만금 농생명지 4공구 조성공사</t>
  </si>
  <si>
    <t>김성용</t>
  </si>
  <si>
    <t>063-547-5096</t>
  </si>
  <si>
    <t>새만금 농업용지 5공구 조성공사</t>
  </si>
  <si>
    <t>김종철</t>
  </si>
  <si>
    <t>063-545-8553</t>
  </si>
  <si>
    <t>새만금 환경생태용지 5공구 조성공사</t>
  </si>
  <si>
    <t>새만금 농생명용지 6-2공구 매립공사</t>
  </si>
  <si>
    <t>최연일</t>
  </si>
  <si>
    <t>063-776-7050</t>
  </si>
  <si>
    <t>새만금 군대체시설 사업(신시소대 TV 등 비품 구입)</t>
  </si>
  <si>
    <t>TV 외 40종</t>
  </si>
  <si>
    <t>42인치</t>
  </si>
  <si>
    <t>사무용</t>
  </si>
  <si>
    <t>개</t>
  </si>
  <si>
    <t>김영민</t>
  </si>
  <si>
    <t>063-540-5962</t>
  </si>
  <si>
    <t>새만금 군대체시설 사업(대항리 중대 TV 등 비품 구입)</t>
  </si>
  <si>
    <t>TV 외 25종</t>
  </si>
  <si>
    <t xml:space="preserve">새만금 육묘장 묘목 구매 </t>
  </si>
  <si>
    <t>묘목</t>
  </si>
  <si>
    <t xml:space="preserve">2-0년생 </t>
  </si>
  <si>
    <t>육묘용</t>
  </si>
  <si>
    <t>주</t>
  </si>
  <si>
    <t>새만금 육묘장 재배용기 구매</t>
  </si>
  <si>
    <t>재배용기</t>
  </si>
  <si>
    <t>시설양묘용 용기(6구)</t>
  </si>
  <si>
    <t>새만금 육묘장 용기받침대 구매</t>
  </si>
  <si>
    <t>용기받침대</t>
  </si>
  <si>
    <t>1200x1000</t>
  </si>
  <si>
    <t>새만금 육묘장 상토 구매</t>
  </si>
  <si>
    <t>상토</t>
  </si>
  <si>
    <t>50리터/포</t>
  </si>
  <si>
    <t>포</t>
  </si>
  <si>
    <t xml:space="preserve">새만금 군대체시설 간부숙소 자동제어설치 </t>
  </si>
  <si>
    <t>컨트롤 케이블 외 50종</t>
  </si>
  <si>
    <t>KIV 1.25</t>
  </si>
  <si>
    <t>자동제어</t>
  </si>
  <si>
    <t>새만금 군대체시설 간부숙소 냉난방기설치</t>
  </si>
  <si>
    <t>실외기 외 40종</t>
  </si>
  <si>
    <t>냉방23kw/난방26.5kw</t>
  </si>
  <si>
    <t>냉난방기</t>
  </si>
  <si>
    <t>환경실험실 유지관리 용역</t>
  </si>
  <si>
    <t>전세철</t>
  </si>
  <si>
    <t>063-540-5881</t>
  </si>
  <si>
    <t>새만금 방조제 화장실 환경관리 용역(개인하수처리시설)</t>
  </si>
  <si>
    <t>새만금 묘목장 세부설계 용역</t>
  </si>
  <si>
    <t>수의</t>
  </si>
  <si>
    <t>새만금 농생명용지 5공구 방풍림 세부설계</t>
  </si>
  <si>
    <t>대기질 (PM-10, NO2) 측정분석 용역</t>
  </si>
  <si>
    <t>새만금호 상괭이 서식현황 연구 조사용역</t>
  </si>
  <si>
    <t>토양오염도 조사 분석(단가계약)</t>
  </si>
  <si>
    <t>새만금 녹지대 수목 및 잔디 관리</t>
  </si>
  <si>
    <t>지광재</t>
  </si>
  <si>
    <t>063-540-5980</t>
  </si>
  <si>
    <t>새만금 방조제, 방수제 경비용역</t>
  </si>
  <si>
    <t>사설항로표지 등부표 인양 점검 및 보수</t>
  </si>
  <si>
    <t>김홍빈</t>
  </si>
  <si>
    <t xml:space="preserve">신시-야미 경관작물 식재 관리 </t>
  </si>
  <si>
    <t>신시배수갑문 종합통제시스템 유지관리 용역</t>
  </si>
  <si>
    <t>김용찬</t>
  </si>
  <si>
    <t>미해당</t>
    <phoneticPr fontId="2" type="noConversion"/>
  </si>
  <si>
    <t>지하수자원관리사업 관측장비 제조 및 설치</t>
    <phoneticPr fontId="2" type="noConversion"/>
  </si>
  <si>
    <t>레벨센서 및 트랜스미터</t>
    <phoneticPr fontId="2" type="noConversion"/>
  </si>
  <si>
    <t>규격</t>
    <phoneticPr fontId="2" type="noConversion"/>
  </si>
  <si>
    <t>관측장비</t>
    <phoneticPr fontId="2" type="noConversion"/>
  </si>
  <si>
    <t>본사 지하수지질처</t>
    <phoneticPr fontId="2" type="noConversion"/>
  </si>
  <si>
    <t>김영인</t>
    <phoneticPr fontId="2" type="noConversion"/>
  </si>
  <si>
    <t>061-338-5776</t>
    <phoneticPr fontId="2" type="noConversion"/>
  </si>
  <si>
    <t>방사상집수정 취수기능 회복 용역</t>
  </si>
  <si>
    <t>본사 지하수지질처</t>
  </si>
  <si>
    <t>명우호</t>
  </si>
  <si>
    <t>061-338-5799</t>
  </si>
  <si>
    <t>이문종</t>
    <phoneticPr fontId="2" type="noConversion"/>
  </si>
  <si>
    <t>061-338-5754</t>
    <phoneticPr fontId="2" type="noConversion"/>
  </si>
  <si>
    <t>농어촌지하수관리시스템 유지관리 및 기능개선 용역</t>
    <phoneticPr fontId="2" type="noConversion"/>
  </si>
  <si>
    <t>신규</t>
    <phoneticPr fontId="2" type="noConversion"/>
  </si>
  <si>
    <t>캠프롱 환경오염정화사업</t>
    <phoneticPr fontId="2" type="noConversion"/>
  </si>
  <si>
    <t>김은진</t>
    <phoneticPr fontId="2" type="noConversion"/>
  </si>
  <si>
    <t>061-338-5774</t>
    <phoneticPr fontId="2" type="noConversion"/>
  </si>
  <si>
    <t>농경지 중금속 등 오염실태 조사사업 토양시료 채취 및 조제 용역(서부권역)</t>
  </si>
  <si>
    <t>장기영</t>
  </si>
  <si>
    <t>061-338-5788</t>
  </si>
  <si>
    <t>농경지 중금속 등 오염실태 조사사업 토양시료 채취 및 조제 용역(동부권역)</t>
  </si>
  <si>
    <t>모잠비크 영농기술교육시스템 구축사업 사후평가 용역</t>
    <phoneticPr fontId="2" type="noConversion"/>
  </si>
  <si>
    <t>본사 국제협력처</t>
    <phoneticPr fontId="2" type="noConversion"/>
  </si>
  <si>
    <t>김진욱</t>
    <phoneticPr fontId="2" type="noConversion"/>
  </si>
  <si>
    <t>061-338-6534</t>
    <phoneticPr fontId="2" type="noConversion"/>
  </si>
  <si>
    <t>비협정</t>
    <phoneticPr fontId="2" type="noConversion"/>
  </si>
  <si>
    <t>에티오피아 농업용수 개발사업 사후평가 용역</t>
    <phoneticPr fontId="2" type="noConversion"/>
  </si>
  <si>
    <t>인도네시아 벼농사 기계화단지 조성사업 사후평가 용역</t>
    <phoneticPr fontId="2" type="noConversion"/>
  </si>
  <si>
    <t>인도네시아 벼농사 기계화단지 조성사업 사후관리 용역</t>
    <phoneticPr fontId="2" type="noConversion"/>
  </si>
  <si>
    <t>카메룬 벼농사 기계화단지 조성사업 사후관리 용역</t>
    <phoneticPr fontId="2" type="noConversion"/>
  </si>
  <si>
    <t>캄보디아 영농기술전수를 통한 농업생산성 증대사업 PMC 용역</t>
    <phoneticPr fontId="2" type="noConversion"/>
  </si>
  <si>
    <t>에티오피아 농가소득 향상을 위한 농업기술 보급사업 PMC 용역</t>
    <phoneticPr fontId="2" type="noConversion"/>
  </si>
  <si>
    <t>에티오피아 영양개선을 위한 곡물가공기술 전수사업 PMC 용역</t>
    <phoneticPr fontId="2" type="noConversion"/>
  </si>
  <si>
    <t>우간다 영양개선을 위한 곡물가공기술 전수사업 PMC 용역</t>
    <phoneticPr fontId="2" type="noConversion"/>
  </si>
  <si>
    <t>몽골 축산물 품질이력관리시스템 시범전수사업 타당성조사 용역</t>
    <phoneticPr fontId="2" type="noConversion"/>
  </si>
  <si>
    <t>미얀마 버섯사업 활성화 및 육성사업 타당성조사 용역</t>
    <phoneticPr fontId="2" type="noConversion"/>
  </si>
  <si>
    <t>캄보디아 교잡옥수수 종자생산보급시스템 구축사업 타당성조사 용역</t>
    <phoneticPr fontId="2" type="noConversion"/>
  </si>
  <si>
    <t>라오스 채소재배 시범단지 조성사업 타당성조사 용역</t>
    <phoneticPr fontId="2" type="noConversion"/>
  </si>
  <si>
    <t>모잠비크 소농을 위한 농업기술 보급체계 강화사업 타당성조사 용역</t>
    <phoneticPr fontId="2" type="noConversion"/>
  </si>
  <si>
    <t>몽골 수의진료 역량강화사업 타당성조사 용역</t>
    <phoneticPr fontId="2" type="noConversion"/>
  </si>
  <si>
    <t>미얀마 벼농업서비스센터 운영을 통한 쌀산업 역량강화사업 타당성조사 용역</t>
    <phoneticPr fontId="2" type="noConversion"/>
  </si>
  <si>
    <t>중앙조달</t>
    <phoneticPr fontId="2" type="noConversion"/>
  </si>
  <si>
    <t>공사 홍보동영상 제작</t>
    <phoneticPr fontId="2" type="noConversion"/>
  </si>
  <si>
    <t>신규</t>
    <phoneticPr fontId="2" type="noConversion"/>
  </si>
  <si>
    <t>본사 홍보실</t>
    <phoneticPr fontId="2" type="noConversion"/>
  </si>
  <si>
    <t>정진국</t>
    <phoneticPr fontId="2" type="noConversion"/>
  </si>
  <si>
    <t>061-338-5094</t>
    <phoneticPr fontId="2" type="noConversion"/>
  </si>
  <si>
    <t xml:space="preserve">사보「흙사랑물사랑」제작 용역 </t>
  </si>
  <si>
    <t>이현진</t>
  </si>
  <si>
    <t>061-338-5090</t>
  </si>
  <si>
    <t>미해당</t>
    <phoneticPr fontId="2" type="noConversion"/>
  </si>
  <si>
    <t>상남권역 종합정비사업 관정개발 이용시설 설치공사</t>
  </si>
  <si>
    <t>경상남도</t>
  </si>
  <si>
    <t>경남지역본부 지하수지질부</t>
  </si>
  <si>
    <t>오세봉</t>
  </si>
  <si>
    <t>055-269-9463</t>
  </si>
  <si>
    <t>성태지구 수리시설개보수사업</t>
  </si>
  <si>
    <t>경남지역본부 합천지사 지역개발부</t>
  </si>
  <si>
    <t>이동엽</t>
  </si>
  <si>
    <t>055-933-7972</t>
  </si>
  <si>
    <t>청덕권역 창조적마을만들기사업</t>
  </si>
  <si>
    <t>조정옥</t>
  </si>
  <si>
    <t>대평 창조적마을만들기사업</t>
  </si>
  <si>
    <t>하재루</t>
  </si>
  <si>
    <t>권빈지구 취약지역 생활여건개조사업(2단계)</t>
  </si>
  <si>
    <t>김근식</t>
  </si>
  <si>
    <t>죽전마을 창조적마을만들기사업</t>
  </si>
  <si>
    <t>양림마을 창조적마을만들기사업</t>
  </si>
  <si>
    <t>문영지구 배수개선사업 토목공사</t>
  </si>
  <si>
    <t>경남지역본부 거창함양지사 지역개발부</t>
  </si>
  <si>
    <t>김명오</t>
  </si>
  <si>
    <t>055-940-5531</t>
  </si>
  <si>
    <t>단지봉권역 단위종합정비사업 토목건축공사</t>
  </si>
  <si>
    <t>정광식</t>
  </si>
  <si>
    <t>055-940-5546</t>
  </si>
  <si>
    <t>안심마을 창조적마을만들기사업 토목공사</t>
  </si>
  <si>
    <t>문종원</t>
  </si>
  <si>
    <t>055-940-5534</t>
  </si>
  <si>
    <t>약용식물 인큐베이터센터 조성사업 토목건축공사</t>
  </si>
  <si>
    <t>두호지구 수리시설개보수사업 전기공사</t>
  </si>
  <si>
    <t>경남지역본부 고성통영거제지사 지역개발부</t>
  </si>
  <si>
    <t>김민규</t>
  </si>
  <si>
    <t>055-670-7022</t>
  </si>
  <si>
    <t>월평청광지구 수리시설개보수사업 전기공사</t>
  </si>
  <si>
    <t>영부창조적마을만들기사업 건축공사</t>
  </si>
  <si>
    <t>이태경</t>
  </si>
  <si>
    <t>055-670-7043</t>
  </si>
  <si>
    <t>거류면소재지 종합정비사업 2단계 토목/건축공사</t>
  </si>
  <si>
    <t>김판종</t>
  </si>
  <si>
    <t>055-670-7045</t>
  </si>
  <si>
    <t>동해면 농촌중심지활성화사업 토목/건축공사</t>
  </si>
  <si>
    <t>영오면소재지 종합정비사업 토목공사</t>
  </si>
  <si>
    <t>대법지구 새뜰마을사업 토목/건축공사</t>
  </si>
  <si>
    <t>구천권역단위종합정비사업 2단계 토목건축공사</t>
  </si>
  <si>
    <t>강성욱</t>
  </si>
  <si>
    <t>055-670-7034</t>
  </si>
  <si>
    <t>구천권역단위종합정비사업 2단계 전기공사</t>
  </si>
  <si>
    <t>구천권역단위종합정비사업 2단계 통신공사</t>
  </si>
  <si>
    <t>풍화권역 창조적마을만들기사업 토목건축공사</t>
    <phoneticPr fontId="2" type="noConversion"/>
  </si>
  <si>
    <t>박종필</t>
  </si>
  <si>
    <t>055-670-7040</t>
  </si>
  <si>
    <t>풍화권역 창조적마을만들기사업 전기공사</t>
  </si>
  <si>
    <t>원평마을권역단위 종합개발사업 통신공사</t>
  </si>
  <si>
    <t>도산권역 단위종합정비사업 토목건축공사</t>
  </si>
  <si>
    <t>경남지역본부 서부지사 지역개발부</t>
    <phoneticPr fontId="2" type="noConversion"/>
  </si>
  <si>
    <t>박진후</t>
  </si>
  <si>
    <t>055-880-5143</t>
  </si>
  <si>
    <t>양아권역 단위종합정비사업 토목건축공사</t>
  </si>
  <si>
    <t>김호철</t>
  </si>
  <si>
    <t>055-880-5142</t>
  </si>
  <si>
    <t>은점권역 단위종합정비사업 토목건축공사</t>
  </si>
  <si>
    <t>양보면소재지 종합정비사업 토목건축공사</t>
  </si>
  <si>
    <t>김기섭</t>
  </si>
  <si>
    <t>055-880-5141</t>
  </si>
  <si>
    <t>오성지구 다목적농촌용수개발사업</t>
  </si>
  <si>
    <t>경남지역본부 진주산청지사 지역개발부</t>
  </si>
  <si>
    <t>김승찬</t>
  </si>
  <si>
    <t>055-760-2577</t>
  </si>
  <si>
    <t>철수지역창의아이디어 사업</t>
  </si>
  <si>
    <t>류원갑</t>
  </si>
  <si>
    <t>055-760-2581</t>
  </si>
  <si>
    <t>내리마을권역 단위종합정비사업</t>
  </si>
  <si>
    <t>전복상</t>
  </si>
  <si>
    <t>055-760-2579</t>
  </si>
  <si>
    <t>하신마을 창조적마을만들기사업</t>
  </si>
  <si>
    <t>동당마을 창조적마을만들기사업</t>
  </si>
  <si>
    <t>강성민</t>
  </si>
  <si>
    <t>055-760-2573</t>
  </si>
  <si>
    <t>쌍효마을 창조적마을만들기사업</t>
  </si>
  <si>
    <t>율모권역 단위종합정비사업</t>
  </si>
  <si>
    <t>강누지구 수리시설개보수사업</t>
  </si>
  <si>
    <t>경남지역본부 진주산청지사 수자원관리부</t>
  </si>
  <si>
    <t>박성근</t>
  </si>
  <si>
    <t>055-760-2553</t>
  </si>
  <si>
    <t>반성지구 수리시설개보수사업</t>
  </si>
  <si>
    <t>압사지구 수리시설개보수사업</t>
  </si>
  <si>
    <t>입곡마을 권역단위종합정비사업 전기공사</t>
  </si>
  <si>
    <t>경남지역본부 함안지사 지역개발부</t>
  </si>
  <si>
    <t>이하현</t>
  </si>
  <si>
    <t>055-580-0332</t>
  </si>
  <si>
    <t>신이칠지구 배수개선사업 토목건축공사</t>
  </si>
  <si>
    <t>원북지구 지표수보강개발사업 토목건축공사</t>
  </si>
  <si>
    <t>법수지구 지표수보강개발사업 토목건축공사</t>
  </si>
  <si>
    <t>김영동</t>
  </si>
  <si>
    <t>055-580-0331</t>
  </si>
  <si>
    <t>군북면 농촌중심지활성화사업 토목건축공사</t>
  </si>
  <si>
    <t>무릉창조적마을만들기사업 토목건축공사</t>
  </si>
  <si>
    <t>고현재</t>
  </si>
  <si>
    <t>055-580-0343</t>
  </si>
  <si>
    <t>장포창조적마을만들기사업 토목건축공사</t>
  </si>
  <si>
    <t>마산창조적마을만들기 토목건축공사</t>
  </si>
  <si>
    <t>송재민</t>
  </si>
  <si>
    <t>055-580-0334</t>
  </si>
  <si>
    <t>낙동강변 상생협력 3co사업 토목공사</t>
  </si>
  <si>
    <t>도농한마음시군창의사업 토목건축공사</t>
  </si>
  <si>
    <t>손대산</t>
  </si>
  <si>
    <t>055-580-0342</t>
  </si>
  <si>
    <t>평광창조적마을만들기사업 토목건축공사</t>
  </si>
  <si>
    <r>
      <t>외암지구 새뜰마을사업</t>
    </r>
    <r>
      <rPr>
        <sz val="11"/>
        <rFont val="돋움"/>
        <family val="3"/>
        <charset val="129"/>
      </rPr>
      <t xml:space="preserve"> 토목건축공사</t>
    </r>
  </si>
  <si>
    <t>기계화경작로확포장사업</t>
  </si>
  <si>
    <t>윤내지구 수리시설개보수사업 토목공사</t>
  </si>
  <si>
    <t>경남지역본부 함안지사 수자원관리부</t>
  </si>
  <si>
    <t>허태진</t>
  </si>
  <si>
    <t>055-580-0361</t>
  </si>
  <si>
    <t>신하기지구 수리시설개보부사업 토목공사</t>
  </si>
  <si>
    <t>수곡지구 수리시설개보수사업 토목공사</t>
  </si>
  <si>
    <t>신촌지구 수리시설개보수사업</t>
  </si>
  <si>
    <t>경남지역본부 창원지사 지역개발부</t>
  </si>
  <si>
    <t>이대현</t>
  </si>
  <si>
    <t>055-250-2272</t>
  </si>
  <si>
    <t>불모산지구 수리시설개보수사업</t>
  </si>
  <si>
    <t>외산지구 수리시설개보수사업</t>
  </si>
  <si>
    <t>창원들녘2지구 지표수보강개발사업</t>
  </si>
  <si>
    <t>이현철</t>
  </si>
  <si>
    <t>055-250-2251</t>
  </si>
  <si>
    <t>유등1지구 수리시설개보수사업</t>
  </si>
  <si>
    <t>강종호</t>
  </si>
  <si>
    <t>055-250-2263</t>
  </si>
  <si>
    <t>송고지구 수질개선사업</t>
  </si>
  <si>
    <t>경남지역본부 창녕지사 지역개발부</t>
  </si>
  <si>
    <t>조영화</t>
  </si>
  <si>
    <t>055-530-7732</t>
  </si>
  <si>
    <t>친환경에너지보급사업</t>
  </si>
  <si>
    <t>성계용</t>
  </si>
  <si>
    <t>055-530-7725</t>
  </si>
  <si>
    <t>송정저수지외 6지구 수해복구사업</t>
  </si>
  <si>
    <t>울산광역시</t>
  </si>
  <si>
    <t>경남지역본부 울산지사 지역개발부</t>
  </si>
  <si>
    <t>서정성</t>
  </si>
  <si>
    <t>052-290-5317</t>
  </si>
  <si>
    <t xml:space="preserve">마산지구 수리시설개보수사업 전기공사 </t>
  </si>
  <si>
    <t>경남지역본부 의령지사 지역개발부</t>
    <phoneticPr fontId="2" type="noConversion"/>
  </si>
  <si>
    <t>장용두</t>
  </si>
  <si>
    <t>055-570-6046</t>
  </si>
  <si>
    <t xml:space="preserve">마산지구 수리시설개보수사업 토목건축공사 </t>
  </si>
  <si>
    <t>박철제</t>
  </si>
  <si>
    <t>055-570-6022</t>
  </si>
  <si>
    <t>삼양2지구 과실전문생산단지기반조성사업 전기공사</t>
  </si>
  <si>
    <t>경남지역본부 밀양지사 지역개발부</t>
  </si>
  <si>
    <t>정종훈</t>
  </si>
  <si>
    <t>055-359-6344</t>
  </si>
  <si>
    <t>숭진지구 지표수보강개발사업</t>
  </si>
  <si>
    <t>진성한</t>
  </si>
  <si>
    <t>055-359-6352</t>
  </si>
  <si>
    <t>상동면소재지 종합정비사업 전기공사</t>
  </si>
  <si>
    <t>김정현</t>
  </si>
  <si>
    <t>055-359-6342</t>
  </si>
  <si>
    <t>상동면소재지 종합정비사업 통신공사</t>
  </si>
  <si>
    <t>어은지구 수리시설개보수사업</t>
  </si>
  <si>
    <t>경남지역본부 밀양지사 수자원관리부</t>
  </si>
  <si>
    <t>김도년</t>
  </si>
  <si>
    <t>055-359-6325</t>
  </si>
  <si>
    <t>진주단목 지하수함양사업 공법별 현장적용시험장 설치공사</t>
  </si>
  <si>
    <t>밀양들 인공함양 시설공사</t>
  </si>
  <si>
    <t>권순규</t>
  </si>
  <si>
    <t>055-269-9361</t>
  </si>
  <si>
    <t>밀양시 미라 노후저수지 그라우팅 공사</t>
  </si>
  <si>
    <t>밀양시 미라저수지 취수시설 정비공사</t>
  </si>
  <si>
    <t>초계지구 농촌용수이용체계재편사업</t>
  </si>
  <si>
    <t>구자호</t>
  </si>
  <si>
    <t>황계지구 다목적농촌용수개발사업</t>
  </si>
  <si>
    <t>권호현</t>
  </si>
  <si>
    <t>외사지구 다목적농촌용수개발사업</t>
  </si>
  <si>
    <t>초계지구 배수개선사업</t>
  </si>
  <si>
    <t>앙진지구 수리시설개보수사업</t>
  </si>
  <si>
    <t>성터지구 수리시설개보수사업</t>
  </si>
  <si>
    <t>쌍책지구 수리시설개보수사업</t>
  </si>
  <si>
    <t>하재명</t>
  </si>
  <si>
    <t>두곡지구 수리시설개보수사업</t>
  </si>
  <si>
    <t>노윤상</t>
  </si>
  <si>
    <t>초계면소재지 종합정비사업</t>
  </si>
  <si>
    <t>야로면소재지 종합정비사업</t>
  </si>
  <si>
    <t>이창훈</t>
  </si>
  <si>
    <t>묘산면소재지 종합정비사업</t>
  </si>
  <si>
    <t>가회면소재지 종합정비사업</t>
  </si>
  <si>
    <t>한실지구 지표수보강개발사업</t>
  </si>
  <si>
    <t>권정재</t>
  </si>
  <si>
    <t>갑산지구 대구획경지정리사업</t>
  </si>
  <si>
    <t>옥두2지구 대구획경지정리사업</t>
  </si>
  <si>
    <t>부원지구 논의밭작물재배기반지원사업</t>
  </si>
  <si>
    <t>경남지역본부 김해양산부산지사 지역개발부</t>
  </si>
  <si>
    <t>김성훈</t>
  </si>
  <si>
    <t>055-320-4888</t>
  </si>
  <si>
    <t>부원2지구 논의 밭작물재배기반지원사업</t>
  </si>
  <si>
    <t>한림2지구 대구획경지정리사업 토목공사</t>
  </si>
  <si>
    <t>최영은</t>
  </si>
  <si>
    <t>055-320-4881</t>
  </si>
  <si>
    <t>범서지구 논의밭작물재배기반 지원사업</t>
  </si>
  <si>
    <t>강상철</t>
  </si>
  <si>
    <t>055-320-4876</t>
  </si>
  <si>
    <t>한림지구 농촌용수이용체계재편사업</t>
  </si>
  <si>
    <t>박희택</t>
  </si>
  <si>
    <t>055-320-4873</t>
  </si>
  <si>
    <t xml:space="preserve">창척힐링마을만들기 지역개발사업 </t>
  </si>
  <si>
    <t>정미경</t>
  </si>
  <si>
    <t>055-320-4874</t>
  </si>
  <si>
    <t xml:space="preserve">답곡권역 단위종합정비사업 </t>
  </si>
  <si>
    <t>상북면소재지 단위종합정비사업</t>
  </si>
  <si>
    <t>화제권역단위 종합정비사업</t>
  </si>
  <si>
    <t>원동면소재지 종합정비사업</t>
  </si>
  <si>
    <t>중덕지구 수리시설개보수사업 토목건축기계공사</t>
  </si>
  <si>
    <t>경남지역본부 김해양산부산지사 수자원관리부</t>
  </si>
  <si>
    <t>박계종</t>
  </si>
  <si>
    <t>055-320-4855</t>
  </si>
  <si>
    <t>평만지구 수리시설개보수사업 토목공사</t>
  </si>
  <si>
    <t>대지지구 수리시설개보수사업 토목공사</t>
  </si>
  <si>
    <t>김주태</t>
  </si>
  <si>
    <t>055-320-4851</t>
  </si>
  <si>
    <t>풍유지구 수리시설개보수사업 토목건축기계공사</t>
  </si>
  <si>
    <t>풍유지구 수리시설개보수사업 전기공사</t>
  </si>
  <si>
    <t>김성균</t>
  </si>
  <si>
    <t>055-314-1859</t>
  </si>
  <si>
    <t>서룡지구 수리시설개보수사업 토목공사</t>
  </si>
  <si>
    <t>최성덕</t>
  </si>
  <si>
    <t>055-320-4852</t>
  </si>
  <si>
    <t>곤지지구 수리시설개보수사업 토목건축기계공사</t>
  </si>
  <si>
    <t>곤지지구 수리시설개보수사업 전기공사</t>
  </si>
  <si>
    <t>조정헌</t>
  </si>
  <si>
    <t>055-320-4854</t>
  </si>
  <si>
    <t>화목지구 수리시설개보수사업 토목건축기계공사</t>
  </si>
  <si>
    <t>화목지구 수리시설개보수사업 전기공사</t>
  </si>
  <si>
    <t>장흥지구 수리시설개보수사업 토목공사</t>
  </si>
  <si>
    <t>죽동지구 수리시설개보수사업 토목공사</t>
  </si>
  <si>
    <t>평강지구 수리시설개보수사업 토목공사</t>
  </si>
  <si>
    <t>거창지구 다목적농촌용수개발사업 토목공사</t>
  </si>
  <si>
    <t>신원지구 다목적농촌용수개발사업 토목공사</t>
  </si>
  <si>
    <t>삼봉산권역단위 종합정비사업 토목건축공사</t>
  </si>
  <si>
    <t>삼봉산권역단위 종합정비사업 전기공사</t>
  </si>
  <si>
    <t>지곡면소재지 종합정비사업 토목건축공사</t>
  </si>
  <si>
    <t>지곡면소재지 종합정비사업 지붕및담장정비공사</t>
  </si>
  <si>
    <t>지곡면소재지 종합정비사업 전기공사</t>
  </si>
  <si>
    <t>지곡면소재지 종합정비사업 통신공사</t>
  </si>
  <si>
    <t>봉전권역단위종합정비사업토목건축</t>
  </si>
  <si>
    <t>박남룡</t>
  </si>
  <si>
    <t>055-940-5541</t>
  </si>
  <si>
    <t>봉전권역단위종합정비사업전기</t>
  </si>
  <si>
    <t>죽림권역단위종합정비사업 토목건축</t>
  </si>
  <si>
    <t>죽림권역단위종합정비사업 통신</t>
  </si>
  <si>
    <t>약용식물 인큐베이터센터 조성사업 전시물제작설치공사</t>
  </si>
  <si>
    <t>마리면소재지 종합정비사업</t>
  </si>
  <si>
    <t>도천지구 수리시설개보수사업</t>
  </si>
  <si>
    <t>이상도</t>
  </si>
  <si>
    <t>055-940-5544</t>
  </si>
  <si>
    <t>대천지구 수리시설개보수사업</t>
  </si>
  <si>
    <t>난평지구 수리시설개보수사업</t>
  </si>
  <si>
    <t>두호지구 수리시설개보수사업</t>
  </si>
  <si>
    <t>월평청광지구 수리시설개보수사업</t>
  </si>
  <si>
    <t>대가지구 수리시설개보수사업</t>
  </si>
  <si>
    <t>중촌지구 수리시설개보수사업</t>
  </si>
  <si>
    <t>대가지구 농촌테마공원조성사업 토목/조경공사</t>
  </si>
  <si>
    <t>회화면소재지 종합정비사업 2단계 사업</t>
  </si>
  <si>
    <t>마동지구 다목적농촌용수개발사업 토목공사</t>
  </si>
  <si>
    <t>정근영</t>
  </si>
  <si>
    <t>070-4355-0391</t>
  </si>
  <si>
    <t>산양읍소재지 종합정비사업(1단계) 토목건축조경공사</t>
  </si>
  <si>
    <t>남정출</t>
  </si>
  <si>
    <t>055-670-7039</t>
  </si>
  <si>
    <t>산양읍소재지 종합정비사업(1단계) 전기공사</t>
  </si>
  <si>
    <t>산양읍소재지 종합정비사업(2단계) 토목건축공사</t>
  </si>
  <si>
    <t>산양읍소재지 종합정비사업(2단계) 전기공사</t>
  </si>
  <si>
    <t>산양읍소재지 종합정비사업(2단계) 통신공사</t>
  </si>
  <si>
    <t>산양읍소재지 종합정비사업(3단계) 토목조경공사</t>
  </si>
  <si>
    <t>죽림권역단위 종합정비사업(2단계) 토목건축공사</t>
  </si>
  <si>
    <t>죽림권역단위 종합정비사업(2단계) 전기공사</t>
  </si>
  <si>
    <t>죽림권역단위 종합정비사업(2단계) 통신공사</t>
  </si>
  <si>
    <t>원평마을권역단위 종합정비사업 토목건축공사</t>
  </si>
  <si>
    <t>원평마을권역단위 종합정비사업 전기공사</t>
  </si>
  <si>
    <t>오륜권역단위 종합정비사업 토목건축공사</t>
  </si>
  <si>
    <t>덕천지구 수리시설개보수사업</t>
  </si>
  <si>
    <t>경남지역본부 서부지사 지역개발부</t>
    <phoneticPr fontId="2" type="noConversion"/>
  </si>
  <si>
    <t>서경일</t>
  </si>
  <si>
    <t>055-880-5133</t>
  </si>
  <si>
    <t>이동지구 수리시설개보수사업</t>
  </si>
  <si>
    <t>성정기</t>
  </si>
  <si>
    <t>055-864-3724</t>
  </si>
  <si>
    <t>봉대지구 수리시설개보수사업</t>
  </si>
  <si>
    <t>최진용</t>
  </si>
  <si>
    <t>055-880-5151</t>
  </si>
  <si>
    <t>축지지구 수리시설개보수사업</t>
  </si>
  <si>
    <t>대송지구 지표수보강개발사업</t>
  </si>
  <si>
    <t>금성지구 배수개선사업</t>
  </si>
  <si>
    <t>다평지구 영농편의 개보수사업</t>
  </si>
  <si>
    <t>강향만</t>
  </si>
  <si>
    <t>055-852-2707</t>
  </si>
  <si>
    <t>남산권역 단위종합정비사업 토목건축공사</t>
  </si>
  <si>
    <t xml:space="preserve">김기섭 </t>
  </si>
  <si>
    <t>금곡지구 수리시설개보수사업</t>
  </si>
  <si>
    <t>하정호</t>
  </si>
  <si>
    <t>055-760-2552</t>
  </si>
  <si>
    <t>장명석</t>
  </si>
  <si>
    <t>055-760-8561</t>
  </si>
  <si>
    <t>청담지구 수리시설개보수사업</t>
  </si>
  <si>
    <t>한용규</t>
  </si>
  <si>
    <t>055-760-2551</t>
  </si>
  <si>
    <t>이반성면권역 단위종합정비사업</t>
  </si>
  <si>
    <t>단목지구 배수개선사업</t>
  </si>
  <si>
    <t>055-760-2575</t>
  </si>
  <si>
    <t>철수지구 지역역량강화사업 용역</t>
  </si>
  <si>
    <t>대천지구 다목적농촌용수개발사업</t>
  </si>
  <si>
    <t>방곡지구 다목적농촌용수개발사업</t>
  </si>
  <si>
    <t>김종호</t>
  </si>
  <si>
    <t>055-760-2574</t>
  </si>
  <si>
    <t>산서지구 배수개선사업 토목건축공사</t>
  </si>
  <si>
    <t>강지영</t>
  </si>
  <si>
    <t>055-580-0341</t>
  </si>
  <si>
    <t>월촌2지구 대구획경지정리사업</t>
  </si>
  <si>
    <t>여항산마을권역단위종합정비사업</t>
  </si>
  <si>
    <t>입곡마을권역단위종합정비사업</t>
  </si>
  <si>
    <t>칠원읍소재지종합정비사업</t>
  </si>
  <si>
    <t>윤외지구 새뜰마을사업</t>
  </si>
  <si>
    <t>이령마을 권역단위종합정비사업</t>
  </si>
  <si>
    <t>함안면소재지종합정비사업</t>
  </si>
  <si>
    <t>신강주지구 수리시설개보수사업</t>
  </si>
  <si>
    <t>황현준</t>
  </si>
  <si>
    <t>055-580-0373</t>
  </si>
  <si>
    <t>신칠북지구 수리시설개보수사업</t>
  </si>
  <si>
    <t>장성영</t>
  </si>
  <si>
    <t>055-580-0374</t>
  </si>
  <si>
    <t>신윤내지구 수리시설개보수사업</t>
  </si>
  <si>
    <t>신구혜지구 수리시설개보수사업</t>
  </si>
  <si>
    <t>태곡지구 수리시설개보수사업</t>
  </si>
  <si>
    <t>최영진</t>
  </si>
  <si>
    <t>055-580-0362</t>
  </si>
  <si>
    <t>강태석</t>
  </si>
  <si>
    <t>055-580-0351</t>
  </si>
  <si>
    <t>운곡지구 수리시설개보수사업</t>
  </si>
  <si>
    <t>안영환</t>
  </si>
  <si>
    <t>055-580-0352</t>
  </si>
  <si>
    <t>구복권역 종합정비사업</t>
  </si>
  <si>
    <t>김정철</t>
  </si>
  <si>
    <t>055-250-2253</t>
  </si>
  <si>
    <t>구산권역 종합정비사업</t>
  </si>
  <si>
    <t>박건호</t>
  </si>
  <si>
    <t>055-250-2282</t>
  </si>
  <si>
    <t>진동면소재지 종합정비사업</t>
  </si>
  <si>
    <t>신당지구 수리시설개보수사업</t>
  </si>
  <si>
    <t>경남지역본부 창녕지사 지역개발부</t>
    <phoneticPr fontId="2" type="noConversion"/>
  </si>
  <si>
    <t>민선웅</t>
  </si>
  <si>
    <t>055-530-7735</t>
  </si>
  <si>
    <t>성당지구 수리시설개보수사업</t>
  </si>
  <si>
    <t>증산지구 수리시설개보수사업</t>
  </si>
  <si>
    <t>도야지구 수리시설개보수사업</t>
  </si>
  <si>
    <t>환곡지구 수리시설개보수사업</t>
  </si>
  <si>
    <t>청량지구 수리시설개보수(영농편의) 토목공사</t>
  </si>
  <si>
    <t>이채도</t>
  </si>
  <si>
    <t>052-290-5316</t>
  </si>
  <si>
    <t>망양보 이설공사 토목공사</t>
  </si>
  <si>
    <t>진장지구 배수개선사업 토목공사</t>
  </si>
  <si>
    <t>정현석</t>
  </si>
  <si>
    <t>052-290-5320</t>
  </si>
  <si>
    <t>웅촌지구 재해대비 수리시설개보수사업 토목공사</t>
  </si>
  <si>
    <t>심천보충지 여수방로 이설사업 토목공사</t>
  </si>
  <si>
    <t>052-590-5317</t>
  </si>
  <si>
    <t>국사봉권역단위종합정비사업 2차분 토목건축공사(2017년도)</t>
  </si>
  <si>
    <t>경남지역본부 의령지사 지역개발부</t>
    <phoneticPr fontId="2" type="noConversion"/>
  </si>
  <si>
    <t>도성호</t>
  </si>
  <si>
    <t>055-570-6033</t>
  </si>
  <si>
    <t>나루권역단위종합정비사업토목건축공사(2017년도)</t>
  </si>
  <si>
    <t>제장홍</t>
  </si>
  <si>
    <t>055-570-6030</t>
  </si>
  <si>
    <t>나루권역단위종합정비사업전기공사(2017년도)</t>
  </si>
  <si>
    <t>덕실권역단위종합정비사업토목건축공사(2017년도)</t>
  </si>
  <si>
    <t>덕실권역단위종합정비사업통신공사(2017년도)</t>
  </si>
  <si>
    <t>부림면소재지 종합정비사업토목건축공사(2017년도)</t>
  </si>
  <si>
    <t>부림면소재지 종합정비사업전기공사(2017년도)</t>
  </si>
  <si>
    <t>부림면소재지 종합정비사업통신공사(2017년도)</t>
  </si>
  <si>
    <t>오운지구 수리시설개보수사업 토목공사(2017년도)</t>
  </si>
  <si>
    <t>상신지구 다목적용수 농촌용수개발사업(2017년도)</t>
  </si>
  <si>
    <t>손영호</t>
  </si>
  <si>
    <t>055-570-6021</t>
  </si>
  <si>
    <t>내제지구 수리시설개보수사업 토목공사(2017년도)</t>
  </si>
  <si>
    <t>소상지구 수리시설개보수사업 토목공사(2017년도)</t>
  </si>
  <si>
    <t>주동일</t>
  </si>
  <si>
    <t>055-570-6024</t>
  </si>
  <si>
    <t>삼양2지구과실전문단지기반조성사업 토목공사</t>
  </si>
  <si>
    <t>부북면소재지종합정비사업 토목조경공사</t>
  </si>
  <si>
    <t>부북면소재지종합정비사업 전기공사</t>
  </si>
  <si>
    <t>부북면소재지종합정비사업 소방공사</t>
  </si>
  <si>
    <t>산외면소재지종합정비사업 토목조경공사</t>
  </si>
  <si>
    <t>손윤상</t>
  </si>
  <si>
    <t>055-359-6345</t>
  </si>
  <si>
    <t>산외면소재지 종합정비사업 전기공사</t>
  </si>
  <si>
    <t>산외면소재지 종합정비사업 통신공사</t>
  </si>
  <si>
    <t>산외면소재지 종합정비사업 소방공사</t>
  </si>
  <si>
    <t>초동저수지 경관개선사업</t>
  </si>
  <si>
    <t>산내면소재지종합정비사업 토목조경공사</t>
  </si>
  <si>
    <t>055-359-6353</t>
  </si>
  <si>
    <t>초동면소재지 종합정비사업 건축토목조경공사</t>
  </si>
  <si>
    <t>초동면소재지 종합정비사업 전기공사</t>
  </si>
  <si>
    <t>초동면소재지 종합정비사업 통신공사</t>
  </si>
  <si>
    <t>상동면소재지 종합정비사업 토목조경건축공사</t>
  </si>
  <si>
    <t>밀성지구 수리시설개보수사업</t>
  </si>
  <si>
    <t>감물지구 수리시설개보수사업</t>
  </si>
  <si>
    <t>요고지구 수리시설개보수사업</t>
  </si>
  <si>
    <t>밀양지구 수리시설개보수사업</t>
  </si>
  <si>
    <t>윤동식</t>
  </si>
  <si>
    <t>055-359-6321</t>
  </si>
  <si>
    <t>귀명지구 수리시설개보수사업</t>
  </si>
  <si>
    <t>엄경재</t>
  </si>
  <si>
    <t>055-359-6322</t>
  </si>
  <si>
    <t>확장지구 수리시설개보수사업</t>
  </si>
  <si>
    <t>055-359-6326</t>
  </si>
  <si>
    <t>자체조달</t>
    <phoneticPr fontId="2" type="noConversion"/>
  </si>
  <si>
    <t>자체조달</t>
    <phoneticPr fontId="2" type="noConversion"/>
  </si>
  <si>
    <t>진주시 단목지구 지하수인공함양사업</t>
    <phoneticPr fontId="2" type="noConversion"/>
  </si>
  <si>
    <t>자동관측장비</t>
  </si>
  <si>
    <t>지하수위계</t>
    <phoneticPr fontId="2" type="noConversion"/>
  </si>
  <si>
    <t>관측</t>
  </si>
  <si>
    <t>\</t>
  </si>
  <si>
    <t>25-27-15외 5종</t>
  </si>
  <si>
    <t>SD300 D10외 7종</t>
  </si>
  <si>
    <t>ton</t>
  </si>
  <si>
    <t>GRP관</t>
  </si>
  <si>
    <t>700mm 외 4종</t>
  </si>
  <si>
    <t>중앙관리소</t>
  </si>
  <si>
    <t>1식</t>
  </si>
  <si>
    <t>원격제어소</t>
  </si>
  <si>
    <t>수중펀프</t>
  </si>
  <si>
    <t>D800~1350mm</t>
  </si>
  <si>
    <t>제진기</t>
  </si>
  <si>
    <t>4.05x5.5m 등</t>
  </si>
  <si>
    <t>수배전반</t>
  </si>
  <si>
    <t>1500kW 등</t>
  </si>
  <si>
    <t xml:space="preserve">두곡지구 수리시설개보수사업 </t>
  </si>
  <si>
    <t>디자인울타리</t>
  </si>
  <si>
    <t>W2000xH1200</t>
  </si>
  <si>
    <t>가드레일</t>
  </si>
  <si>
    <t>25-24-15 외</t>
  </si>
  <si>
    <t>금속제배수로(지선)</t>
  </si>
  <si>
    <t>0.1x0.1x2.4</t>
  </si>
  <si>
    <t>금속제배수로(측구)</t>
  </si>
  <si>
    <t>0.15x0.25x2.4</t>
  </si>
  <si>
    <t>매</t>
  </si>
  <si>
    <t>인조잔디</t>
  </si>
  <si>
    <t>T=35mm</t>
  </si>
  <si>
    <t>메쉬휀스</t>
  </si>
  <si>
    <t>H6.0xW4.0 외</t>
  </si>
  <si>
    <t>파고라</t>
  </si>
  <si>
    <t>이동식화장실</t>
  </si>
  <si>
    <t>6.8x3.2x3.1</t>
  </si>
  <si>
    <t>개소</t>
  </si>
  <si>
    <t xml:space="preserve">야로면소재지 종합정비사업 </t>
  </si>
  <si>
    <t>케노피</t>
  </si>
  <si>
    <t>12.7*10</t>
  </si>
  <si>
    <t xml:space="preserve">묘산면소재지 종합정비사업 </t>
  </si>
  <si>
    <t>ILP블럭</t>
  </si>
  <si>
    <t>T60외</t>
  </si>
  <si>
    <t>경계석</t>
  </si>
  <si>
    <t>200*250*1000외</t>
  </si>
  <si>
    <t>비구방지휀스</t>
  </si>
  <si>
    <t>W4000*H4000외</t>
  </si>
  <si>
    <t>흡음재</t>
  </si>
  <si>
    <t>0.45*300*600외</t>
  </si>
  <si>
    <t>금속제창</t>
  </si>
  <si>
    <t>CAW 1X1 외</t>
  </si>
  <si>
    <t xml:space="preserve">가회면소재지 종합정비사업 </t>
  </si>
  <si>
    <t>수로관</t>
  </si>
  <si>
    <t>800c,1000c</t>
  </si>
  <si>
    <t>25-24-08</t>
  </si>
  <si>
    <t>용배수로</t>
  </si>
  <si>
    <t>1200B</t>
  </si>
  <si>
    <t>부원2지구 논의밭작물재배기반지원사업</t>
  </si>
  <si>
    <t>한림2지구 대구획경지정리사업</t>
  </si>
  <si>
    <t>25-24-120 외 2종</t>
  </si>
  <si>
    <t>SD13 외 1종</t>
  </si>
  <si>
    <t>톤</t>
  </si>
  <si>
    <t>1000C 외 3종</t>
  </si>
  <si>
    <t>식생옹벽블록</t>
  </si>
  <si>
    <t>500*500*250</t>
  </si>
  <si>
    <t>25-24-12</t>
  </si>
  <si>
    <t>옹벽</t>
  </si>
  <si>
    <t>m3</t>
  </si>
  <si>
    <t>25-21-08</t>
  </si>
  <si>
    <t>포장</t>
  </si>
  <si>
    <t>D13</t>
  </si>
  <si>
    <t>D16</t>
  </si>
  <si>
    <t>PE관</t>
  </si>
  <si>
    <t>055-320-4882</t>
  </si>
  <si>
    <t>제수밸브</t>
  </si>
  <si>
    <t>배수조</t>
  </si>
  <si>
    <t>STS물탱크</t>
  </si>
  <si>
    <t>40Ton</t>
  </si>
  <si>
    <t>1500B</t>
  </si>
  <si>
    <t>배수로</t>
  </si>
  <si>
    <t>폴리에틸렌피복강관</t>
  </si>
  <si>
    <t>Φ700mm</t>
  </si>
  <si>
    <t>용수로</t>
  </si>
  <si>
    <t>폴리에틸렌관</t>
  </si>
  <si>
    <t>Φ500mm</t>
  </si>
  <si>
    <t>유량계</t>
  </si>
  <si>
    <t>유량계실</t>
  </si>
  <si>
    <t>2.0*2.0</t>
  </si>
  <si>
    <t>답곡권역 단위종합정비사업</t>
  </si>
  <si>
    <t>25-21-12</t>
  </si>
  <si>
    <t>150*150</t>
  </si>
  <si>
    <t>합성목재</t>
  </si>
  <si>
    <t>솔리드(145*25T)</t>
  </si>
  <si>
    <t>공원</t>
  </si>
  <si>
    <t>300,400,600등</t>
  </si>
  <si>
    <t>운동기구</t>
  </si>
  <si>
    <t>허리돌리기등</t>
  </si>
  <si>
    <t>쉼터</t>
  </si>
  <si>
    <t>팔각정자</t>
  </si>
  <si>
    <t>7000*7000*5000</t>
  </si>
  <si>
    <t>7300*3600*3400</t>
  </si>
  <si>
    <t>3500*10000</t>
  </si>
  <si>
    <t>화제권역단위 종합정비사업 토목조경공사</t>
  </si>
  <si>
    <t>H1200*W1500</t>
  </si>
  <si>
    <t>보도</t>
  </si>
  <si>
    <t>태양광난간등</t>
  </si>
  <si>
    <t>데크</t>
  </si>
  <si>
    <t>2400*150*25</t>
  </si>
  <si>
    <t>확장형인도교</t>
  </si>
  <si>
    <t>W1700*L1400</t>
  </si>
  <si>
    <t>흙콘크리트</t>
  </si>
  <si>
    <t>T200, 18Mpa</t>
  </si>
  <si>
    <t>H1200*W1500(힌지)</t>
  </si>
  <si>
    <t>막구조</t>
  </si>
  <si>
    <t>25m*5m</t>
  </si>
  <si>
    <t>장터</t>
  </si>
  <si>
    <t>곤지지구 수리시설개보수사업</t>
  </si>
  <si>
    <t>밸브류</t>
  </si>
  <si>
    <t>신축이음관 D1,350</t>
  </si>
  <si>
    <t>정성한</t>
  </si>
  <si>
    <t>055-320-4861</t>
  </si>
  <si>
    <t>조달위탁</t>
  </si>
  <si>
    <t>제진설비</t>
  </si>
  <si>
    <t>로타리식제진기 B=2.0X4.7</t>
  </si>
  <si>
    <t>40-18-80</t>
  </si>
  <si>
    <t>퍼걸러</t>
  </si>
  <si>
    <t>죽림권역단위종합정비사업</t>
  </si>
  <si>
    <t>투수블럭</t>
  </si>
  <si>
    <t>조경</t>
  </si>
  <si>
    <t>태양광 발전</t>
  </si>
  <si>
    <t>9kW</t>
  </si>
  <si>
    <t>KW</t>
  </si>
  <si>
    <t>D13 외</t>
  </si>
  <si>
    <t>25-27-15</t>
  </si>
  <si>
    <t>수중축류펌프</t>
  </si>
  <si>
    <t xml:space="preserve"> D800mm*100kw*2대</t>
  </si>
  <si>
    <t>배수장펌프</t>
  </si>
  <si>
    <t>권양기</t>
  </si>
  <si>
    <t>2.5*1.5, 3-5톤용\</t>
  </si>
  <si>
    <t>전동식접형변</t>
  </si>
  <si>
    <t>25-21-120 등</t>
  </si>
  <si>
    <t>월평양수장</t>
  </si>
  <si>
    <t>수중펌프</t>
  </si>
  <si>
    <t>D200</t>
  </si>
  <si>
    <t>버터플라이밸브</t>
  </si>
  <si>
    <t>D300mm</t>
  </si>
  <si>
    <t>사이펀</t>
  </si>
  <si>
    <t>D600mm</t>
  </si>
  <si>
    <t>여수로</t>
  </si>
  <si>
    <t>SD400</t>
  </si>
  <si>
    <t>WC-2, BB-2</t>
  </si>
  <si>
    <t>화강석경게석</t>
  </si>
  <si>
    <t>200*250*1000</t>
  </si>
  <si>
    <t>태양광발전장치</t>
  </si>
  <si>
    <t>33kw</t>
  </si>
  <si>
    <t>25-24-150</t>
  </si>
  <si>
    <t>토목건축</t>
  </si>
  <si>
    <t>HD10</t>
  </si>
  <si>
    <t>풍화권역 창조적마을만들기사업</t>
  </si>
  <si>
    <t>토목/건축</t>
  </si>
  <si>
    <t>냉난방기(천장형)</t>
  </si>
  <si>
    <t>냉방7.2/난방8.1kw 등</t>
  </si>
  <si>
    <t>원평마을 권역단위 종합정비사업</t>
  </si>
  <si>
    <t>철근콘트리트용봉강</t>
  </si>
  <si>
    <t>HD-13 등</t>
  </si>
  <si>
    <t>4.0*4.0*3.0 등</t>
  </si>
  <si>
    <t>토목/조경</t>
  </si>
  <si>
    <t>버스승강장</t>
  </si>
  <si>
    <t>4.0*1.8*2.5</t>
  </si>
  <si>
    <t>안내판</t>
  </si>
  <si>
    <t>2.6*1.5 등</t>
  </si>
  <si>
    <t>완사지구 배수개선사업 옹벽블록</t>
  </si>
  <si>
    <t>옹벽블록</t>
  </si>
  <si>
    <t>1000×700×500</t>
  </si>
  <si>
    <t>김태욱</t>
  </si>
  <si>
    <t>055-851-8146</t>
  </si>
  <si>
    <t>완사지구 배수개선사업 철근콘크리트수로관</t>
  </si>
  <si>
    <t>1000C 외</t>
  </si>
  <si>
    <t>북천코스모스권역 냉난방기 구매설치</t>
  </si>
  <si>
    <t>냉난방</t>
  </si>
  <si>
    <t>북천코스모스권역 퍼걸러 구매</t>
  </si>
  <si>
    <t>퍼걸러`</t>
  </si>
  <si>
    <t>북천코스모스권역 태양광 구매설치</t>
  </si>
  <si>
    <t>태양광</t>
  </si>
  <si>
    <t>20kw</t>
  </si>
  <si>
    <t>북남치권역 태양광  구매설치</t>
  </si>
  <si>
    <t>10kw</t>
  </si>
  <si>
    <t>시비개보수사업</t>
  </si>
  <si>
    <t>규격</t>
  </si>
  <si>
    <t>쓰레기제거</t>
  </si>
  <si>
    <t>D13mm외</t>
  </si>
  <si>
    <t>여수토방수로</t>
  </si>
  <si>
    <t>270-25-150외</t>
  </si>
  <si>
    <t>시멘트</t>
  </si>
  <si>
    <t>철관(PE관)</t>
  </si>
  <si>
    <t>D1000mm</t>
  </si>
  <si>
    <t>용수간선</t>
  </si>
  <si>
    <t>산청군 어도개보수사업</t>
  </si>
  <si>
    <t>최병탁</t>
  </si>
  <si>
    <t>055-973-2090</t>
  </si>
  <si>
    <t>25-27-12</t>
  </si>
  <si>
    <t>아이스하버</t>
  </si>
  <si>
    <t>2*2*1.1</t>
  </si>
  <si>
    <t>벤치플륨</t>
  </si>
  <si>
    <t>1500*1200</t>
  </si>
  <si>
    <t>입곡마을 권역단위종합정비사업</t>
  </si>
  <si>
    <t>탄성포장</t>
  </si>
  <si>
    <t>T-75mm</t>
  </si>
  <si>
    <t>부지포장</t>
  </si>
  <si>
    <t>물놀이시설</t>
  </si>
  <si>
    <t>2.0T</t>
  </si>
  <si>
    <t>이동실화장실</t>
  </si>
  <si>
    <t>3.0*8.0*3.5</t>
  </si>
  <si>
    <t>온새미로숲</t>
  </si>
  <si>
    <t>동</t>
  </si>
  <si>
    <t>3.0*12.0*3.5</t>
  </si>
  <si>
    <t>태양광가로등</t>
  </si>
  <si>
    <t>LED40W,5m</t>
  </si>
  <si>
    <t>조명</t>
  </si>
  <si>
    <t>로보프린팅</t>
  </si>
  <si>
    <t>로봇페인팅</t>
  </si>
  <si>
    <t>테마골목</t>
  </si>
  <si>
    <t>도로</t>
  </si>
  <si>
    <t>수중사류펌프</t>
  </si>
  <si>
    <t>1350mm 외</t>
  </si>
  <si>
    <t>배수장</t>
  </si>
  <si>
    <t>한재훈</t>
  </si>
  <si>
    <t>055-580-0372</t>
  </si>
  <si>
    <t>로타리식 제진기</t>
  </si>
  <si>
    <t>4.1*6.2</t>
  </si>
  <si>
    <t>TM/TC</t>
  </si>
  <si>
    <t>-</t>
  </si>
  <si>
    <t>3.6*6.2</t>
  </si>
  <si>
    <t xml:space="preserve">2500kVA*2대, 2300kVA*1대 </t>
  </si>
  <si>
    <t>900mm 외</t>
  </si>
  <si>
    <t>4.6*4.4</t>
  </si>
  <si>
    <t xml:space="preserve">1000kVA*2대 </t>
  </si>
  <si>
    <t>25-24-12 외</t>
  </si>
  <si>
    <t>윤내지구 수리시설개보수사업</t>
  </si>
  <si>
    <t>신하기지구 수리시설개보수사업</t>
  </si>
  <si>
    <t>수곡지구 수리시설개보수사업</t>
  </si>
  <si>
    <t>HD400 D22 외</t>
  </si>
  <si>
    <t>잠도도선건조사업</t>
  </si>
  <si>
    <t>도선건조</t>
  </si>
  <si>
    <t>도선</t>
  </si>
  <si>
    <t>유휴저수지자원화사업 어선계류장</t>
  </si>
  <si>
    <t>어선계류장</t>
  </si>
  <si>
    <t>어선계류</t>
  </si>
  <si>
    <t>유휴저수지자원화사업 수중음향발생기</t>
  </si>
  <si>
    <t>수중음향발생기</t>
  </si>
  <si>
    <t>자원화사업</t>
  </si>
  <si>
    <t>유등1지구 수리시설 개보수사업</t>
  </si>
  <si>
    <t>유입변압기</t>
  </si>
  <si>
    <t>2,600kva</t>
  </si>
  <si>
    <t>전기수전</t>
  </si>
  <si>
    <t>수배전반(큐비클)</t>
  </si>
  <si>
    <t>배수용</t>
  </si>
  <si>
    <t>면</t>
  </si>
  <si>
    <t>Ø2,000mm</t>
  </si>
  <si>
    <t>나윤천</t>
  </si>
  <si>
    <t>055-250-2261</t>
  </si>
  <si>
    <t>역수방지변</t>
  </si>
  <si>
    <t>오호지구 배수개선사업</t>
  </si>
  <si>
    <t>4.05m*4.6m</t>
  </si>
  <si>
    <t>이근탁</t>
  </si>
  <si>
    <t>055-530-7731</t>
  </si>
  <si>
    <t>1350D</t>
  </si>
  <si>
    <t>반포배수장 증설사업</t>
  </si>
  <si>
    <t>4.50m*4.85m</t>
  </si>
  <si>
    <t>청량지구 수리시설개보수사업 지급자재</t>
  </si>
  <si>
    <t>25-24-120등</t>
  </si>
  <si>
    <t>공사용</t>
  </si>
  <si>
    <t xml:space="preserve"> 경남지역본부 울산지사 지역개발부</t>
    <phoneticPr fontId="2" type="noConversion"/>
  </si>
  <si>
    <t>25-21-120</t>
  </si>
  <si>
    <t xml:space="preserve">국사봉권역단위종합정비사업 </t>
  </si>
  <si>
    <t>오운지구 수리설개보수사업</t>
  </si>
  <si>
    <t>25-27-15외 2종</t>
  </si>
  <si>
    <t>울타리</t>
  </si>
  <si>
    <t>2*2</t>
  </si>
  <si>
    <t>경관</t>
  </si>
  <si>
    <t>750kw</t>
  </si>
  <si>
    <t>부북면소재지종합정비사업게이트볼장막구조구매및설치</t>
  </si>
  <si>
    <t>유리섬유테프론, 345㎡</t>
  </si>
  <si>
    <t>부북면소재지종합정비사업체육시설조명시설구매및설치</t>
  </si>
  <si>
    <t>야외조명타워</t>
  </si>
  <si>
    <t>H=4.5m LED등 8EA</t>
  </si>
  <si>
    <t>강원지역본부 울산지사 지역개발부</t>
  </si>
  <si>
    <t>상동면소재지 종합정비사업 벽화디자인</t>
  </si>
  <si>
    <t>벽화디자인</t>
  </si>
  <si>
    <t>1823㎡</t>
  </si>
  <si>
    <t>상동면소재지 종합정비사업 태양광발전설비</t>
  </si>
  <si>
    <t>태양광발전설비</t>
  </si>
  <si>
    <t>의령읍 농촌중심지활성화사업 기본 및 경관계획</t>
  </si>
  <si>
    <t>경남지역본부 사업계획부</t>
  </si>
  <si>
    <t>김덕경</t>
  </si>
  <si>
    <t>055-269-9444</t>
  </si>
  <si>
    <t>창녕읍 농촌중심지활성화사업 기본 및 경관계획</t>
  </si>
  <si>
    <t>진례면 농촌중심지활성화사업 기본 및 경관계획</t>
  </si>
  <si>
    <t>생초면 농촌중심지활성화사업 기본 및 경관계획</t>
  </si>
  <si>
    <t>동부면 농촌중심지활성화사업 기본 및 경관계획</t>
  </si>
  <si>
    <t>연초면 농촌중심지활성화사업 경관계획</t>
  </si>
  <si>
    <t>대합면 농촌중심지활성화사업 기본 및 경관계획</t>
  </si>
  <si>
    <t>적중면 농촌중심지활성화사업 경관계획</t>
  </si>
  <si>
    <t>대양권역 창조적마을조성사업 기본 및 경관계획</t>
  </si>
  <si>
    <t>구만면 농촌중심지활성화사업 경관계획</t>
  </si>
  <si>
    <t>용덕면 농촌중심지활성화사업 경관계획</t>
  </si>
  <si>
    <t>상남면 농촌중심지활성화사업 기본 및 경관계획</t>
  </si>
  <si>
    <t>옥종면 농촌중심지활성화사업 기본 및 경관계획</t>
  </si>
  <si>
    <t>장암권역 창조적마을조성사업 기본 및 경관계획</t>
  </si>
  <si>
    <t>2017년 농업용수 수질측정망조사 외주용역</t>
  </si>
  <si>
    <t>일반용역</t>
    <phoneticPr fontId="2" type="noConversion"/>
  </si>
  <si>
    <t>경남지역본부 수자원관리부</t>
  </si>
  <si>
    <t>최선희</t>
  </si>
  <si>
    <t>055-269-9336</t>
  </si>
  <si>
    <t>재해위험소류지(덕암) 정밀안전진단 용역</t>
  </si>
  <si>
    <t>2017년 재해예방계측시스템 장기계측 용역</t>
  </si>
  <si>
    <t>한승호</t>
  </si>
  <si>
    <t>055-269-9368</t>
  </si>
  <si>
    <t>농어촌지하수 현황 및 수리지질조사 용역</t>
  </si>
  <si>
    <t>박진홍</t>
  </si>
  <si>
    <t>055-269-9366</t>
  </si>
  <si>
    <t>양식장용수관리사업 물리탐사 및 시추조사 용역</t>
  </si>
  <si>
    <t>이상화</t>
  </si>
  <si>
    <t>055-269-9473</t>
  </si>
  <si>
    <t>진주단목 지하수함양사업 기본조사 및 세부설계 용역</t>
  </si>
  <si>
    <t>앙진지구 수리시설개보수사업 폐기물</t>
  </si>
  <si>
    <t>초계면소재지 종합정비사업 초계역사공원 군관리계획결정(변경) 용역</t>
  </si>
  <si>
    <t>초계면소재지 종합정비사업 지역역량강화 용역</t>
  </si>
  <si>
    <t>청덕권역 창조적마을만들기사업 지역역량강화 용역</t>
  </si>
  <si>
    <t>오산지구 새뜰마을사업 세부설계 용역</t>
  </si>
  <si>
    <t>최주헌</t>
  </si>
  <si>
    <t>합천군 농촌그린케어 복합중심센터조성사업 세부설계 용역</t>
  </si>
  <si>
    <t>쌍백권역 창조적마을만들기사업 세부설계 용역</t>
  </si>
  <si>
    <t>17년 합천군 시군역량강화사업</t>
  </si>
  <si>
    <t>정종기</t>
  </si>
  <si>
    <t>대평 창조적마을만들기사업 지역역량강화</t>
  </si>
  <si>
    <t>야로면소재지종합정비사업 지역역량강화 용역</t>
  </si>
  <si>
    <t>양림마을 창조적마을만들기사업 세부설계 용역</t>
  </si>
  <si>
    <t>생림이작지구 지표수부강개발사업 기본조사 용역</t>
  </si>
  <si>
    <t>생림이작지구 지표수부강개발사업 세부설계 용역</t>
  </si>
  <si>
    <t>한림지구 농촌용수이용체계재편사업 폐기물처리 용역</t>
  </si>
  <si>
    <t>답곡권역 단위종합정비사업 지역역량강화사업(s/w)</t>
  </si>
  <si>
    <t>재발주</t>
  </si>
  <si>
    <t>상북면소재지 단위종합정비사업 지역역량강화사업(s/w)</t>
  </si>
  <si>
    <t>답곡권역 단위종합정비사업 폐기물용역(s/w)</t>
  </si>
  <si>
    <t>상북면소재지  단위종합정비사업 폐기물용역(s/w)</t>
  </si>
  <si>
    <t>화제권역단위 종합정비사업 지역역량강화사업(2017년도분)</t>
  </si>
  <si>
    <t>원동면소재지 종합정비사업 지역역량강화 용역(2017년분)</t>
  </si>
  <si>
    <t>약용식물 인큐베이터 조성사업 지역량강화(S/W) 용역</t>
  </si>
  <si>
    <t>단지봉마을권역 단위종합정비사업 지역역량강화(S/W) 용역</t>
  </si>
  <si>
    <t>안심마을 창조적마을만들기사업 지역역량강화(S/W) 용역</t>
  </si>
  <si>
    <t>약용식물 인큐베이터 조성사업 건축설계경기 및 전시물제작설치용역</t>
  </si>
  <si>
    <t>거기마을 창조적마을만들기사업 기본 및 세부설계 용역</t>
  </si>
  <si>
    <t>도북마을 창조적마을만들기사업 기본 및 세부설계 용역</t>
  </si>
  <si>
    <t>연서마을 창조적마을만들기사업 기본 및 세부설계 용역</t>
  </si>
  <si>
    <t>남효마을 창조적마을만들기사업 기본 및 세부설계 용역</t>
  </si>
  <si>
    <t>월평마을 창조적마을만들기사업 기본 및 세부설계 용역</t>
  </si>
  <si>
    <t>미룡권역 창조적마을만들기사업 세부설계</t>
  </si>
  <si>
    <t>홍광표</t>
  </si>
  <si>
    <t>055-670-7044</t>
  </si>
  <si>
    <t>미룡권역 창조적마을만들기사업 지역역량강화 용역</t>
  </si>
  <si>
    <t>영부창조적마을만들기사업 지역역량강화사업</t>
  </si>
  <si>
    <t>영오면소재지 종합정비사업 지역역량강화사업</t>
  </si>
  <si>
    <t>동해면 농촌중심지활성화사업 지역역량강화사업</t>
  </si>
  <si>
    <t xml:space="preserve">고성군 지역역량강화사업 </t>
  </si>
  <si>
    <t>해금강 창조적마을만들기사업 세부설계 용역</t>
  </si>
  <si>
    <t>해금강 창조적마을만들기사업 지역역량강화 용역</t>
  </si>
  <si>
    <t>연초면중심지활성화사업 세부설계 용역</t>
  </si>
  <si>
    <t>연초면중심지활성화사업  지역역량강화 용역</t>
  </si>
  <si>
    <t>동부면중심지활성화사업 세부설계 용역</t>
  </si>
  <si>
    <t>동부면중심지활성화사업  지역역량강화 용역</t>
  </si>
  <si>
    <t>구천권역단위종합정비사업 2단계 지역역량강화 용역</t>
  </si>
  <si>
    <t>산양읍소재지 종합정비사업(3단계) 폐기물처리용역</t>
  </si>
  <si>
    <t>산양읍소재지 종합정비사업 지역역량강화사업용역</t>
  </si>
  <si>
    <t>풍화권역 창조적마을만들기사업 지역역량강화사업용역</t>
  </si>
  <si>
    <t>원평마을권역단위 종합정비사업사업 지역역량강화사업용역</t>
  </si>
  <si>
    <t>풍화권역 창조적마을만들기사업 일반해역이용협의 용역</t>
  </si>
  <si>
    <t>원평마을권역단위 종합개발사업 폐기물처리</t>
  </si>
  <si>
    <t>북남치권역단위 종합정비사업 역량강화사업</t>
  </si>
  <si>
    <t>고현면소재지 종합정비사업 역량강화사업 용역</t>
  </si>
  <si>
    <t>영신원권역 새뜰사업 새부설계 용역</t>
  </si>
  <si>
    <t>화계지구 새뜰마을사업 폐기물 처리</t>
  </si>
  <si>
    <t>김정복</t>
  </si>
  <si>
    <t>055-760-2576</t>
  </si>
  <si>
    <t>금서면 지역역량강화(S/W)사업</t>
  </si>
  <si>
    <t>내리마을권역 단위종합정비공사 역량강화용역</t>
  </si>
  <si>
    <t>방곡지구 다목적농촌용수개발사업 폐기물처리용역</t>
  </si>
  <si>
    <t>파수권역 창조적마을만들기 지역역량강화사업</t>
  </si>
  <si>
    <t>가야읍 농촌중심지활성화사업 지역역량강화사업</t>
  </si>
  <si>
    <t>입곡마을 권역단위종합정비 지역역량강화사업</t>
  </si>
  <si>
    <t>외암지구 새뜰마을사업 실시설계 용역</t>
  </si>
  <si>
    <t>대산지구 수리시설개보수사업 세부설계</t>
  </si>
  <si>
    <t>구복권역 지역역량강화(s/W)</t>
  </si>
  <si>
    <t>진전면 지역역량강화(s/W)</t>
  </si>
  <si>
    <t xml:space="preserve">유휴저수지자원화효과 모니터링 </t>
  </si>
  <si>
    <t>이방면 농촌중심지 활성화사업 세부설계용역</t>
  </si>
  <si>
    <t>박태영</t>
  </si>
  <si>
    <t>055-530-7734</t>
  </si>
  <si>
    <t>장재기러기권역 농촌중심지 활성화사업 세부설계용역</t>
  </si>
  <si>
    <t>정곡면농촌중심지활성화사업 세부설계용역</t>
  </si>
  <si>
    <t>경남지역본부 의령지사 지역개발부</t>
  </si>
  <si>
    <t>화정면농촌중심지활성화사업 세부설계용역</t>
  </si>
  <si>
    <t xml:space="preserve">국사봉권역단위종합정비사업 지역역량강화사업 </t>
  </si>
  <si>
    <t xml:space="preserve">나루권역단위종합정비사업 지역역량강화사업 </t>
  </si>
  <si>
    <t xml:space="preserve">덕실권역단위종합정비사업 지역역량강화사업 </t>
  </si>
  <si>
    <t xml:space="preserve">부림면소재지 종합정비사업 지역역량강화사업 </t>
  </si>
  <si>
    <t>상남면소재지 종합정비사업 기본계획 용역</t>
    <phoneticPr fontId="2" type="noConversion"/>
  </si>
  <si>
    <t>미리벌 시군창의사업 기본계획 용역</t>
    <phoneticPr fontId="2" type="noConversion"/>
  </si>
  <si>
    <t>흥덕지 대규모 치수능력확대사업 사전타당성조사</t>
    <phoneticPr fontId="2" type="noConversion"/>
  </si>
  <si>
    <t>본사 사업계획처</t>
    <phoneticPr fontId="2" type="noConversion"/>
  </si>
  <si>
    <t>신길채</t>
    <phoneticPr fontId="2" type="noConversion"/>
  </si>
  <si>
    <t>061-338-6208</t>
    <phoneticPr fontId="2" type="noConversion"/>
  </si>
  <si>
    <t>동화지 대규모 치수능력확대사업 사전타당성조사</t>
    <phoneticPr fontId="2" type="noConversion"/>
  </si>
  <si>
    <t>협정</t>
    <phoneticPr fontId="2" type="noConversion"/>
  </si>
  <si>
    <t>기후변화 실태조사 마스터플랜 수립 용역</t>
    <phoneticPr fontId="2" type="noConversion"/>
  </si>
  <si>
    <t>미해당</t>
    <phoneticPr fontId="2" type="noConversion"/>
  </si>
  <si>
    <t>박기정</t>
    <phoneticPr fontId="2" type="noConversion"/>
  </si>
  <si>
    <t>061-338-6562</t>
    <phoneticPr fontId="2" type="noConversion"/>
  </si>
  <si>
    <t>기후변화 실태조사 시범조사 용역</t>
    <phoneticPr fontId="2" type="noConversion"/>
  </si>
  <si>
    <t>비협정</t>
    <phoneticPr fontId="2" type="noConversion"/>
  </si>
  <si>
    <t>농진청등 종전부동산 5지구 문화재 발굴조사 용역</t>
    <phoneticPr fontId="2" type="noConversion"/>
  </si>
  <si>
    <t>토지개발사업단</t>
    <phoneticPr fontId="2" type="noConversion"/>
  </si>
  <si>
    <t>신재식</t>
    <phoneticPr fontId="2" type="noConversion"/>
  </si>
  <si>
    <t>031-299-7870</t>
    <phoneticPr fontId="2" type="noConversion"/>
  </si>
  <si>
    <t>농진청등 종전부동산 5지구 문화재 표본 및 시굴조사 용역</t>
    <phoneticPr fontId="2" type="noConversion"/>
  </si>
  <si>
    <t>토지개발사업단</t>
  </si>
  <si>
    <t>신재식</t>
  </si>
  <si>
    <t>031-299-7870</t>
  </si>
  <si>
    <t>농진청등 종전부동산 2,4지구 도시관리계획(변경) 결정 용역</t>
    <phoneticPr fontId="2" type="noConversion"/>
  </si>
  <si>
    <t>배문식</t>
    <phoneticPr fontId="2" type="noConversion"/>
  </si>
  <si>
    <t>031-299-7820</t>
    <phoneticPr fontId="2" type="noConversion"/>
  </si>
  <si>
    <t>종전부동산 경비및 시설관리 용역</t>
  </si>
  <si>
    <t>미해당</t>
    <phoneticPr fontId="2" type="noConversion"/>
  </si>
  <si>
    <t>이춘우</t>
  </si>
  <si>
    <t>031-229-7806</t>
  </si>
  <si>
    <t>비협정</t>
    <phoneticPr fontId="2" type="noConversion"/>
  </si>
  <si>
    <t>청사 청소용역</t>
  </si>
  <si>
    <t>홍보지구 국가관리방조제 개보수사업</t>
    <phoneticPr fontId="2" type="noConversion"/>
  </si>
  <si>
    <t>충청남도</t>
  </si>
  <si>
    <t>천수만사업단 유지관리부</t>
    <phoneticPr fontId="2" type="noConversion"/>
  </si>
  <si>
    <t>김증수</t>
    <phoneticPr fontId="2" type="noConversion"/>
  </si>
  <si>
    <t>041-630-5845</t>
    <phoneticPr fontId="2" type="noConversion"/>
  </si>
  <si>
    <t>지산6-3배수지선 정비공사</t>
    <phoneticPr fontId="2" type="noConversion"/>
  </si>
  <si>
    <t>정준희</t>
    <phoneticPr fontId="2" type="noConversion"/>
  </si>
  <si>
    <t>041-630-5846</t>
    <phoneticPr fontId="2" type="noConversion"/>
  </si>
  <si>
    <t>서산A지구 국가관리방조제 개보수사업 토목공사</t>
    <phoneticPr fontId="2" type="noConversion"/>
  </si>
  <si>
    <t>00112312341234123</t>
    <phoneticPr fontId="2" type="noConversion"/>
  </si>
  <si>
    <t>00112312341234123</t>
    <phoneticPr fontId="2" type="noConversion"/>
  </si>
  <si>
    <t>서산A지구 국가관리방조제 개보수사업 기계공사</t>
    <phoneticPr fontId="2" type="noConversion"/>
  </si>
  <si>
    <t>서정우</t>
    <phoneticPr fontId="2" type="noConversion"/>
  </si>
  <si>
    <t>041-630-5865</t>
    <phoneticPr fontId="2" type="noConversion"/>
  </si>
  <si>
    <t>홍보지구 청소공구 토목공사</t>
  </si>
  <si>
    <t>천수만사업단 공무부</t>
  </si>
  <si>
    <t>박주인</t>
  </si>
  <si>
    <t>041-630-5826</t>
  </si>
  <si>
    <t>홍보지구 장은공구 토목공사</t>
  </si>
  <si>
    <t>홍보지구 장은공구 전기공사</t>
  </si>
  <si>
    <t>홍보지구 장은공구 소방시설공사</t>
  </si>
  <si>
    <t>서산A간척지 재정비사업 1공구 토목공사</t>
  </si>
  <si>
    <t>천수만사업단 시설운영부</t>
  </si>
  <si>
    <t>손찬구</t>
  </si>
  <si>
    <t>041-630-5851</t>
  </si>
  <si>
    <t>서산A간척지 재정비사업 2공구 토목공사</t>
  </si>
  <si>
    <t>서산A간척지 재정비사업 3공구 토목공사</t>
  </si>
  <si>
    <t>서산A간척지 재정비사업 4공구 토목공사</t>
  </si>
  <si>
    <t>서산A간척지 재정비사업 5공구 토목공사</t>
  </si>
  <si>
    <t>서산A지구 국가관리방조제 개보수사업 권양기 제조구매 설치</t>
    <phoneticPr fontId="2" type="noConversion"/>
  </si>
  <si>
    <t>수문권양기</t>
    <phoneticPr fontId="2" type="noConversion"/>
  </si>
  <si>
    <t>드럼식</t>
    <phoneticPr fontId="2" type="noConversion"/>
  </si>
  <si>
    <t>수문조작</t>
    <phoneticPr fontId="2" type="noConversion"/>
  </si>
  <si>
    <t>대</t>
    <phoneticPr fontId="2" type="noConversion"/>
  </si>
  <si>
    <t>장은공구 토목공사 레미콘</t>
  </si>
  <si>
    <t>안건영</t>
  </si>
  <si>
    <t>041-630-5858</t>
  </si>
  <si>
    <t>양수장</t>
  </si>
  <si>
    <t>900×800×2000</t>
  </si>
  <si>
    <t>홍보지구 천북, 은하공구 문화재지표조사 용역</t>
  </si>
  <si>
    <t>기술안전품질원 설계부</t>
  </si>
  <si>
    <t>황병관</t>
  </si>
  <si>
    <t>042-479-8327</t>
  </si>
  <si>
    <t>2017년 다목적농촌용수개발사업 기본조사 측량 용역</t>
    <phoneticPr fontId="2" type="noConversion"/>
  </si>
  <si>
    <t>조남상</t>
  </si>
  <si>
    <t>042-479-8215</t>
  </si>
  <si>
    <t>2017년  배수개선사업 기본조사 측량 용역</t>
    <phoneticPr fontId="2" type="noConversion"/>
  </si>
  <si>
    <t>2017년 농업생산기반시설 정밀안전진단 및 정밀점검 용역(1억미만)-1</t>
    <phoneticPr fontId="2" type="noConversion"/>
  </si>
  <si>
    <t>기술용역</t>
    <phoneticPr fontId="2" type="noConversion"/>
  </si>
  <si>
    <t>해당</t>
    <phoneticPr fontId="2" type="noConversion"/>
  </si>
  <si>
    <t>일반</t>
    <phoneticPr fontId="2" type="noConversion"/>
  </si>
  <si>
    <t>일반</t>
    <phoneticPr fontId="2" type="noConversion"/>
  </si>
  <si>
    <t>기술안전품질원 진단기획부</t>
    <phoneticPr fontId="2" type="noConversion"/>
  </si>
  <si>
    <t>김영국</t>
    <phoneticPr fontId="2" type="noConversion"/>
  </si>
  <si>
    <t>042-479-8297</t>
    <phoneticPr fontId="2" type="noConversion"/>
  </si>
  <si>
    <t>2017년 농업생산기반시설 정밀안전진단 및 정밀점검 용역(1억미만)-2</t>
  </si>
  <si>
    <t>2017년 농업생산기반시설 정밀안전진단 및 정밀점검 용역(1억미만)-3</t>
  </si>
  <si>
    <t>2017년 농업생산기반시설 정밀안전진단 및 정밀점검 용역(1억미만)-4</t>
  </si>
  <si>
    <t>2017년 농업생산기반시설 정밀안전진단 및 정밀점검 용역(1억미만)-5</t>
  </si>
  <si>
    <t>2017년 농업생산기반시설 정밀안전진단 및 정밀점검 용역(1억미만)-6</t>
  </si>
  <si>
    <t>2017년 농업생산기반시설 정밀안전진단 및 정밀점검 용역(1억미만)-7</t>
  </si>
  <si>
    <t>2017년 농업생산기반시설 정밀안전진단 및 정밀점검 용역(1억미만)-8</t>
  </si>
  <si>
    <t>2017년 농업생산기반시설 정밀안전진단 및 정밀점검 용역(1억미만)-9</t>
  </si>
  <si>
    <t>2017년 농업생산기반시설 정밀안전진단 및 정밀점검 용역(1억미만)-10</t>
  </si>
  <si>
    <t>2017년 농업생산기반시설 정밀안전진단 및 정밀점검 용역(1억미만)-11</t>
  </si>
  <si>
    <t>2017년 농업생산기반시설 정밀안전진단 및 정밀점검 용역(1억미만)-12</t>
  </si>
  <si>
    <t>2017년 농업생산기반시설 정밀안전진단 및 정밀점검 용역(1억미만)-13</t>
  </si>
  <si>
    <t>2017년 농업생산기반시설 정밀안전진단 및 정밀점검 용역(1억미만)-14</t>
  </si>
  <si>
    <t>2017년 농업생산기반시설 정밀안전진단 및 정밀점검 용역(1억미만)-15</t>
  </si>
  <si>
    <t>2017년 농업생산기반시설 정밀안전진단 및 정밀점검 용역(1억미만)-16</t>
  </si>
  <si>
    <t>2017년 농업생산기반시설 정밀안전진단 및 정밀점검 용역(1억미만)-17</t>
  </si>
  <si>
    <t>2017년 농업생산기반시설 정밀안전진단 및 정밀점검 용역(1억미만)-18</t>
  </si>
  <si>
    <t>2017년 농업생산기반시설 정밀안전진단 및 정밀점검 용역(1억미만)-19</t>
  </si>
  <si>
    <t>2017년 농업생산기반시설 정밀안전진단 및 정밀점검 용역(1억미만)-20</t>
  </si>
  <si>
    <t>2017년 농업생산기반시설 정밀안전진단 및 정밀점검 용역(1억미만)-21</t>
  </si>
  <si>
    <t>2017년 농업생산기반시설 정밀안전진단 및 정밀점검 용역(1억미만)-22</t>
  </si>
  <si>
    <t>2017년 농업생산기반시설 정밀안전진단 및 정밀점검 용역(1억미만)-23</t>
  </si>
  <si>
    <t>2017년 농업생산기반시설 정밀안전진단 및 정밀점검 용역(1억미만)-24</t>
  </si>
  <si>
    <t>2017년 농업생산기반시설 정밀안전진단 및 정밀점검 용역(1억미만)-25</t>
  </si>
  <si>
    <t>2017년 농업생산기반시설 정밀안전진단 및 정밀점검 용역(1억미만)-26</t>
  </si>
  <si>
    <t>2017년 농업생산기반시설 정밀안전진단 및 정밀점검 용역(1억미만)-27</t>
  </si>
  <si>
    <t>2017년 농업생산기반시설 정밀안전진단 및 정밀점검 용역(1억미만)-28</t>
  </si>
  <si>
    <t>2017년 농업생산기반시설 정밀안전진단 및 정밀점검 용역(1억미만)-29</t>
  </si>
  <si>
    <t>2017년 농업생산기반시설 정밀안전진단 및 정밀점검 용역(1억미만)-30</t>
  </si>
  <si>
    <t>2017년 농업생산기반시설 정밀안전진단 및 정밀점검 용역(1억미만)-31</t>
  </si>
  <si>
    <t>2017년 농업생산기반시설 정밀안전진단 및 정밀점검 용역(1억미만)-32</t>
  </si>
  <si>
    <t>2017년 농업생산기반시설 정밀안전진단 및 정밀점검 용역(1억미만)-33</t>
  </si>
  <si>
    <t>2017년 농업생산기반시설 정밀안전진단 및 정밀점검 용역(1억미만)-34</t>
  </si>
  <si>
    <t>2017년 농업생산기반시설 정밀안전진단 및 정밀점검 용역(1억미만)-35</t>
  </si>
  <si>
    <t>2017년 농업생산기반시설 정밀안전진단 및 정밀점검 용역(1억미만)-36</t>
  </si>
  <si>
    <t>2017년 농업생산기반시설 정밀안전진단 및 정밀점검 용역(1억미만)-37</t>
  </si>
  <si>
    <t>2017년 농업생산기반시설 정밀안전진단 및 정밀점검 용역(1억미만)-38</t>
  </si>
  <si>
    <t>2017년 농업생산기반시설 정밀안전진단 및 정밀점검 용역(1억미만)-39</t>
  </si>
  <si>
    <t>2017년 농업생산기반시설 정밀안전진단 및 정밀점검 용역(1억미만)-40</t>
  </si>
  <si>
    <t>2017년 농업생산기반시설 정밀안전진단 및 정밀점검 용역(5억이상)-1</t>
    <phoneticPr fontId="2" type="noConversion"/>
  </si>
  <si>
    <t>PQ</t>
    <phoneticPr fontId="2" type="noConversion"/>
  </si>
  <si>
    <t>2017년 농업생산기반시설 정밀안전진단 및 정밀점검 용역(5억이상)-2</t>
  </si>
  <si>
    <t>2017년 농업생산기반시설 정밀안전진단 및 정밀점검 용역(5억이상)-3</t>
  </si>
  <si>
    <t>2017년 농업생산기반시설 정밀안전진단 및 정밀점검 용역(5억이상)-4</t>
  </si>
  <si>
    <t>2017년 농업생산기반시설 정밀안전진단 및 정밀점검 용역(5억이상)-5</t>
  </si>
  <si>
    <t>2017년 농업생산기반시설 정밀안전진단 및 정밀점검 용역(5억이상)-6</t>
  </si>
  <si>
    <t>2017년 농업생산기반시설 정밀안전진단 및 정밀점검 용역(5억이상)-7</t>
  </si>
  <si>
    <t>2017년 농업생산기반시설 정밀안전진단 및 정밀점검 용역(5억이상)-8</t>
  </si>
  <si>
    <t>2017년 농업생산기반시설 정밀안전진단 및 정밀점검 용역(5억이상)-9</t>
  </si>
  <si>
    <t>2017년 농업생산기반시설 정밀안전진단 및 정밀점검 용역(5억이상)-10</t>
  </si>
  <si>
    <t>2017년 농업생산기반시설 정밀안전진단 및 정밀점검 용역(5억이상 하반기)-1</t>
    <phoneticPr fontId="2" type="noConversion"/>
  </si>
  <si>
    <t>2017년 농업생산기반시설 정밀안전진단 및 정밀점검 용역(5억이상 하반기)-2</t>
  </si>
  <si>
    <t>2017년 농업생산기반시설 정밀안전진단 및 정밀점검 용역(5억이상 하반기)-3</t>
  </si>
  <si>
    <t>2017년 농업생산기반시설 정밀안전진단 및 정밀점검 용역(5억이상 하반기)-4</t>
  </si>
  <si>
    <t>2017년 농업생산기반시설 정밀안전진단 및 정밀점검 용역(5억이상 하반기)-5</t>
  </si>
  <si>
    <t>2017년 농업생산기반시설 정밀안전진단 및 정밀점검 용역(5억이상 하반기)-6</t>
  </si>
  <si>
    <t>2017년 농업생산기반시설 정밀안전진단 및 정밀점검 용역(5억이상 하반기)-7</t>
  </si>
  <si>
    <t>2017년 정밀안전진단 토질시험 용역</t>
  </si>
  <si>
    <t>기술안전품질원 진단조사부</t>
  </si>
  <si>
    <t>김현중</t>
  </si>
  <si>
    <t>042-479-8441</t>
  </si>
  <si>
    <t>2017년 농업기반시설 정밀안전진단 지질조사용역(1차)_1</t>
    <phoneticPr fontId="2" type="noConversion"/>
  </si>
  <si>
    <t>기술안전품질원 기술지원부</t>
    <phoneticPr fontId="2" type="noConversion"/>
  </si>
  <si>
    <t>황성규</t>
    <phoneticPr fontId="2" type="noConversion"/>
  </si>
  <si>
    <t>042-479-8385</t>
    <phoneticPr fontId="2" type="noConversion"/>
  </si>
  <si>
    <t>2017년 농업기반시설 정밀안전진단 지질조사용역(1차)_2</t>
  </si>
  <si>
    <t>배수개선사업 지질조사용역(1공구)</t>
    <phoneticPr fontId="2" type="noConversion"/>
  </si>
  <si>
    <t>배수개선사업 지질조사용역(2공구)</t>
    <phoneticPr fontId="2" type="noConversion"/>
  </si>
  <si>
    <t>배수개선사업 지질조사용역(3공구)</t>
    <phoneticPr fontId="2" type="noConversion"/>
  </si>
  <si>
    <t>배수개선사업 지질조사용역(4공구)</t>
  </si>
  <si>
    <t>2017년 농업기반시설 정밀안전진단 지질조사용역(2차)_1</t>
    <phoneticPr fontId="2" type="noConversion"/>
  </si>
  <si>
    <t>2017년 농업기반시설 정밀안전진단 지질조사용역(2차)_2</t>
  </si>
  <si>
    <t>2017년 농업기반시설 정밀안전진단 지질조사용역(2차)_3</t>
  </si>
  <si>
    <t>2017년 농업기반시설 정밀안전진단 지질조사용역(3차)_1</t>
    <phoneticPr fontId="2" type="noConversion"/>
  </si>
  <si>
    <t>2017년 농업기반시설 정밀안전진단 지질조사용역(3차)_2</t>
  </si>
  <si>
    <t>2017년 농업기반시설 정밀안전진단 지질조사용역(3차)_3</t>
  </si>
  <si>
    <t>2017년 농업기반시설 정밀안전진단 지질조사용역(3차)_4</t>
  </si>
  <si>
    <t>2017년 농업기반시설 정밀안전진단 지질조사용역(3차)_5</t>
  </si>
  <si>
    <t>다목적농촌용수 지질조사용역(1공구)</t>
    <phoneticPr fontId="2" type="noConversion"/>
  </si>
  <si>
    <t>다목적농촌용수 지질조사용역(2공구)</t>
  </si>
  <si>
    <t>다목적농촌용수 지질조사용역(3공구)</t>
  </si>
  <si>
    <t>2017년 저수지 비상대처계획도 작성용역</t>
    <phoneticPr fontId="2" type="noConversion"/>
  </si>
  <si>
    <t>이호형</t>
    <phoneticPr fontId="2" type="noConversion"/>
  </si>
  <si>
    <t>042-479-8257</t>
    <phoneticPr fontId="2" type="noConversion"/>
  </si>
  <si>
    <t>농업이용환경조사 연구용역</t>
  </si>
  <si>
    <t>기술안전품질원 환경자원부</t>
  </si>
  <si>
    <t>홍병덕</t>
    <phoneticPr fontId="2" type="noConversion"/>
  </si>
  <si>
    <t>042-479-4305</t>
    <phoneticPr fontId="2" type="noConversion"/>
  </si>
  <si>
    <t>간척농지관리시스템 유지관리 용역</t>
  </si>
  <si>
    <t>영농방법실증시험연구용역</t>
  </si>
  <si>
    <t>염농도 자동계측시스템 구매설치</t>
  </si>
  <si>
    <t>수분계</t>
    <phoneticPr fontId="2" type="noConversion"/>
  </si>
  <si>
    <t>규격</t>
    <phoneticPr fontId="2" type="noConversion"/>
  </si>
  <si>
    <t>사업용</t>
    <phoneticPr fontId="2" type="noConversion"/>
  </si>
  <si>
    <t>식</t>
    <phoneticPr fontId="2" type="noConversion"/>
  </si>
  <si>
    <t>기술안전품질원 환경자원부</t>
    <phoneticPr fontId="2" type="noConversion"/>
  </si>
  <si>
    <t>홍병덕</t>
  </si>
  <si>
    <t>042-479-4305</t>
  </si>
  <si>
    <t>고항산성 지하수개발공사</t>
    <phoneticPr fontId="2" type="noConversion"/>
  </si>
  <si>
    <t>경상북도</t>
  </si>
  <si>
    <t>강원지역본부 지하수지질부</t>
    <phoneticPr fontId="2" type="noConversion"/>
  </si>
  <si>
    <t>최용석</t>
    <phoneticPr fontId="2" type="noConversion"/>
  </si>
  <si>
    <t>033-240-9657</t>
    <phoneticPr fontId="2" type="noConversion"/>
  </si>
  <si>
    <t xml:space="preserve">     '17년 고성군 노후저수지 보수보강 그라우팅</t>
    <phoneticPr fontId="2" type="noConversion"/>
  </si>
  <si>
    <t>강원도</t>
  </si>
  <si>
    <t>강희준</t>
    <phoneticPr fontId="2" type="noConversion"/>
  </si>
  <si>
    <t>033-240-9692</t>
    <phoneticPr fontId="2" type="noConversion"/>
  </si>
  <si>
    <t xml:space="preserve">     '17년 고성군 노후저수지 보수보강 토목공사</t>
    <phoneticPr fontId="2" type="noConversion"/>
  </si>
  <si>
    <t>토목</t>
    <phoneticPr fontId="2" type="noConversion"/>
  </si>
  <si>
    <t>잠곡지구 태양광발전소 전기공사</t>
    <phoneticPr fontId="2" type="noConversion"/>
  </si>
  <si>
    <t>강원도</t>
    <phoneticPr fontId="2" type="noConversion"/>
  </si>
  <si>
    <t>강원지역본부 기전기술부</t>
    <phoneticPr fontId="2" type="noConversion"/>
  </si>
  <si>
    <t>고정대</t>
    <phoneticPr fontId="2" type="noConversion"/>
  </si>
  <si>
    <t>033-240-9683</t>
    <phoneticPr fontId="2" type="noConversion"/>
  </si>
  <si>
    <t>홍천읍중심지활성화사업 토목건축공사</t>
  </si>
  <si>
    <t>홍천춘천지사 지역개발부</t>
  </si>
  <si>
    <t>함동한</t>
  </si>
  <si>
    <t>033-430-9566</t>
  </si>
  <si>
    <t>내면농촌중심지활성화사업토목건축공사</t>
  </si>
  <si>
    <t>홍천읍중심지활성화사업 전기공사</t>
  </si>
  <si>
    <t>내면농촌중심지활성화사업 전기공사</t>
  </si>
  <si>
    <t>홍천읍중심지활성화사업 통신공사</t>
  </si>
  <si>
    <t>내면농촌중심지활성화사업 통신공사</t>
  </si>
  <si>
    <t>양구 오유리 새뜰마을사업</t>
  </si>
  <si>
    <t>전계만</t>
  </si>
  <si>
    <t>033-430-9564</t>
  </si>
  <si>
    <t>인제 서화1리 새뜰마을사업</t>
  </si>
  <si>
    <t>홍천 제곡리 새뜰마을사업</t>
  </si>
  <si>
    <t>금대리 창조적마을만들기사업 토목건축공사</t>
  </si>
  <si>
    <t>홍순기</t>
  </si>
  <si>
    <t>033-430-9567</t>
  </si>
  <si>
    <t>태극권역 단위종합정비사업 주민교류센터 토목건축공사</t>
  </si>
  <si>
    <t>최종식</t>
  </si>
  <si>
    <t>033-430-9565</t>
  </si>
  <si>
    <t>태극권역 단위종합정비사업 주민교류센터 전기공사</t>
  </si>
  <si>
    <t>화상대리 지역창의 전기공사</t>
  </si>
  <si>
    <t>김원희</t>
  </si>
  <si>
    <t>033-430-9533</t>
  </si>
  <si>
    <t>화상대리 지역창의 통신공사</t>
  </si>
  <si>
    <t>서원면소재지 종합정비사업 토목건축공사</t>
  </si>
  <si>
    <t>이무재</t>
  </si>
  <si>
    <t>033-430-9569</t>
  </si>
  <si>
    <t>서원면소재지 종합정비사업 전기공사</t>
  </si>
  <si>
    <t>서원면소재지 종합정비사업 통신공사</t>
  </si>
  <si>
    <t>양구 임당지구 지방비지원사업</t>
  </si>
  <si>
    <t>홍천춘천지사 수자원관리부</t>
  </si>
  <si>
    <t>반종혁</t>
  </si>
  <si>
    <t>033-430-9526</t>
  </si>
  <si>
    <t>춘천 율문지구 지방비지원사업</t>
  </si>
  <si>
    <t>춘천 유포지구 지방비지원사업</t>
  </si>
  <si>
    <t>춘천 서상지구 지방비지원사업</t>
  </si>
  <si>
    <t>춘천 신매지구 지방비지원사업</t>
  </si>
  <si>
    <t>부곡지구 지방비지원사업</t>
  </si>
  <si>
    <t>권혁찬</t>
  </si>
  <si>
    <t>033-430-9524</t>
  </si>
  <si>
    <t>추동지구 지방비지원사업</t>
  </si>
  <si>
    <t>우항지구 지방비지원사업</t>
  </si>
  <si>
    <t>033-430-9525</t>
  </si>
  <si>
    <t>두곡지구 지방비지원사업</t>
  </si>
  <si>
    <t>굴운지구 지방비지원사업</t>
  </si>
  <si>
    <t>박동하</t>
  </si>
  <si>
    <t>033-430-9520</t>
  </si>
  <si>
    <t>생곡지구 지방비지원사업</t>
  </si>
  <si>
    <t>033-430-9521</t>
  </si>
  <si>
    <t>상오안지구 지방비지원사업</t>
  </si>
  <si>
    <t>033-430-9522</t>
  </si>
  <si>
    <t>개운지구 지방비지원사업</t>
  </si>
  <si>
    <t>033-430-9523</t>
  </si>
  <si>
    <t>시동지구 지방비지원사업</t>
  </si>
  <si>
    <t>회동2리 창조적마을만들기 토목공사</t>
  </si>
  <si>
    <t>원주지사 지역개발부</t>
  </si>
  <si>
    <t>문종훈</t>
  </si>
  <si>
    <t>033-749-1655</t>
  </si>
  <si>
    <t>반계권역 창조적마을만들기 토목공사</t>
  </si>
  <si>
    <t>정선군 남면 창조적마을만들기사업 조성공사</t>
  </si>
  <si>
    <t>원주지사 평창.영월.정선지부</t>
  </si>
  <si>
    <t>문재철</t>
  </si>
  <si>
    <t>033-749-1650</t>
  </si>
  <si>
    <t xml:space="preserve">방제지구 한발대비 용수개발사업 개발공사 </t>
  </si>
  <si>
    <t>삼방산권역 문화복지센타 조성공사</t>
  </si>
  <si>
    <t>이창호</t>
  </si>
  <si>
    <t>033-749-1612</t>
  </si>
  <si>
    <t>삼방산권역 농산물가공처리시설 설치공사</t>
  </si>
  <si>
    <t>한반도권역 기초생활기반시설 건축공사</t>
  </si>
  <si>
    <t>이득원</t>
  </si>
  <si>
    <t>033-749-1662</t>
  </si>
  <si>
    <t>김삿갓면 농촌중심지 활성화사업 조성공사</t>
  </si>
  <si>
    <t>영월군 지방비지원사업 토목공사</t>
  </si>
  <si>
    <t>정천식</t>
  </si>
  <si>
    <t>033-749-1658</t>
  </si>
  <si>
    <t>평창군 지방비지원사업 토목공사</t>
  </si>
  <si>
    <t>정선군 지방비지원사업 토목공사</t>
  </si>
  <si>
    <t>원주시 지방비지원사업 토목공사</t>
  </si>
  <si>
    <t>하시동지구 배수개선사업</t>
    <phoneticPr fontId="2" type="noConversion"/>
  </si>
  <si>
    <t>강릉지사 지역개발부</t>
    <phoneticPr fontId="2" type="noConversion"/>
  </si>
  <si>
    <t>황계남</t>
    <phoneticPr fontId="2" type="noConversion"/>
  </si>
  <si>
    <t>033-650-3260</t>
    <phoneticPr fontId="2" type="noConversion"/>
  </si>
  <si>
    <t>아홉선비골 산채마을조성사업</t>
    <phoneticPr fontId="2" type="noConversion"/>
  </si>
  <si>
    <t>김성수</t>
    <phoneticPr fontId="2" type="noConversion"/>
  </si>
  <si>
    <t>033-650-3252</t>
    <phoneticPr fontId="2" type="noConversion"/>
  </si>
  <si>
    <t>동덕지구 재해대비 수리시설개보수사업</t>
    <phoneticPr fontId="2" type="noConversion"/>
  </si>
  <si>
    <t>강릉지사 수자원관리부</t>
    <phoneticPr fontId="2" type="noConversion"/>
  </si>
  <si>
    <t>김남욱</t>
    <phoneticPr fontId="2" type="noConversion"/>
  </si>
  <si>
    <t>033-650-3256</t>
    <phoneticPr fontId="2" type="noConversion"/>
  </si>
  <si>
    <t>초당지구 재해대비 수리시설개보수사업</t>
    <phoneticPr fontId="2" type="noConversion"/>
  </si>
  <si>
    <t>김남욱</t>
  </si>
  <si>
    <t>033-650-3256</t>
  </si>
  <si>
    <t>지자체지원 유지관리 개보수사업</t>
    <phoneticPr fontId="2" type="noConversion"/>
  </si>
  <si>
    <t>성덕지구 수리시설개보수사업</t>
    <phoneticPr fontId="2" type="noConversion"/>
  </si>
  <si>
    <t>김계한</t>
  </si>
  <si>
    <t>033-641-9623</t>
  </si>
  <si>
    <t>전기</t>
    <phoneticPr fontId="2" type="noConversion"/>
  </si>
  <si>
    <t>초당지구 수리시설개보수사업 전기공사</t>
    <phoneticPr fontId="2" type="noConversion"/>
  </si>
  <si>
    <t>한기일</t>
    <phoneticPr fontId="2" type="noConversion"/>
  </si>
  <si>
    <t>033-640-3276</t>
    <phoneticPr fontId="2" type="noConversion"/>
  </si>
  <si>
    <t>강현면소재지 물치리 도시계획도로 조성공사</t>
  </si>
  <si>
    <t>영북지사 지역개발부</t>
    <phoneticPr fontId="2" type="noConversion"/>
  </si>
  <si>
    <t>박조동</t>
  </si>
  <si>
    <t>033-630-0140</t>
  </si>
  <si>
    <t>수동골권역 자연체험관 및 샤워장 건축공사</t>
  </si>
  <si>
    <t>현북면소재지 상징물 제작및설치</t>
  </si>
  <si>
    <t>최창근</t>
  </si>
  <si>
    <t>033-630-0133</t>
  </si>
  <si>
    <t>강현면소재지 물치 공용주차장 조성공사</t>
  </si>
  <si>
    <t>양양군 상광정리 창조적마을만들기사업</t>
  </si>
  <si>
    <t>정창수</t>
  </si>
  <si>
    <t>033-630-0109</t>
  </si>
  <si>
    <t>현북면소재지 하조대 명승지 정비사업</t>
  </si>
  <si>
    <t>동호리 창의아이디어사업 건축공사</t>
  </si>
  <si>
    <t>오덕지구 배수개선사업</t>
  </si>
  <si>
    <t>철원지사 지역개발부</t>
    <phoneticPr fontId="2" type="noConversion"/>
  </si>
  <si>
    <t>안상덕</t>
  </si>
  <si>
    <t>033-450-1373</t>
  </si>
  <si>
    <t>학저수지 준설사업</t>
  </si>
  <si>
    <t>철원지사 수자원관리부</t>
    <phoneticPr fontId="2" type="noConversion"/>
  </si>
  <si>
    <t>김은억</t>
  </si>
  <si>
    <t>033-450-1340</t>
  </si>
  <si>
    <t>철원지구 유지관리사업</t>
  </si>
  <si>
    <t>'17무쇠지구 농촌용수개발사업토목공사</t>
  </si>
  <si>
    <t>'17무쇠지구 농촌용수개발사업전기공사</t>
  </si>
  <si>
    <t>강림면소재지종합정비사업 토목건축공사</t>
  </si>
  <si>
    <t>이길병</t>
  </si>
  <si>
    <t>033-430-9536</t>
  </si>
  <si>
    <t>강림면소재지종합정비사업 전기공사</t>
  </si>
  <si>
    <t>033-430-9535</t>
  </si>
  <si>
    <t>강림면소재지종합정비사업 통신공사</t>
  </si>
  <si>
    <t>강림면소재지종합정비사업 소방공사</t>
  </si>
  <si>
    <t>청일면소재지종합정비사업 토목건축공사</t>
  </si>
  <si>
    <t>청일면소재지종합정비사업 전기공사</t>
  </si>
  <si>
    <t>동홍천삼포권역 인성체험관 건축공사</t>
  </si>
  <si>
    <t>김한상</t>
  </si>
  <si>
    <t>동홍천삼포권역 인성체험관 전기공사</t>
  </si>
  <si>
    <t>동홍천삼포권역 인성체험관 통신공사</t>
  </si>
  <si>
    <t>동홍천삼포권역 곤충사육시설 건축공사</t>
  </si>
  <si>
    <t>동홍천삼포권역 곤충사육시설 전기공사</t>
    <phoneticPr fontId="2" type="noConversion"/>
  </si>
  <si>
    <t>인제 귀둔지구 새뜰마을사업</t>
  </si>
  <si>
    <t>횡성 밤두둑 창조적마을만들기사업 토목건축공사</t>
  </si>
  <si>
    <t>춘천 한덕마을 체류형관광지조성사업 토목건축공사</t>
  </si>
  <si>
    <t>춘천 한덕마을 체류형관광지조성사업 전기공사</t>
  </si>
  <si>
    <t>춘천 한덕마을 체류형관광지조성사업 통신공사</t>
  </si>
  <si>
    <t>춘천 한덕마을 체류형관광지조성사업 소방공사</t>
  </si>
  <si>
    <t>횡성 강림2리 창조적마을만들기사업 토목건축공사</t>
  </si>
  <si>
    <t>화상대리 지역창의 건축공사</t>
    <phoneticPr fontId="2" type="noConversion"/>
  </si>
  <si>
    <t>소양호밸리마을조성사업 건축공사</t>
  </si>
  <si>
    <t>소양호밸리마을조성사업 전기공사</t>
  </si>
  <si>
    <t>소양호밸리마을조성사업 통신공사</t>
  </si>
  <si>
    <t>매지저수지 경관개선사업</t>
  </si>
  <si>
    <t>봉평면소재지 조성공사</t>
  </si>
  <si>
    <t>윤성구</t>
  </si>
  <si>
    <t>033-749-1663</t>
  </si>
  <si>
    <t>진부면소재지 문화복지센터</t>
  </si>
  <si>
    <t>봉평면소재지 통신공사</t>
  </si>
  <si>
    <t>봉평면소재지 소방공사</t>
  </si>
  <si>
    <t>예미리 새뜰마을사업 조성공사</t>
  </si>
  <si>
    <t>김세영</t>
  </si>
  <si>
    <t>033-749-1611</t>
  </si>
  <si>
    <t>고한읍소재지 디자인거리 조경시설물 설치공사</t>
  </si>
  <si>
    <t>고한읍소재지 전기공사</t>
  </si>
  <si>
    <t>사북읍소재지 하이원거리및주차장조성공사</t>
  </si>
  <si>
    <t>사북읍소재지 진입로경관조성공사</t>
  </si>
  <si>
    <t>사북읍소재지 전기공사</t>
  </si>
  <si>
    <t>남평지구 배수개선사업</t>
  </si>
  <si>
    <t>유동지구 수리시설개보수사업</t>
  </si>
  <si>
    <t>대안지구 수리시설개보수사업</t>
  </si>
  <si>
    <t>계촌지구 수리시설개보수사업</t>
  </si>
  <si>
    <t>김관호</t>
  </si>
  <si>
    <t>033-749-1613</t>
  </si>
  <si>
    <t>거돈사지구 수리시설개보수사업</t>
  </si>
  <si>
    <t>김연진</t>
  </si>
  <si>
    <t>033-749-1614</t>
  </si>
  <si>
    <t>오봉지구 수리시설개보수사업</t>
    <phoneticPr fontId="2" type="noConversion"/>
  </si>
  <si>
    <t>강릉지사 지역개발부</t>
    <phoneticPr fontId="2" type="noConversion"/>
  </si>
  <si>
    <t>심종명</t>
    <phoneticPr fontId="2" type="noConversion"/>
  </si>
  <si>
    <t>033-650-3251</t>
    <phoneticPr fontId="2" type="noConversion"/>
  </si>
  <si>
    <t>미노판교 수리시설개보수사업</t>
    <phoneticPr fontId="2" type="noConversion"/>
  </si>
  <si>
    <t>황계남</t>
    <phoneticPr fontId="2" type="noConversion"/>
  </si>
  <si>
    <t>033-650-3260</t>
    <phoneticPr fontId="2" type="noConversion"/>
  </si>
  <si>
    <t>동막지구 취약지역 생활여건개조사업 토목건축공사</t>
    <phoneticPr fontId="2" type="noConversion"/>
  </si>
  <si>
    <t>김성수</t>
    <phoneticPr fontId="2" type="noConversion"/>
  </si>
  <si>
    <t>033-650-3252</t>
    <phoneticPr fontId="2" type="noConversion"/>
  </si>
  <si>
    <t>초당지구 재해대비 수리시설개보수사업</t>
    <phoneticPr fontId="2" type="noConversion"/>
  </si>
  <si>
    <t>강릉지사 수자원관리부</t>
    <phoneticPr fontId="2" type="noConversion"/>
  </si>
  <si>
    <t>금광지구 수리시설개보수사업</t>
    <phoneticPr fontId="2" type="noConversion"/>
  </si>
  <si>
    <t>토목</t>
    <phoneticPr fontId="2" type="noConversion"/>
  </si>
  <si>
    <t>김계한</t>
    <phoneticPr fontId="2" type="noConversion"/>
  </si>
  <si>
    <t>033-641-9623</t>
    <phoneticPr fontId="2" type="noConversion"/>
  </si>
  <si>
    <t>현남면소재지 동산리 도시계획도로정비 토목공사</t>
  </si>
  <si>
    <t>영북지사 지역개발부</t>
    <phoneticPr fontId="2" type="noConversion"/>
  </si>
  <si>
    <t>정성경</t>
  </si>
  <si>
    <t>033-630-0130</t>
  </si>
  <si>
    <t>현남면소재지 동산리 도시계획도로정비 전기공사</t>
  </si>
  <si>
    <t>오영호</t>
  </si>
  <si>
    <t>033-630-0105</t>
  </si>
  <si>
    <t>푸른고개 농어촌취약지역생활여건개조사업 토목건축공사</t>
  </si>
  <si>
    <t>고동철</t>
  </si>
  <si>
    <t>033-630-0143</t>
  </si>
  <si>
    <t>푸른고개 농어촌취약지역생활여건개조사업 전기공사</t>
  </si>
  <si>
    <t>현남면소재지종합정비사업 죽도전망대 설치공사</t>
  </si>
  <si>
    <t>북천 0010보 어도개보수사업 설치공사</t>
  </si>
  <si>
    <t>박용석</t>
  </si>
  <si>
    <t>033-630-0106</t>
  </si>
  <si>
    <t>북천 0020보 어도개보수사업 설치공사</t>
  </si>
  <si>
    <t>화곡지구 다목적농촌용수개발사업 토목공사</t>
  </si>
  <si>
    <t>현북면 기사문리 생태공원조성 및 주차장정비 조경공사</t>
  </si>
  <si>
    <t>기능성양잠산물종합단지조성 지역역량강화사업</t>
  </si>
  <si>
    <t>철원지사 지역개발부</t>
    <phoneticPr fontId="2" type="noConversion"/>
  </si>
  <si>
    <t>이석준</t>
  </si>
  <si>
    <t>033-450-1374</t>
  </si>
  <si>
    <t>금강산철길마을조성사업 지역역량강화용역</t>
  </si>
  <si>
    <t>금강산역 체험관외 2개사업 건축공사</t>
  </si>
  <si>
    <t>풍암지구 다목적 농촌용수개발사업</t>
  </si>
  <si>
    <t>정무섭</t>
  </si>
  <si>
    <t>033-450-1370</t>
  </si>
  <si>
    <t>외촌지구 배수개선사업</t>
  </si>
  <si>
    <t>이길지구 대구획경지정리사업</t>
  </si>
  <si>
    <t>토교지구 수리시설개보수사업</t>
  </si>
  <si>
    <t>정호준</t>
  </si>
  <si>
    <t>033-450-1382</t>
  </si>
  <si>
    <t>철원지구 수리시설개보수사업</t>
  </si>
  <si>
    <t>노선기</t>
  </si>
  <si>
    <t>033-450-1372</t>
  </si>
  <si>
    <t>한탄지구 수리시설개보수사업</t>
  </si>
  <si>
    <t>철원지사 수자원관리부</t>
    <phoneticPr fontId="2" type="noConversion"/>
  </si>
  <si>
    <t>청양지구 수리시설개보수사업</t>
  </si>
  <si>
    <t>학저수지 생태탐방로</t>
  </si>
  <si>
    <t>철동지구 농촌용수재편사업</t>
  </si>
  <si>
    <t>한탄지구 수리시설개보수사업 전기공사</t>
  </si>
  <si>
    <t>최길환</t>
  </si>
  <si>
    <t>033-450-1345</t>
  </si>
  <si>
    <t>잠곡지구 태양광발전소 주요자재 구매</t>
  </si>
  <si>
    <t>태양광발전장치 433KW</t>
  </si>
  <si>
    <t>태양광발전소</t>
  </si>
  <si>
    <t>강원지역본부 기전기술부</t>
  </si>
  <si>
    <t>고정대</t>
  </si>
  <si>
    <t>033-240-9683</t>
  </si>
  <si>
    <t>'17무쇠지구농촌용수개발사업토목공사</t>
  </si>
  <si>
    <t>Φ600mm~Φ350mm</t>
  </si>
  <si>
    <t>소양호밸리마을조성사업</t>
  </si>
  <si>
    <t>180 강도외2</t>
  </si>
  <si>
    <t>d10mm 외2</t>
  </si>
  <si>
    <t>상오안지구 수리시설개보수사업</t>
  </si>
  <si>
    <t>우천지구 수리시설개보수사업</t>
  </si>
  <si>
    <t>신매지구 수리시설개보수사업</t>
  </si>
  <si>
    <t>#467기층용</t>
  </si>
  <si>
    <t>식생블럭</t>
  </si>
  <si>
    <t>1000*800*500</t>
  </si>
  <si>
    <t>호안</t>
  </si>
  <si>
    <t>25-27-150</t>
  </si>
  <si>
    <t>난간</t>
  </si>
  <si>
    <t>1300*2000</t>
  </si>
  <si>
    <t>제어반1식</t>
  </si>
  <si>
    <t>취수문제어</t>
  </si>
  <si>
    <t>\</t>
    <phoneticPr fontId="2" type="noConversion"/>
  </si>
  <si>
    <t>명지리 창조적마을만들기사업 토목공사</t>
  </si>
  <si>
    <t>7.2*7.2*4.7</t>
  </si>
  <si>
    <t>#78,#467</t>
  </si>
  <si>
    <t>콘크리트블럭</t>
  </si>
  <si>
    <t>하월천리 지역창의아이디어사업 건축기계토목공사</t>
  </si>
  <si>
    <t>HD10 등</t>
  </si>
  <si>
    <t>조경석</t>
  </si>
  <si>
    <t>600*700*850</t>
  </si>
  <si>
    <t>도막형바닥재</t>
  </si>
  <si>
    <t>T2~T3</t>
  </si>
  <si>
    <t>사각파고라</t>
  </si>
  <si>
    <t>3500*3500</t>
  </si>
  <si>
    <t>T80</t>
  </si>
  <si>
    <t>학저수지 생태탐방로조성사업(2단계)</t>
  </si>
  <si>
    <t>화장실</t>
  </si>
  <si>
    <t>7800*3000*3500</t>
  </si>
  <si>
    <t>풍암지구 다목적농촌용수개발사업</t>
  </si>
  <si>
    <t>PE3층 피복강관</t>
  </si>
  <si>
    <t>D=800mm</t>
  </si>
  <si>
    <t>D=300mm</t>
  </si>
  <si>
    <t>d=16mm, 19mm</t>
  </si>
  <si>
    <t>플륨관</t>
  </si>
  <si>
    <t>500c</t>
  </si>
  <si>
    <t>D10</t>
  </si>
  <si>
    <t>여수토</t>
  </si>
  <si>
    <t>용배수로관</t>
  </si>
  <si>
    <t>60*60</t>
  </si>
  <si>
    <t>철원지사 수자원개발부</t>
    <phoneticPr fontId="2" type="noConversion"/>
  </si>
  <si>
    <t xml:space="preserve">한탄지구 수리시설개보수사업 </t>
  </si>
  <si>
    <t>수중모터펌프</t>
  </si>
  <si>
    <t>300A x 190kW</t>
  </si>
  <si>
    <t>홍현만</t>
  </si>
  <si>
    <t>033-450-1350</t>
  </si>
  <si>
    <t xml:space="preserve">오덕지구 수리시설개보수사업 </t>
  </si>
  <si>
    <t>25-18-120</t>
  </si>
  <si>
    <t>강릉 병산지구 배수개선사업 세부설계</t>
  </si>
  <si>
    <t>강원지역본부 사업계획부</t>
  </si>
  <si>
    <t>김영균</t>
    <phoneticPr fontId="2" type="noConversion"/>
  </si>
  <si>
    <t>033-240-9631</t>
  </si>
  <si>
    <t>횡성 부곡지구 재해대비개보수사업 세부설계</t>
  </si>
  <si>
    <t>강릉 경포지구 영농편의개보수사업 세부설계</t>
  </si>
  <si>
    <t>횡성 영농편의개보수사업 세부설계</t>
  </si>
  <si>
    <t>홍천군 두촌면 농촌중심지활성화사업 세부설계</t>
  </si>
  <si>
    <t>최종구</t>
    <phoneticPr fontId="2" type="noConversion"/>
  </si>
  <si>
    <t>033-240-9656</t>
  </si>
  <si>
    <t>홍천군 공근면 농촌중심지활성화사업 세부설계</t>
  </si>
  <si>
    <t>강태수</t>
    <phoneticPr fontId="2" type="noConversion"/>
  </si>
  <si>
    <t>033-240-9644</t>
  </si>
  <si>
    <t>평창군 방림면 농촌중심지활성화사업 세부설계</t>
  </si>
  <si>
    <t>석준기</t>
    <phoneticPr fontId="2" type="noConversion"/>
  </si>
  <si>
    <t>033-240-9646</t>
  </si>
  <si>
    <t>양양군 손양면 농촌중심지활성화사업 세부설계</t>
  </si>
  <si>
    <t>배환성</t>
    <phoneticPr fontId="2" type="noConversion"/>
  </si>
  <si>
    <t>033-240-9640</t>
  </si>
  <si>
    <t>정선군 화암권역 창조적마을마들기사업 세부설계</t>
  </si>
  <si>
    <t>삼척시 두타권역 창조적마을마들기사업 세부설계</t>
  </si>
  <si>
    <t xml:space="preserve"> 김종인</t>
    <phoneticPr fontId="2" type="noConversion"/>
  </si>
  <si>
    <t>033-240-9630</t>
  </si>
  <si>
    <t>삼척시 근덕면 농촌중심지활성화사업 경관형성계획</t>
  </si>
  <si>
    <t>홍천군 화촌면 농촌중심지활성화사업 경관형성계획</t>
  </si>
  <si>
    <t>횡성군 안흥면 농촌중심지활성화사업 경관형성계획</t>
  </si>
  <si>
    <t>영월군 중동면 농촌중심지활성화사업 경관형성계획</t>
  </si>
  <si>
    <t>평창군 용평면 농촌중심지활성화사업 경관형성계획</t>
  </si>
  <si>
    <t>정선군 북평면 농촌중심지활성화사업 경관형성계획</t>
  </si>
  <si>
    <t>삼척시 근덕면 농촌중심지활성화사업 세부설계</t>
  </si>
  <si>
    <t>홍천군 화촌면 농촌중심지활성화사업 세부설계</t>
  </si>
  <si>
    <t>횡성군 안흥면 농촌중심지활성화사업 세부설계</t>
  </si>
  <si>
    <t>영월군 중동면 농촌중심지활성화사업 세부설계</t>
  </si>
  <si>
    <t>평창군 용평면 농촌중심지활성화사업 세부설계</t>
  </si>
  <si>
    <t>정선군 북평면 농촌중심지활성화사업 세부설계</t>
  </si>
  <si>
    <t>영월 덕구리 창조적마을만들기사업 세부설계</t>
  </si>
  <si>
    <t>양양 중광정리 창조적마을만들기사업 세부설계</t>
  </si>
  <si>
    <t>태백시 귀네미지구 한발대비용수개발사업 기본 및 세부설계</t>
  </si>
  <si>
    <t>공사관리관정 지하수영향조사</t>
    <phoneticPr fontId="2" type="noConversion"/>
  </si>
  <si>
    <t>강원지역본부 지하수지질부</t>
    <phoneticPr fontId="2" type="noConversion"/>
  </si>
  <si>
    <t>정연오</t>
    <phoneticPr fontId="2" type="noConversion"/>
  </si>
  <si>
    <t>033-240-9695</t>
    <phoneticPr fontId="2" type="noConversion"/>
  </si>
  <si>
    <t>공사관리관정 지하수사후관리</t>
    <phoneticPr fontId="2" type="noConversion"/>
  </si>
  <si>
    <t>2017년 지하수자원관리사업</t>
    <phoneticPr fontId="2" type="noConversion"/>
  </si>
  <si>
    <t>김명주</t>
    <phoneticPr fontId="2" type="noConversion"/>
  </si>
  <si>
    <t>033-240-9694</t>
    <phoneticPr fontId="2" type="noConversion"/>
  </si>
  <si>
    <t>강림면소재지종합정비사업 지역역량강화용역</t>
  </si>
  <si>
    <t>033-430-9534</t>
  </si>
  <si>
    <t>청일면소재지종합정비사업 지역역량강화용역</t>
  </si>
  <si>
    <t>서원면소재지종합정비사업 지역역량강화용역</t>
  </si>
  <si>
    <t>횡성 금대리 창조적마을만들기사업 지역역량강화용역</t>
  </si>
  <si>
    <t>춘천 한덕마을 체류형관광지조성사업 지역역량강화용역(3년차)</t>
  </si>
  <si>
    <t>태극권역 단위종합정비사업 2단계 지역역량강화용역</t>
  </si>
  <si>
    <t>신매지구 수리시설 개보수사업폐기물처리용역</t>
  </si>
  <si>
    <t>우천지구 수리시설 개보수사업폐기물처리용역</t>
  </si>
  <si>
    <t>거슬갑산권역 창조적마을만들기 지역역량강화용역</t>
  </si>
  <si>
    <t>전민철</t>
  </si>
  <si>
    <t>033-749-1631</t>
  </si>
  <si>
    <t>계촌지구 수리시설개보수사업 폐기물처리용역</t>
  </si>
  <si>
    <t>김삿갓면 농촌중심지활성화 지역역량강화용역</t>
  </si>
  <si>
    <t>평창 미탄면 농촌중심지활성화 지역역량강화용역</t>
  </si>
  <si>
    <t>민둥산 억새군락지 생태관광 사업 지역역량강화용역</t>
  </si>
  <si>
    <t>반계권역 창조적마을만들기 지역역량강화용역</t>
  </si>
  <si>
    <t>평창 방림면 농촌중심지활성화 지역역량강화용역</t>
  </si>
  <si>
    <t>방아다리권역 단위종합정비사업 지역역량강화 용역</t>
  </si>
  <si>
    <t>양호</t>
  </si>
  <si>
    <t>033-749-1630</t>
  </si>
  <si>
    <t>봉평면소재지종합정비사업 지역역량강화용역</t>
  </si>
  <si>
    <t>사북읍소재지종합정비사업 지역역량강화 용역</t>
  </si>
  <si>
    <t>삼방산 권역단위종합정비 지역역량강화용역</t>
  </si>
  <si>
    <t>영월 영월읍 농촌중심지활성화 지역역량강화용역</t>
  </si>
  <si>
    <t>예미리 취약지역 새뜰마을 군계획시설 결정용역</t>
  </si>
  <si>
    <t>033-7459-1611</t>
  </si>
  <si>
    <t>예미리 취약지역개조 새뜰마을 폐기물처리용역</t>
  </si>
  <si>
    <t>용석권역 창조적마을 지역역량강화용역</t>
  </si>
  <si>
    <t>용석권역 창조적마을 기본계획 및 경관계획수립용역</t>
  </si>
  <si>
    <t>정선읍소재지종합정비사업 건설폐기물처리용역</t>
  </si>
  <si>
    <t>정선읍소재지종합정비사업 지역역량강화 용역</t>
  </si>
  <si>
    <t>평창 회동리 창조적마을만들기 지역역량강화용역</t>
  </si>
  <si>
    <t>평창읍소재지종합정비사업 지역역량강화 용역</t>
  </si>
  <si>
    <t>한반도권역 창조적마을만들기 지역역량강화용역</t>
  </si>
  <si>
    <t>두타권역 창조적마을만들기사업 세부설계 용역</t>
    <phoneticPr fontId="2" type="noConversion"/>
  </si>
  <si>
    <t>양양 동호리, 상광정리 지역역량강화사업 용역</t>
  </si>
  <si>
    <t>하월천리 지역창의아이디어사업 지역역량강화용역</t>
  </si>
  <si>
    <t>현남면소재지 동산리 도시계획도로정비 건설폐기물처리용역</t>
  </si>
  <si>
    <t>현북면소재지종합정비사업 지역역량강화용역</t>
  </si>
  <si>
    <t>강현면소재지종합정비사업 지역역량강화용역</t>
  </si>
  <si>
    <t>푸른고개마을 농어촌취약지역생활여건개조사업 폐기물처리용역</t>
  </si>
  <si>
    <t>고성군 푸른고개 새뜰마을 휴먼케어사업 용역</t>
  </si>
  <si>
    <t>손양면 농촌중심지활성화사업 지역역량강화용역</t>
  </si>
  <si>
    <t>서재남</t>
  </si>
  <si>
    <t>033-630-0137</t>
  </si>
  <si>
    <t>이길지구 대구획경지정리사업 폐기물처리용역</t>
  </si>
  <si>
    <t>청양지구 수리시설개보수사업 폐기물처리용역</t>
  </si>
  <si>
    <t>자체조달</t>
    <phoneticPr fontId="2" type="noConversion"/>
  </si>
  <si>
    <t>토건</t>
    <phoneticPr fontId="2" type="noConversion"/>
  </si>
  <si>
    <t>하랑권역 수출전문 스마트팜 온실신축사업</t>
    <phoneticPr fontId="2" type="noConversion"/>
  </si>
  <si>
    <t>전북지역본부 기전기술부</t>
    <phoneticPr fontId="2" type="noConversion"/>
  </si>
  <si>
    <t>임재현</t>
    <phoneticPr fontId="2" type="noConversion"/>
  </si>
  <si>
    <t>063-239-2176</t>
    <phoneticPr fontId="2" type="noConversion"/>
  </si>
  <si>
    <t>부안유통새권역 수출전문 스마트팜 온실신축사업</t>
    <phoneticPr fontId="2" type="noConversion"/>
  </si>
  <si>
    <t>김갑</t>
    <phoneticPr fontId="2" type="noConversion"/>
  </si>
  <si>
    <t>063-239-2174</t>
    <phoneticPr fontId="2" type="noConversion"/>
  </si>
  <si>
    <t>전주권역(썬웰빙) 농업에너지이용효율화사업 기계공사</t>
    <phoneticPr fontId="2" type="noConversion"/>
  </si>
  <si>
    <t>이병탁</t>
    <phoneticPr fontId="2" type="noConversion"/>
  </si>
  <si>
    <t>063-239-2162</t>
    <phoneticPr fontId="2" type="noConversion"/>
  </si>
  <si>
    <t>김제권역(㈜그로존) 농업에너지이용효율화사업 기계공사</t>
    <phoneticPr fontId="2" type="noConversion"/>
  </si>
  <si>
    <t>기타</t>
    <phoneticPr fontId="2" type="noConversion"/>
  </si>
  <si>
    <t>진안권역(다원영농) 농업에너지이용효율화사업 기계공사</t>
    <phoneticPr fontId="2" type="noConversion"/>
  </si>
  <si>
    <t>전라북도</t>
    <phoneticPr fontId="2" type="noConversion"/>
  </si>
  <si>
    <t>실적</t>
    <phoneticPr fontId="2" type="noConversion"/>
  </si>
  <si>
    <t>전세영</t>
    <phoneticPr fontId="2" type="noConversion"/>
  </si>
  <si>
    <t>063-239-2165</t>
    <phoneticPr fontId="2" type="noConversion"/>
  </si>
  <si>
    <t>부안권역(부안유통) 농업에너지이용효율화사업</t>
    <phoneticPr fontId="2" type="noConversion"/>
  </si>
  <si>
    <t>군산권역(최*화) 친환경에너지 보급사업 기계공사</t>
    <phoneticPr fontId="2" type="noConversion"/>
  </si>
  <si>
    <t>고창권역(설*현외1) 친환경에너지 보급사업 기계공사</t>
    <phoneticPr fontId="2" type="noConversion"/>
  </si>
  <si>
    <t>부안권역(서해안수산) 친환경에너지 보급사업 기계공사</t>
    <phoneticPr fontId="2" type="noConversion"/>
  </si>
  <si>
    <t>부안권역(보안수산) 친환경에너지 보급사업 기계공사</t>
    <phoneticPr fontId="2" type="noConversion"/>
  </si>
  <si>
    <t>부안권역(이*성) 친환경에너지 보급사업 기계공사</t>
    <phoneticPr fontId="2" type="noConversion"/>
  </si>
  <si>
    <t>부안권역(박*상) 친환경에너지 보급사업 기계공사</t>
    <phoneticPr fontId="2" type="noConversion"/>
  </si>
  <si>
    <t>김제권역(이*수) 친환경에너지 보급사업 기계공사</t>
    <phoneticPr fontId="2" type="noConversion"/>
  </si>
  <si>
    <t>임실권역(장*석) 친환경에너지 보급사업 기계공사</t>
    <phoneticPr fontId="2" type="noConversion"/>
  </si>
  <si>
    <t>전북지역본부 남원지사</t>
  </si>
  <si>
    <t>최명길</t>
  </si>
  <si>
    <t>063-620-2068</t>
  </si>
  <si>
    <t>장동지구 수리시설개보수사업</t>
  </si>
  <si>
    <t>장삼주</t>
  </si>
  <si>
    <t>063-620-2076</t>
  </si>
  <si>
    <t>덕공지구 수리시설개보수사업</t>
  </si>
  <si>
    <t>구림지구 수리시설개보수사업 토목공사</t>
  </si>
  <si>
    <t>전북지역본부 순창지사</t>
  </si>
  <si>
    <t>홍영택</t>
  </si>
  <si>
    <t>063-650-7073</t>
  </si>
  <si>
    <t>경천지구 주시시러개보수사업 토목공사</t>
  </si>
  <si>
    <t>대산지구 수리시설게보수사업 토목공사</t>
  </si>
  <si>
    <t xml:space="preserve">전북지역본부 순창지사 </t>
  </si>
  <si>
    <t>금과면 소재지종합정비사업 토목건축공사</t>
  </si>
  <si>
    <t xml:space="preserve"> 이태수 </t>
  </si>
  <si>
    <t xml:space="preserve">063- 650-7063 </t>
  </si>
  <si>
    <t>금돼지권역 단위종합정비사업 토목건축공사</t>
  </si>
  <si>
    <t xml:space="preserve"> 유도인 </t>
  </si>
  <si>
    <t xml:space="preserve">063- 650-7065 </t>
  </si>
  <si>
    <t>심초지구 농어촌취약지역 생활여건개조사업 토목건축공사</t>
  </si>
  <si>
    <t>조용일</t>
  </si>
  <si>
    <t>063-650-7064</t>
  </si>
  <si>
    <t>두월천노을권역 창조적마을만들기사업 토목건축공사</t>
  </si>
  <si>
    <t>전북지역본부 동진지사 지역개발부</t>
  </si>
  <si>
    <t>이용로</t>
  </si>
  <si>
    <t>063-540-1176</t>
  </si>
  <si>
    <t>'17년 부량6지구 가을착수 대구획경지정리사업</t>
  </si>
  <si>
    <t>김환열</t>
  </si>
  <si>
    <t>063-540-1175</t>
  </si>
  <si>
    <t>'17년 광활4지구 가을착수 대구획경지정리사업</t>
  </si>
  <si>
    <t>'17년 내광지구 가을착수 대구획경지정리사업</t>
  </si>
  <si>
    <t>군평지구 수리시설개보수사업 토목기계공사</t>
  </si>
  <si>
    <t>전북지역본부 동진지사 수자원관리1부</t>
  </si>
  <si>
    <t>박영진</t>
  </si>
  <si>
    <t>063-540-1156</t>
  </si>
  <si>
    <t>금황지구 수리시설개보수사업 토목기계공사</t>
  </si>
  <si>
    <t>금황지구 수리시설개보수사업 전기공사</t>
  </si>
  <si>
    <t>이동권</t>
  </si>
  <si>
    <t>063-540-1166</t>
  </si>
  <si>
    <t>용마지구 수리시설개보수사업 전기공사</t>
  </si>
  <si>
    <t>군평지구 수리시설개보수사업 전기공사</t>
  </si>
  <si>
    <t>오상용</t>
  </si>
  <si>
    <t>063-540-1165</t>
  </si>
  <si>
    <t>2017년기계화경작로확포장사업</t>
  </si>
  <si>
    <t>전북지역본부 부안지사 지역개발부</t>
  </si>
  <si>
    <t>정진호</t>
  </si>
  <si>
    <t>063-580-1052</t>
  </si>
  <si>
    <t>하장4지구 대구획경지정리사업</t>
  </si>
  <si>
    <t>고마지구 농촌테마공원조성사업</t>
  </si>
  <si>
    <t>전광수</t>
  </si>
  <si>
    <t>063-580-1054</t>
  </si>
  <si>
    <t>금판지구 배수개선사업</t>
  </si>
  <si>
    <t>김종규</t>
  </si>
  <si>
    <t>063-580-1051</t>
  </si>
  <si>
    <t>고마지구 수리시설개보수사업 기계공사-2차</t>
  </si>
  <si>
    <t>전북지역본부 부안지사 수자원관리부</t>
  </si>
  <si>
    <t>나형주</t>
  </si>
  <si>
    <t>063-580-1041</t>
  </si>
  <si>
    <t>백산지구 수리시설개보수사업</t>
  </si>
  <si>
    <t>박영규</t>
  </si>
  <si>
    <t>063-580-1040</t>
  </si>
  <si>
    <t>백산지구 수리시설개보수사업 폐기물처리용역</t>
  </si>
  <si>
    <t>전북지역본부 군산지사 수자원관리부</t>
  </si>
  <si>
    <t>박윤근</t>
  </si>
  <si>
    <t>063-440-5812</t>
  </si>
  <si>
    <t>기계화경작로 확포장사업</t>
  </si>
  <si>
    <t>전북지역본부 군산지사 지역개발부</t>
  </si>
  <si>
    <t>김용률</t>
  </si>
  <si>
    <t>063-440-5723</t>
  </si>
  <si>
    <t>학당3지구 경지정리사업</t>
  </si>
  <si>
    <t>익산지사 공기관 대행 기계화경작로확포장사업</t>
  </si>
  <si>
    <t>전북지역본부 익산지사 지역개발부</t>
  </si>
  <si>
    <t>김정오</t>
  </si>
  <si>
    <t>063-860-0086</t>
  </si>
  <si>
    <t>황등면 농촌중심지활성화사업</t>
  </si>
  <si>
    <t>용안면 농촌중심지활성화사업</t>
  </si>
  <si>
    <t>다송권역 권역단위종합정비사업</t>
  </si>
  <si>
    <t>이호풍</t>
  </si>
  <si>
    <t>063-860-0053</t>
  </si>
  <si>
    <t>미륵산권역 권역단위종합정비사업</t>
  </si>
  <si>
    <t>이원탁</t>
  </si>
  <si>
    <t>063-860-0058</t>
  </si>
  <si>
    <t>천서권역 권역단위종합정비사업</t>
  </si>
  <si>
    <t>천년초권역 권역단위종합정비사업</t>
  </si>
  <si>
    <t>김만규</t>
  </si>
  <si>
    <t>063-860-0059</t>
  </si>
  <si>
    <t>내촌지구배수개선사업</t>
  </si>
  <si>
    <t>안   성</t>
  </si>
  <si>
    <t>063-860-0055</t>
  </si>
  <si>
    <t>금강지구 수리설개보수사업</t>
  </si>
  <si>
    <t>전북지역본부 익산지사 수자원관리부</t>
  </si>
  <si>
    <t>이규선</t>
  </si>
  <si>
    <t>063-860-0074</t>
  </si>
  <si>
    <t>용랑지구 수리시설개보수사업</t>
  </si>
  <si>
    <t>전북지역본부 익산지사 수자원관리부</t>
    <phoneticPr fontId="2" type="noConversion"/>
  </si>
  <si>
    <t>천담권역 농촌마을종합개발사업(2-1단계) 토목건축공사</t>
  </si>
  <si>
    <t>전북지역본부 전주완주임실지사 지역개발부</t>
    <phoneticPr fontId="2" type="noConversion"/>
  </si>
  <si>
    <t>김현상</t>
  </si>
  <si>
    <t>063-270-0552</t>
  </si>
  <si>
    <t>청웅면 농촌중심지활성화사업 토목건축공사</t>
  </si>
  <si>
    <t>천호성지권역 단위종합정비사업 2단계 토목건축공사</t>
  </si>
  <si>
    <t>김윤태</t>
  </si>
  <si>
    <t>063-270-0556</t>
  </si>
  <si>
    <t>천호성지권역 단위종합정비사업 2단계 전기공사</t>
  </si>
  <si>
    <t>천호성지권역 단위종합정비사업 2단계 통신공사</t>
  </si>
  <si>
    <t>고산면소재지 종합정비사업 토목건축공사</t>
  </si>
  <si>
    <t>고산면소재지 종합정비사업 전기공사</t>
  </si>
  <si>
    <t>고산면소재지 종합정비사업 통신공사</t>
  </si>
  <si>
    <t>기계화경작로 확포장사업 토목공사</t>
  </si>
  <si>
    <t>2017년 춘계유지관리공사(완주군)</t>
  </si>
  <si>
    <t>전북지역본부 전주완주임실지사 수자원관리부</t>
    <phoneticPr fontId="2" type="noConversion"/>
  </si>
  <si>
    <t>김석동</t>
  </si>
  <si>
    <t>063-270-0530</t>
  </si>
  <si>
    <t>2017년 춘계유지관리공사(임실군)</t>
  </si>
  <si>
    <t>이종율</t>
  </si>
  <si>
    <t>063-270-0531</t>
  </si>
  <si>
    <t>2017년 춘계유지관리공사(전주시)</t>
  </si>
  <si>
    <t>전인갑</t>
  </si>
  <si>
    <t>063-270-0532</t>
  </si>
  <si>
    <t>2017년 추계유지관리공사(완주군)</t>
  </si>
  <si>
    <t>2017년 추계유지관리공사(임실군)</t>
  </si>
  <si>
    <t>2017년 추계유지관리공사(전주시)</t>
  </si>
  <si>
    <t>2017년 춘계유지관리공사(기전분야)</t>
  </si>
  <si>
    <t>최성남</t>
  </si>
  <si>
    <t>063-270-0537</t>
  </si>
  <si>
    <t>2017년 추계유지관리공사(기전분야)</t>
  </si>
  <si>
    <t>백경현</t>
  </si>
  <si>
    <t>063-270-0535</t>
  </si>
  <si>
    <t>공기관대행사업(완주군)</t>
  </si>
  <si>
    <t>공기관대행사업(임실군)</t>
  </si>
  <si>
    <t>공기관대행사업(전북도)</t>
  </si>
  <si>
    <t>아중생태공원 조성사업</t>
  </si>
  <si>
    <t>2017년 완주군 재해위험저수지 보수.보강사업</t>
  </si>
  <si>
    <t>전북지역본부 전주완주임실지사 수자원관리부</t>
  </si>
  <si>
    <t>최귀동</t>
  </si>
  <si>
    <t>063-270-0540</t>
  </si>
  <si>
    <t>소향지구 소수력발전 개보수사업</t>
  </si>
  <si>
    <t>구이 태양광발전 개보수사업</t>
  </si>
  <si>
    <t>2017년 성남지구 수리시설개보수사업</t>
  </si>
  <si>
    <t>2017년 고산지구 수리시설개보수사업</t>
  </si>
  <si>
    <t>2017년 월성지구 수리시설개보수사업</t>
  </si>
  <si>
    <t>2017년 광곡지구 수리시설개보수사업</t>
  </si>
  <si>
    <t>노동지구 수리시설개보수사업(재해대비)</t>
  </si>
  <si>
    <t>전북지역본부 고창지사 수자원관리부</t>
  </si>
  <si>
    <t>윤승환</t>
  </si>
  <si>
    <t>063-560-1550</t>
  </si>
  <si>
    <t>송현지구 배수개선사업 전기공사</t>
  </si>
  <si>
    <t>전북지역본부 고창지사 지역개발부</t>
  </si>
  <si>
    <t>김양수</t>
  </si>
  <si>
    <t>063-560-1522</t>
  </si>
  <si>
    <t>부안면소재지 종합정비사업</t>
  </si>
  <si>
    <t>배헌범</t>
  </si>
  <si>
    <t>063-560-1527</t>
  </si>
  <si>
    <t>당촌권역 종합정비사업</t>
  </si>
  <si>
    <t>홍혜성</t>
  </si>
  <si>
    <t>063-560-1536</t>
  </si>
  <si>
    <t>노동지구 창조적마을만들기사업</t>
  </si>
  <si>
    <t>이원석</t>
  </si>
  <si>
    <t>063-560-1531</t>
  </si>
  <si>
    <t>해리면 농촌중심지활성화사업</t>
  </si>
  <si>
    <t>흥덕면 농촌중심지활성화사업</t>
  </si>
  <si>
    <t>이영재</t>
  </si>
  <si>
    <t>063-560-1519</t>
  </si>
  <si>
    <t>화호지구 배수개선사업</t>
  </si>
  <si>
    <t>전북지역본부 정읍지사 지역개발부</t>
  </si>
  <si>
    <t>김진선</t>
  </si>
  <si>
    <t>063-530-0342</t>
  </si>
  <si>
    <t>미정</t>
    <phoneticPr fontId="2" type="noConversion"/>
  </si>
  <si>
    <t>고부면소재지 종합정비사업 전기공사</t>
  </si>
  <si>
    <t>소재영</t>
  </si>
  <si>
    <t>063-530-0333</t>
  </si>
  <si>
    <t>고부면소재지 종합정비사업 통신공사</t>
  </si>
  <si>
    <t>오성지구 용배수로개보수사업</t>
  </si>
  <si>
    <t>전북지역본부 정읍지사 수자원관리부</t>
  </si>
  <si>
    <t>이진용</t>
  </si>
  <si>
    <t>063-530-0363</t>
  </si>
  <si>
    <t>궁항지구 수리시설개보수사업</t>
  </si>
  <si>
    <t>전북지역본부 무진장지사 수자원관리부</t>
  </si>
  <si>
    <t>안은엽</t>
  </si>
  <si>
    <t>063-350-7050</t>
  </si>
  <si>
    <t>호덕 창조적마을만들기사업 토목공사</t>
  </si>
  <si>
    <t>전북지역본부 무진장지사 지역개발부</t>
  </si>
  <si>
    <t>윤상윤</t>
  </si>
  <si>
    <t>063-350-7068</t>
  </si>
  <si>
    <t>산덕지구 다목적농촌용수개발사업 토목공사</t>
  </si>
  <si>
    <t>박찬주</t>
  </si>
  <si>
    <t>063-620-2060</t>
  </si>
  <si>
    <t>금지지구 배수개선사업 토목공사</t>
  </si>
  <si>
    <t>금지지구 배수개선사업 전기공사</t>
  </si>
  <si>
    <t>공안마을 권역단위 종합정비사업 토목건축공사</t>
  </si>
  <si>
    <t>오상선</t>
  </si>
  <si>
    <t>063-620-2065</t>
  </si>
  <si>
    <t>공안마을 권역단위 종합정비사업 전기공사</t>
  </si>
  <si>
    <t>공안마을 권역단위 종합정비사업 통신공사</t>
  </si>
  <si>
    <t>흥부골지구 과실전문생산단지 기반조성사업 토목공사</t>
  </si>
  <si>
    <t>주생면 농어촌취약지역 생활여건개조사업 토목건축공사</t>
  </si>
  <si>
    <t>이현호</t>
  </si>
  <si>
    <t>063-620-2061</t>
  </si>
  <si>
    <t>보덕지구 수리시설개보수사업</t>
  </si>
  <si>
    <t>수양지구 다목적 농촌용수개발사업 토목공사</t>
  </si>
  <si>
    <t>전북지역본부 순창지사 지역개발부</t>
  </si>
  <si>
    <t>김경진</t>
  </si>
  <si>
    <t>063-650-7050</t>
  </si>
  <si>
    <t>방화지구 다목적 농촌용수개발사업 토목공사</t>
  </si>
  <si>
    <t>김경환</t>
  </si>
  <si>
    <t>063-650-7051</t>
  </si>
  <si>
    <t>순창지구 농촌용수이용 체계재편사업 토목공사</t>
  </si>
  <si>
    <t>팔덕지구 다목적 농촌용수개발사업 토목건축공사</t>
  </si>
  <si>
    <t>오석진</t>
  </si>
  <si>
    <t>063-650-7062</t>
  </si>
  <si>
    <t>적풍지구 배수개선사업 토목공사</t>
  </si>
  <si>
    <t>이태수</t>
  </si>
  <si>
    <t>063-650-7063</t>
  </si>
  <si>
    <t>구림면 소재지종합정비사업 토목건축공사</t>
  </si>
  <si>
    <t>쌍치면 소재지종합정비사업 토목건축공사</t>
  </si>
  <si>
    <t>수동권역 권역단위종합정비사업 토목건축공사</t>
  </si>
  <si>
    <t>유도인</t>
  </si>
  <si>
    <t>063-650-7065</t>
  </si>
  <si>
    <t>두지지구 새뜰마을사업 토목건축공사</t>
  </si>
  <si>
    <r>
      <t>화양지구 재해대비</t>
    </r>
    <r>
      <rPr>
        <sz val="11"/>
        <rFont val="돋움"/>
        <family val="3"/>
        <charset val="129"/>
      </rPr>
      <t xml:space="preserve"> 수리시설개보수사업 토목공사</t>
    </r>
  </si>
  <si>
    <t>전북지역본부 순창지사 수자원관리부</t>
  </si>
  <si>
    <t>조일형</t>
  </si>
  <si>
    <t>063-650-7074</t>
  </si>
  <si>
    <t>'17년 청도지구 다목적 농촌용수개발사업</t>
  </si>
  <si>
    <t>임현석</t>
  </si>
  <si>
    <t>063-540-1171</t>
  </si>
  <si>
    <t>'17년 신월지구 배수개선사업</t>
  </si>
  <si>
    <t>최한호</t>
  </si>
  <si>
    <t>063-540-1197</t>
  </si>
  <si>
    <t>'17년 부량지구 배수개선사업</t>
  </si>
  <si>
    <t>백공지구 배수개선사업</t>
  </si>
  <si>
    <t>이웅규</t>
  </si>
  <si>
    <t>063-540-1186</t>
  </si>
  <si>
    <t>063-540-1187</t>
  </si>
  <si>
    <t>상궐지구 배수개선사업</t>
  </si>
  <si>
    <t>강석만</t>
  </si>
  <si>
    <t>063-540-1174</t>
  </si>
  <si>
    <t>대목지구 배수개선사업</t>
  </si>
  <si>
    <t>부진국</t>
  </si>
  <si>
    <t>063-540-1177</t>
  </si>
  <si>
    <t>'16년 부량5지구 봄마무리 대구획경지정리사업</t>
  </si>
  <si>
    <t>'16년 광활3지구 봄마무리 대구획경지정리사업</t>
  </si>
  <si>
    <t>'16년 남계2지구 봄마무리 대구획경지정리사업</t>
  </si>
  <si>
    <t>동진강권역 단위종합정비사업 토목건축공사</t>
  </si>
  <si>
    <t>방성준</t>
  </si>
  <si>
    <t>수류권역 단위종합정비사업 토목건축공사</t>
  </si>
  <si>
    <t>심포권역 농촌마을종합개발사업 토목건축공사</t>
  </si>
  <si>
    <t>벽골제권역 단위종합정비사업 토목건축공사</t>
  </si>
  <si>
    <t>복죽지구 수리시설개보수사업 토목공사</t>
  </si>
  <si>
    <t>복죽지구 수리시설개보수사업 기계공사</t>
  </si>
  <si>
    <t>조용태</t>
  </si>
  <si>
    <t>063-540-1168</t>
  </si>
  <si>
    <t>복죽지구 수리시설개보수사업 전기공사</t>
  </si>
  <si>
    <t>감곡지구 수리시설개보수사업 토목공사</t>
  </si>
  <si>
    <t>죽산지구 수리시설개보수사업 토목공사</t>
  </si>
  <si>
    <t>전봉철</t>
  </si>
  <si>
    <t>063-540-1155</t>
  </si>
  <si>
    <t>용마지구 수리시설개보수사업 토목공사</t>
  </si>
  <si>
    <t>벽골제지구 수리시설개보수사업 토목공사</t>
  </si>
  <si>
    <t>2017봄마우리 하장3지구 대구획경지정리사업</t>
  </si>
  <si>
    <t>위도권역단위종합정비사업</t>
  </si>
  <si>
    <t>010-580-1054</t>
  </si>
  <si>
    <t>왕포지구 새뜰마을사업</t>
  </si>
  <si>
    <t>내소사권역단위종합정비사업</t>
  </si>
  <si>
    <t>이희신</t>
  </si>
  <si>
    <t>010-580-1055</t>
  </si>
  <si>
    <t>진서면소재지종합정비사업</t>
  </si>
  <si>
    <t>이형훈</t>
  </si>
  <si>
    <t>010-580-1053</t>
  </si>
  <si>
    <t>줄포면소재지종합정비사업</t>
  </si>
  <si>
    <t>청호권역단위종합정비사업</t>
  </si>
  <si>
    <t>010-580-1051</t>
  </si>
  <si>
    <t>고마지구 수리시설개보수사업</t>
  </si>
  <si>
    <t>박성열</t>
  </si>
  <si>
    <t>063-580-1037</t>
  </si>
  <si>
    <t>영전지구 수리시설개보수사업</t>
  </si>
  <si>
    <t>조규철</t>
  </si>
  <si>
    <t>063-580-1036</t>
  </si>
  <si>
    <t>산북1지구 수리시설개보수사업</t>
  </si>
  <si>
    <t>063-440-5814</t>
  </si>
  <si>
    <t>옥녀지구 수리시설개보수사업</t>
  </si>
  <si>
    <t>박종석</t>
  </si>
  <si>
    <t>063-440-5816</t>
  </si>
  <si>
    <t>개정지구 수리시설개보수사업</t>
  </si>
  <si>
    <t>양기산</t>
  </si>
  <si>
    <t>063-440-5815</t>
  </si>
  <si>
    <t>남내지구 배수개선사업 토목공사</t>
  </si>
  <si>
    <t>전승식</t>
  </si>
  <si>
    <t>063-440-5713</t>
  </si>
  <si>
    <t>회현1지구 배수개선사업 토목공사</t>
  </si>
  <si>
    <t>나포지구 배수개선사업 토목공사</t>
  </si>
  <si>
    <t>수산지구 배수개선사업 토목공사</t>
  </si>
  <si>
    <t>학당2지구 경지정리사업</t>
  </si>
  <si>
    <t>성산면소재지 종합정비사업</t>
  </si>
  <si>
    <t>김선화</t>
  </si>
  <si>
    <t>063-440-5716</t>
  </si>
  <si>
    <t>임피면소재지 종합정비사업</t>
  </si>
  <si>
    <t>관리도 관광기반시설 조성사업</t>
  </si>
  <si>
    <t>연도 해안일주 경관도로 조성사업</t>
  </si>
  <si>
    <t>최명호</t>
  </si>
  <si>
    <t>063-440-5722</t>
  </si>
  <si>
    <t>개야도관광소득기반정비사업</t>
  </si>
  <si>
    <t>왕지지구대구획경지정리사업</t>
  </si>
  <si>
    <t>전북지역본부 익산지사</t>
  </si>
  <si>
    <t>성당1지구 배수개선사업</t>
  </si>
  <si>
    <t>860-0059</t>
  </si>
  <si>
    <t>오산지구 배수개선사업</t>
  </si>
  <si>
    <t>860-0053</t>
  </si>
  <si>
    <t>춘포지구 배수개선사업</t>
  </si>
  <si>
    <t>조성일</t>
  </si>
  <si>
    <t>860-0057</t>
  </si>
  <si>
    <t>왕궁1지구 개보수사업</t>
  </si>
  <si>
    <t>도순지구 개보수사업</t>
  </si>
  <si>
    <t>신용지구 개보수사업</t>
  </si>
  <si>
    <t>흘산지구 개보수사업</t>
  </si>
  <si>
    <t>장선지구 다목적농촌용수개발사업 토목공사</t>
  </si>
  <si>
    <t xml:space="preserve">전북지역본부 전주완주임실지사 지역개발부 </t>
    <phoneticPr fontId="2" type="noConversion"/>
  </si>
  <si>
    <t>유충열</t>
  </si>
  <si>
    <t>063-270-0557</t>
  </si>
  <si>
    <t>옥석지구 다목적농촌용수개발사업 토목공사</t>
  </si>
  <si>
    <t>오암지구 다목적농촌용수개발사업 토목공사</t>
  </si>
  <si>
    <t>이성재</t>
  </si>
  <si>
    <t>063-270-0558</t>
  </si>
  <si>
    <t>옥전마을 권역단위종합정비사업 토목건축공사</t>
  </si>
  <si>
    <t>동상지구 새뜰마을사업 토목건축공사</t>
  </si>
  <si>
    <t>덕천권역 단위종합정비사업 토목공사</t>
  </si>
  <si>
    <t>주종찬</t>
  </si>
  <si>
    <t>063-270-0553</t>
  </si>
  <si>
    <t>구이저수지 둘레길 조성사업 1단계</t>
  </si>
  <si>
    <t>위풍당당 권역단위종합정비사업 건축토목공사</t>
  </si>
  <si>
    <t>삼례2지구 수리시설개보수사업</t>
  </si>
  <si>
    <t xml:space="preserve">전북지역본부 전주완주임실지사 수자원관리부 </t>
    <phoneticPr fontId="2" type="noConversion"/>
  </si>
  <si>
    <t>김학열</t>
  </si>
  <si>
    <t>063-270-0542</t>
  </si>
  <si>
    <t>지사2지구 수리시설개보수사업</t>
  </si>
  <si>
    <t>함박수로 정비공사</t>
  </si>
  <si>
    <t>수동지구 수리시설개보수사업(재해대비)</t>
  </si>
  <si>
    <t>황의규</t>
  </si>
  <si>
    <t>063-560-1543</t>
  </si>
  <si>
    <t>송현지구 배수개선사업</t>
  </si>
  <si>
    <t>장두2지구 대구획경지정리사업</t>
  </si>
  <si>
    <t>김종원</t>
  </si>
  <si>
    <t>063-560-1535</t>
  </si>
  <si>
    <t>부귀지구 수리시설개보수사업(재해대비)</t>
  </si>
  <si>
    <t>이정춘</t>
  </si>
  <si>
    <t>063-560-1551</t>
  </si>
  <si>
    <t>송라지구 수리시설개보수사업(영농편의)</t>
  </si>
  <si>
    <t>이문찬</t>
  </si>
  <si>
    <t>063-560-1552</t>
  </si>
  <si>
    <t>덕림지구 농업용수수질개선사업</t>
  </si>
  <si>
    <t>송낙수</t>
  </si>
  <si>
    <t>063-560-1554</t>
  </si>
  <si>
    <t>법지지구 배수개선사업</t>
  </si>
  <si>
    <t>유익수</t>
  </si>
  <si>
    <t>063-560-1521</t>
  </si>
  <si>
    <t>상하지구 테마공원조성사업</t>
  </si>
  <si>
    <t>강명길</t>
  </si>
  <si>
    <t>063-560-1526</t>
  </si>
  <si>
    <t>선동지구 지표수보강개발사업</t>
  </si>
  <si>
    <t>정우지구 배수개선사업 토목공사</t>
  </si>
  <si>
    <t>조광식</t>
  </si>
  <si>
    <t>063-530-0366</t>
  </si>
  <si>
    <t>정우지구 배수개선사업 전기공사</t>
  </si>
  <si>
    <t>정우지구 배수개선사업 기계공사</t>
  </si>
  <si>
    <t>거산지구 배수개선사업 토목공사</t>
  </si>
  <si>
    <t>거산지구 배수개선사업 전기공사</t>
  </si>
  <si>
    <t>거산지구 배수개선사업 기계공사</t>
  </si>
  <si>
    <t>평사지구새뜰마을사업</t>
  </si>
  <si>
    <t>유경옥</t>
  </si>
  <si>
    <t>063-530-0334</t>
  </si>
  <si>
    <t>청운2지구 대구획경지정리사업</t>
  </si>
  <si>
    <t>고부면소재지 종합정비사업 토목건축공사</t>
  </si>
  <si>
    <t>감곡지구 농촌용수개발사업 토목공사</t>
  </si>
  <si>
    <t>강기동</t>
  </si>
  <si>
    <t>063-530-0332</t>
  </si>
  <si>
    <t>용신지구 재해대비개보수사업</t>
  </si>
  <si>
    <t>소성지구 영농편의개보수사업</t>
  </si>
  <si>
    <t>칠석지구 재해대비개보수사업</t>
  </si>
  <si>
    <t>송광섭</t>
  </si>
  <si>
    <t>송학지구 재해대비개보수사업</t>
  </si>
  <si>
    <t>김기성</t>
  </si>
  <si>
    <t>무풍지구 수리시설개보수사업</t>
  </si>
  <si>
    <t>오동지구 수리시설개보수사업</t>
  </si>
  <si>
    <t>유광섭</t>
  </si>
  <si>
    <t>063-350-7048</t>
  </si>
  <si>
    <t>염해지구 수리시설개보수사업</t>
  </si>
  <si>
    <t>조남찬</t>
  </si>
  <si>
    <t>063-350-7051</t>
  </si>
  <si>
    <t>성동지구 수리시설개보수사업</t>
  </si>
  <si>
    <t>유정석</t>
  </si>
  <si>
    <t>063-350-7052</t>
  </si>
  <si>
    <t>사계지구 수리시설개보수사업</t>
  </si>
  <si>
    <t>가정지구 수리시설개보수사업</t>
  </si>
  <si>
    <t>김호성</t>
  </si>
  <si>
    <t>063-350-7056</t>
  </si>
  <si>
    <t>장안산도깨비권역 농촌마을종합정비사업 토목건축공사</t>
  </si>
  <si>
    <t>박정서</t>
  </si>
  <si>
    <t>063-350-7072</t>
  </si>
  <si>
    <t>동화권역 농촌마을종합정비사업 토목건축공사</t>
  </si>
  <si>
    <t>동향면 농어촌취약지역 생활여건개조사업 건축공사</t>
  </si>
  <si>
    <t>송용석</t>
  </si>
  <si>
    <t>063-350-7066</t>
  </si>
  <si>
    <t>내창마을취약지역생활여건개조사업 토목,건축,기계공사</t>
  </si>
  <si>
    <t>김근호</t>
  </si>
  <si>
    <t>063-350-7075</t>
  </si>
  <si>
    <t>소향지구 소수력발전사업</t>
    <phoneticPr fontId="2" type="noConversion"/>
  </si>
  <si>
    <t>소수력발전</t>
    <phoneticPr fontId="2" type="noConversion"/>
  </si>
  <si>
    <t>3,000kW</t>
    <phoneticPr fontId="2" type="noConversion"/>
  </si>
  <si>
    <t>발전</t>
    <phoneticPr fontId="2" type="noConversion"/>
  </si>
  <si>
    <t>이선웅</t>
    <phoneticPr fontId="2" type="noConversion"/>
  </si>
  <si>
    <t>063-239-2179</t>
    <phoneticPr fontId="2" type="noConversion"/>
  </si>
  <si>
    <t>구이지구 태양광발전사업</t>
    <phoneticPr fontId="2" type="noConversion"/>
  </si>
  <si>
    <t>태양광발전</t>
    <phoneticPr fontId="2" type="noConversion"/>
  </si>
  <si>
    <t>2,000kW</t>
    <phoneticPr fontId="2" type="noConversion"/>
  </si>
  <si>
    <t>회현지구 태양광발전사업</t>
    <phoneticPr fontId="2" type="noConversion"/>
  </si>
  <si>
    <t>300kW</t>
    <phoneticPr fontId="2" type="noConversion"/>
  </si>
  <si>
    <t>D10, D13, D16</t>
  </si>
  <si>
    <t xml:space="preserve"> 개거 </t>
  </si>
  <si>
    <t>전북지역본부 동진지사 지역개발부</t>
    <phoneticPr fontId="2" type="noConversion"/>
  </si>
  <si>
    <t xml:space="preserve"> ㎥ </t>
  </si>
  <si>
    <t>표층</t>
  </si>
  <si>
    <t xml:space="preserve"> 이설도로 </t>
  </si>
  <si>
    <t>수도관</t>
  </si>
  <si>
    <t>D710</t>
  </si>
  <si>
    <t xml:space="preserve"> 봉서간선 </t>
  </si>
  <si>
    <t xml:space="preserve"> m </t>
  </si>
  <si>
    <t>신월지구 배수개선사업</t>
  </si>
  <si>
    <t>40-210-08</t>
  </si>
  <si>
    <t>D13,D16</t>
  </si>
  <si>
    <t>호안블록</t>
  </si>
  <si>
    <t>400×400×120</t>
  </si>
  <si>
    <t xml:space="preserve"> ㎡ </t>
  </si>
  <si>
    <t>철근콘크리트수로관</t>
  </si>
  <si>
    <t>1000A</t>
  </si>
  <si>
    <t>수위조절기</t>
  </si>
  <si>
    <t>WRMS-1000R</t>
  </si>
  <si>
    <t xml:space="preserve"> 배수문 </t>
  </si>
  <si>
    <t xml:space="preserve"> 대 </t>
  </si>
  <si>
    <t>HD 16mm외 2종</t>
  </si>
  <si>
    <t xml:space="preserve"> 토목 </t>
  </si>
  <si>
    <t>063-540-1185</t>
  </si>
  <si>
    <t>25-12-21외 2종</t>
  </si>
  <si>
    <t>레미콘,철근</t>
  </si>
  <si>
    <t>설계규격</t>
  </si>
  <si>
    <t>기초,건축</t>
  </si>
  <si>
    <t>금황지구 수리시설개보수사업 펌프제조구매</t>
  </si>
  <si>
    <t>펌프</t>
  </si>
  <si>
    <t>Ø900,Ø600</t>
  </si>
  <si>
    <t>전북지역본부 동진지사 수자원1부</t>
  </si>
  <si>
    <t>금황지구 수리시설개보수사업 밸브류 구매</t>
  </si>
  <si>
    <t>금황지구 수리시설개보수사업 전도수문 제조구매 설치</t>
  </si>
  <si>
    <t>전도수문</t>
  </si>
  <si>
    <t>20m×1.35m</t>
  </si>
  <si>
    <t>수문</t>
  </si>
  <si>
    <t>련</t>
  </si>
  <si>
    <t>문비,문틀</t>
  </si>
  <si>
    <t>군평지구 수리시설개보수사업 펌프제조구매</t>
  </si>
  <si>
    <t>Ø500</t>
  </si>
  <si>
    <t>군평지구 수리시설개보수사업 권양기 제조구매</t>
  </si>
  <si>
    <t>50ton드럼,6ton액츄렉타</t>
  </si>
  <si>
    <t>군평지구 수리시설개보수사업 문비,문틀 제조구매</t>
  </si>
  <si>
    <t>15m×3.2m</t>
  </si>
  <si>
    <t>금황지구 수리시설개보수사업 배전반 제조구매</t>
  </si>
  <si>
    <t>배전반</t>
  </si>
  <si>
    <t>0.8*1.3*2.0m</t>
  </si>
  <si>
    <t>용마지구 수리시설개보수사업 배전반 제조구매</t>
  </si>
  <si>
    <t>0.6*0.5*1.8m</t>
  </si>
  <si>
    <t>물관리자동화 설비</t>
  </si>
  <si>
    <t>자동화</t>
  </si>
  <si>
    <t>고마지구 수리시설개보수사업 펌프 제조구매-2차</t>
  </si>
  <si>
    <t>수중오배수펌프</t>
  </si>
  <si>
    <t>400Φx130kW</t>
  </si>
  <si>
    <t>300Φx30kW</t>
  </si>
  <si>
    <t>개거</t>
  </si>
  <si>
    <t>Ton</t>
  </si>
  <si>
    <t>남내지구 배수개선사업</t>
  </si>
  <si>
    <t>25-24-120</t>
  </si>
  <si>
    <t>13mm이상</t>
  </si>
  <si>
    <t>표층,기층</t>
  </si>
  <si>
    <t>가설도로</t>
  </si>
  <si>
    <t>회현1지구 배수개선사업</t>
  </si>
  <si>
    <t>생태블럭</t>
  </si>
  <si>
    <t>450*450*120</t>
  </si>
  <si>
    <t>교량난간</t>
  </si>
  <si>
    <t>0.8m</t>
  </si>
  <si>
    <t>나포지구 배수개선사업</t>
  </si>
  <si>
    <t>강관</t>
  </si>
  <si>
    <t>압입</t>
  </si>
  <si>
    <t>방지블럭</t>
  </si>
  <si>
    <t>2080*420</t>
  </si>
  <si>
    <t>배수문</t>
  </si>
  <si>
    <t>옹벽블럭</t>
  </si>
  <si>
    <t>1000*750*500</t>
  </si>
  <si>
    <t>수산지구 배수개선사업</t>
  </si>
  <si>
    <t>1.2m</t>
  </si>
  <si>
    <t>호안블럭</t>
  </si>
  <si>
    <t>1000*1000*200</t>
  </si>
  <si>
    <t>10mm</t>
  </si>
  <si>
    <t>안전난간</t>
  </si>
  <si>
    <t>DS-MBR하수처리시설</t>
  </si>
  <si>
    <t>FRP 50㎥/day</t>
  </si>
  <si>
    <t>하수처리</t>
  </si>
  <si>
    <t>HD13</t>
  </si>
  <si>
    <t>HD16</t>
  </si>
  <si>
    <t>송현지구 배수개선사업 기계자재 구입</t>
  </si>
  <si>
    <t>1000C외 3종</t>
  </si>
  <si>
    <t>제수문</t>
  </si>
  <si>
    <t>거산지구 배수개선사업</t>
  </si>
  <si>
    <t>1.0*1.0*0.2</t>
  </si>
  <si>
    <t>평사지구 새뜰마을사업</t>
  </si>
  <si>
    <t>한식기와</t>
  </si>
  <si>
    <t>담장</t>
  </si>
  <si>
    <t>히트펌프용실내기 등</t>
  </si>
  <si>
    <t>BB-2</t>
  </si>
  <si>
    <t>2800*10000*3300</t>
  </si>
  <si>
    <t>W1000*H1200</t>
  </si>
  <si>
    <t>하랑권역 수출전문 스마트팜 온실신축사업 세부설계용역</t>
    <phoneticPr fontId="2" type="noConversion"/>
  </si>
  <si>
    <t>부안유통새권역 수출전문 스마트팜 온실신축사업 세부설계용역</t>
    <phoneticPr fontId="2" type="noConversion"/>
  </si>
  <si>
    <t>전주권역(썬웰빙) 농업에너지이용효율화사업 세부설계 용역</t>
    <phoneticPr fontId="2" type="noConversion"/>
  </si>
  <si>
    <t>김제권역(㈜그로존) 농업에너지이용효율화사업 세부설계 용역</t>
    <phoneticPr fontId="2" type="noConversion"/>
  </si>
  <si>
    <t>진안권역(다원영농) 농업에너지이용효율화사업 세부설계 용역</t>
    <phoneticPr fontId="2" type="noConversion"/>
  </si>
  <si>
    <t>부안권역(부안유통) 농업에너지이용효율화사업 세부설계 용역</t>
    <phoneticPr fontId="2" type="noConversion"/>
  </si>
  <si>
    <t>-</t>
    <phoneticPr fontId="2" type="noConversion"/>
  </si>
  <si>
    <t>동진강권역 단위종합정비사업 지역역량강화사업</t>
  </si>
  <si>
    <t>수류권역 단위종합정비사업 지역역량강화사업</t>
  </si>
  <si>
    <t>벽골제권역 단위종합정비사업 지역역량강화사업</t>
  </si>
  <si>
    <t>두월천노을권역 창조적마을만들기사업 지역역량강화사업</t>
  </si>
  <si>
    <t>'17년 청도지구 다목적 농촌용수개발사업 폐기물처리용역</t>
  </si>
  <si>
    <t>'17년 신월지구 배수개선사업 폐기물처리용역</t>
  </si>
  <si>
    <t>063-540-1178</t>
  </si>
  <si>
    <t>군평지구 수리시설개보수사업 폐기물처리 용역</t>
  </si>
  <si>
    <t>금황지구 수리시설개보수사업 폐기물처리 용역</t>
  </si>
  <si>
    <t>용마지구 수리시설개보수사업 폐기물처리 용역</t>
  </si>
  <si>
    <t>감곡지구 수리시설개보수사업 폐기물처리 용역</t>
  </si>
  <si>
    <t>죽산지구 수리시설개보수사업 폐기물처리 용역</t>
  </si>
  <si>
    <t>벽골제지구 수리시설개보수사업 폐기물처리 용역</t>
  </si>
  <si>
    <t>복죽지구 수리시설개보수사업 폐기물처리 용역</t>
  </si>
  <si>
    <t>2017년 봄마무리 하장3지구 경지정리사업폐기물처리</t>
  </si>
  <si>
    <t>함박수로 정비공사 폐기물처리 용역</t>
  </si>
  <si>
    <t xml:space="preserve">전북지역본부 고창지사 수자원관리부 </t>
  </si>
  <si>
    <t>송현지구 배수개선사업 폐기물처리용역</t>
  </si>
  <si>
    <t>장두2지구 대구획경지정리사업 건설감리 용역</t>
  </si>
  <si>
    <t>송라지구 수리시설개보수사업 폐기물처리용역</t>
  </si>
  <si>
    <t>장안산도깨비권역 농촌마을종합정비사업 지역역량강화</t>
  </si>
  <si>
    <t>동화권역 농촌마을종합정비사업 지역역량강화</t>
  </si>
  <si>
    <t>063-350-7073</t>
  </si>
  <si>
    <t>연평권역 농촌마을종합정비사업 지역역량강화</t>
  </si>
  <si>
    <t>063-350-7074</t>
  </si>
  <si>
    <t>번암면 농촌중심지활성화사업 지역역량강화</t>
  </si>
  <si>
    <t>실적</t>
    <phoneticPr fontId="2" type="noConversion"/>
  </si>
  <si>
    <t>2017년 기계화경작로 확포장사업(12지구)</t>
    <phoneticPr fontId="2" type="noConversion"/>
  </si>
  <si>
    <t>도농교류의날 및 농촌여름휴가캠페인</t>
    <phoneticPr fontId="2" type="noConversion"/>
  </si>
  <si>
    <t>농어촌자원개발원 도농교류부</t>
    <phoneticPr fontId="2" type="noConversion"/>
  </si>
  <si>
    <t>예규성</t>
    <phoneticPr fontId="2" type="noConversion"/>
  </si>
  <si>
    <t>031-299-7845</t>
    <phoneticPr fontId="2" type="noConversion"/>
  </si>
  <si>
    <t>외국인 유학생 농촌문화체험프로그램 기획, 운영</t>
    <phoneticPr fontId="2" type="noConversion"/>
  </si>
  <si>
    <t>이신영</t>
    <phoneticPr fontId="2" type="noConversion"/>
  </si>
  <si>
    <t>031-299-7843</t>
    <phoneticPr fontId="2" type="noConversion"/>
  </si>
  <si>
    <t>민간여행사 연계 농촌여행상품 개발</t>
    <phoneticPr fontId="2" type="noConversion"/>
  </si>
  <si>
    <t>농촌관광 활성화를 위한 콘텐츠 확충용역</t>
  </si>
  <si>
    <t>농어촌자원개발원 콘텐츠운영부</t>
  </si>
  <si>
    <t>이혜경</t>
  </si>
  <si>
    <t>031-299-7853</t>
  </si>
  <si>
    <t>농촌관광 활성화를 위한 SNS 채널 운영 및 홍보 용역</t>
  </si>
  <si>
    <t>농촌관광 활성화를 위한 스탬프투어 운영 용역</t>
  </si>
  <si>
    <t>온라인 예약상품 기획,취재,제작,운영지원 및 관리자 교육</t>
  </si>
  <si>
    <t>김태연</t>
  </si>
  <si>
    <t>031-299-7858</t>
  </si>
  <si>
    <t>온라인 예약상품 홍보(온라인 키워드 광고 및 방송, 홍보물 제작)</t>
  </si>
  <si>
    <t>농촌관광 데이터 공공개방 체계(오픈API) 구축</t>
  </si>
  <si>
    <t>최현민</t>
  </si>
  <si>
    <t>031-299-7860</t>
  </si>
  <si>
    <t>웰촌포털 등 정보시스템 유지관리</t>
  </si>
  <si>
    <t>체험프로그램 보급교육사업</t>
    <phoneticPr fontId="2" type="noConversion"/>
  </si>
  <si>
    <t>농어촌자원개발원 농어촌평가부</t>
    <phoneticPr fontId="2" type="noConversion"/>
  </si>
  <si>
    <t>이원석</t>
    <phoneticPr fontId="2" type="noConversion"/>
  </si>
  <si>
    <t>031-299-7863</t>
    <phoneticPr fontId="2" type="noConversion"/>
  </si>
  <si>
    <t>팜을 활용한 농촌관광상품 개발사업</t>
    <phoneticPr fontId="2" type="noConversion"/>
  </si>
  <si>
    <t>전지영</t>
    <phoneticPr fontId="2" type="noConversion"/>
  </si>
  <si>
    <t>031-299-7865</t>
    <phoneticPr fontId="2" type="noConversion"/>
  </si>
  <si>
    <t>자유학기제 교육콘텐츠 보급/지원사업</t>
    <phoneticPr fontId="2" type="noConversion"/>
  </si>
  <si>
    <t>농어촌자원개발원 농어촌평가부</t>
  </si>
  <si>
    <t>전지영</t>
  </si>
  <si>
    <t>031-299-7865</t>
  </si>
  <si>
    <t>2017년 농촌관광사업 등급결정 현장심사 용역</t>
    <phoneticPr fontId="2" type="noConversion"/>
  </si>
  <si>
    <t>모윤서</t>
    <phoneticPr fontId="2" type="noConversion"/>
  </si>
  <si>
    <t>031-299-7867</t>
    <phoneticPr fontId="2" type="noConversion"/>
  </si>
  <si>
    <t>향토사업육성사업 우수사례집 제작</t>
    <phoneticPr fontId="2" type="noConversion"/>
  </si>
  <si>
    <t>농어촌자원개발원 산업육성부</t>
    <phoneticPr fontId="2" type="noConversion"/>
  </si>
  <si>
    <t>강혜정</t>
    <phoneticPr fontId="2" type="noConversion"/>
  </si>
  <si>
    <t>031-299-7879</t>
    <phoneticPr fontId="2" type="noConversion"/>
  </si>
  <si>
    <t>6차산업 우수제품 품평회 대행 용역</t>
    <phoneticPr fontId="2" type="noConversion"/>
  </si>
  <si>
    <t>정인호</t>
    <phoneticPr fontId="2" type="noConversion"/>
  </si>
  <si>
    <t>031-299-7872</t>
    <phoneticPr fontId="2" type="noConversion"/>
  </si>
  <si>
    <t>6차산업 우수제품 홈쇼핑 판매방송 대행 용역</t>
    <phoneticPr fontId="2" type="noConversion"/>
  </si>
  <si>
    <t>6차산업 우수제품 홍보책자 제작 용역</t>
    <phoneticPr fontId="2" type="noConversion"/>
  </si>
  <si>
    <t>김현정</t>
    <phoneticPr fontId="2" type="noConversion"/>
  </si>
  <si>
    <t>031-299-7880</t>
    <phoneticPr fontId="2" type="noConversion"/>
  </si>
  <si>
    <t>2017년 6차산업 경진대회 우수사례집 제작</t>
    <phoneticPr fontId="2" type="noConversion"/>
  </si>
  <si>
    <t>2017 농촌재능나눔 대학생 캠프 기획.운영 용역</t>
  </si>
  <si>
    <t>농어촌자원개발원 공동체지원부</t>
  </si>
  <si>
    <t>양기춘</t>
  </si>
  <si>
    <t>031-299-7882</t>
  </si>
  <si>
    <t>2017 대한민국 농촌재능나눔 대상 기획.운영 용역</t>
  </si>
  <si>
    <t>농촌형 교통모델 발굴사업 모니터링 및 평가용역</t>
  </si>
  <si>
    <t>남현정</t>
  </si>
  <si>
    <t>031-299-7886</t>
  </si>
  <si>
    <t>유기농산업 복합단지 조성사업 건축토목공사</t>
  </si>
  <si>
    <t>충청북도</t>
  </si>
  <si>
    <t>충북지역본부 기전기술부</t>
  </si>
  <si>
    <t>김부영</t>
  </si>
  <si>
    <t>043-290-3345</t>
  </si>
  <si>
    <t>유기농산업 복합단지 조성사업 전기공사</t>
  </si>
  <si>
    <t>유기농산업 복합단지 조성사업 통신공사</t>
  </si>
  <si>
    <t>유기농산업 복합단지 조성사업 소방공사</t>
  </si>
  <si>
    <t>구곡마을 농어촌 취약지역 생활여건 개조사업</t>
  </si>
  <si>
    <t>문호령</t>
  </si>
  <si>
    <t>043-290-3459</t>
  </si>
  <si>
    <t>미산마을 농어촌 취약지역 생활여건 개조사업</t>
  </si>
  <si>
    <t>삼송마을 농어촌 취약지역 생활여건 개조사업</t>
    <phoneticPr fontId="2" type="noConversion"/>
  </si>
  <si>
    <t>진아</t>
  </si>
  <si>
    <t>043-290-3346</t>
  </si>
  <si>
    <t>가뭄극복 지하수개발공사</t>
    <phoneticPr fontId="2" type="noConversion"/>
  </si>
  <si>
    <t>충북지역본부 지하수지질부</t>
    <phoneticPr fontId="2" type="noConversion"/>
  </si>
  <si>
    <t>정일권</t>
    <phoneticPr fontId="2" type="noConversion"/>
  </si>
  <si>
    <t>043-290-3386</t>
    <phoneticPr fontId="2" type="noConversion"/>
  </si>
  <si>
    <t>과실전문생산단지 지하수개발공사</t>
    <phoneticPr fontId="2" type="noConversion"/>
  </si>
  <si>
    <t>정북지구배수개선사업</t>
    <phoneticPr fontId="2" type="noConversion"/>
  </si>
  <si>
    <t>충청북도</t>
    <phoneticPr fontId="2" type="noConversion"/>
  </si>
  <si>
    <t>충북지역본부 청주지사 지역개발부</t>
    <phoneticPr fontId="2" type="noConversion"/>
  </si>
  <si>
    <t>전해홍</t>
    <phoneticPr fontId="2" type="noConversion"/>
  </si>
  <si>
    <t>043-290-0530</t>
    <phoneticPr fontId="2" type="noConversion"/>
  </si>
  <si>
    <t>삼산지구다목적농촌용수개발사업</t>
    <phoneticPr fontId="2" type="noConversion"/>
  </si>
  <si>
    <t>043-290-0530</t>
  </si>
  <si>
    <t>말티재 권역단위종합정비사업</t>
    <phoneticPr fontId="2" type="noConversion"/>
  </si>
  <si>
    <t>충북지역본부 보은지사 지역개발부</t>
    <phoneticPr fontId="2" type="noConversion"/>
  </si>
  <si>
    <t>남송현</t>
    <phoneticPr fontId="2" type="noConversion"/>
  </si>
  <si>
    <t>043-540-2552</t>
    <phoneticPr fontId="2" type="noConversion"/>
  </si>
  <si>
    <t>회인면소재지 종합정비사업</t>
    <phoneticPr fontId="2" type="noConversion"/>
  </si>
  <si>
    <t>권혁태</t>
    <phoneticPr fontId="2" type="noConversion"/>
  </si>
  <si>
    <t>043-540-2533</t>
    <phoneticPr fontId="2" type="noConversion"/>
  </si>
  <si>
    <t>산성지구 개보수사업</t>
    <phoneticPr fontId="2" type="noConversion"/>
  </si>
  <si>
    <t>윤청한</t>
    <phoneticPr fontId="2" type="noConversion"/>
  </si>
  <si>
    <t>043-540-2550</t>
    <phoneticPr fontId="2" type="noConversion"/>
  </si>
  <si>
    <t>천남지구 개보수사업</t>
    <phoneticPr fontId="2" type="noConversion"/>
  </si>
  <si>
    <t>천남지구 배수개선사업</t>
    <phoneticPr fontId="2" type="noConversion"/>
  </si>
  <si>
    <t>조구연</t>
    <phoneticPr fontId="2" type="noConversion"/>
  </si>
  <si>
    <t>043-540-2530</t>
    <phoneticPr fontId="2" type="noConversion"/>
  </si>
  <si>
    <t>팔음산권역단위종합정비사업 토목건축</t>
  </si>
  <si>
    <t>충북지역본부 옥천영동지사 지역개발부</t>
  </si>
  <si>
    <t>김원범</t>
  </si>
  <si>
    <t>043-730-2554</t>
  </si>
  <si>
    <t>추풍령면소재지종합정비사업 토목공사</t>
    <phoneticPr fontId="2" type="noConversion"/>
  </si>
  <si>
    <t>충북지역본부 옥천영동지사 지역개발부</t>
    <phoneticPr fontId="2" type="noConversion"/>
  </si>
  <si>
    <t>이현수</t>
    <phoneticPr fontId="2" type="noConversion"/>
  </si>
  <si>
    <t>043-730-2552</t>
    <phoneticPr fontId="2" type="noConversion"/>
  </si>
  <si>
    <t>추풍령면소재지종합정비사업 전기공사</t>
    <phoneticPr fontId="2" type="noConversion"/>
  </si>
  <si>
    <t>미전지구 수리시설개보수사업 토목공사</t>
    <phoneticPr fontId="2" type="noConversion"/>
  </si>
  <si>
    <t>강진지구 수리시설개보수사업 토목공사</t>
    <phoneticPr fontId="2" type="noConversion"/>
  </si>
  <si>
    <t>양수지구 수리시설개보수사업 전기공사</t>
    <phoneticPr fontId="2" type="noConversion"/>
  </si>
  <si>
    <t>대소면소재지 종합정비사업 전기공사</t>
  </si>
  <si>
    <t>충북지역본부 진천음성지사 지역개발부</t>
  </si>
  <si>
    <t>최화엽</t>
  </si>
  <si>
    <t>043-871-7340</t>
  </si>
  <si>
    <t>한내지구배수개선사업 전기공사</t>
    <phoneticPr fontId="2" type="noConversion"/>
  </si>
  <si>
    <t>충북지역본부 진천음성지사 지역개발부</t>
    <phoneticPr fontId="2" type="noConversion"/>
  </si>
  <si>
    <t>양희호</t>
    <phoneticPr fontId="2" type="noConversion"/>
  </si>
  <si>
    <t>043-871-7355</t>
    <phoneticPr fontId="2" type="noConversion"/>
  </si>
  <si>
    <t>제비마을부흥권역 창조적마을만들기사업 토목건축공사</t>
    <phoneticPr fontId="2" type="noConversion"/>
  </si>
  <si>
    <t>충북지역본부 괴산증평지사 지역개발부</t>
    <phoneticPr fontId="2" type="noConversion"/>
  </si>
  <si>
    <t>원광연</t>
    <phoneticPr fontId="2" type="noConversion"/>
  </si>
  <si>
    <t>043-830-5138</t>
    <phoneticPr fontId="2" type="noConversion"/>
  </si>
  <si>
    <t>제비마을부흥권역 창조적마을만들기사업 통신공사</t>
    <phoneticPr fontId="2" type="noConversion"/>
  </si>
  <si>
    <t>통신</t>
    <phoneticPr fontId="2" type="noConversion"/>
  </si>
  <si>
    <t>충북지역본부 괴산증평지사 지역개발부</t>
  </si>
  <si>
    <t>원광연</t>
  </si>
  <si>
    <t>043-830-5138</t>
  </si>
  <si>
    <t>제비마을부흥권역 창조적마을만들기사업 전기공사</t>
    <phoneticPr fontId="2" type="noConversion"/>
  </si>
  <si>
    <t>괴산코스모스마을 창조적마을만들기사업 토목공사</t>
    <phoneticPr fontId="2" type="noConversion"/>
  </si>
  <si>
    <t>정지혜</t>
    <phoneticPr fontId="2" type="noConversion"/>
  </si>
  <si>
    <t>043-830-5158</t>
    <phoneticPr fontId="2" type="noConversion"/>
  </si>
  <si>
    <t>영수지구 수리시설개보수사업</t>
  </si>
  <si>
    <t>043-830-5132</t>
  </si>
  <si>
    <t>감물면농촌중심지활성화사업</t>
  </si>
  <si>
    <t>이상빈</t>
  </si>
  <si>
    <t>043-830-5135</t>
  </si>
  <si>
    <t>한살림다못 전원마을조성사업</t>
  </si>
  <si>
    <t>미호천지구 수리시설개보수사업</t>
    <phoneticPr fontId="2" type="noConversion"/>
  </si>
  <si>
    <t>이용만</t>
    <phoneticPr fontId="2" type="noConversion"/>
  </si>
  <si>
    <t>043-830-5152</t>
    <phoneticPr fontId="2" type="noConversion"/>
  </si>
  <si>
    <t>용강지구 수리시설개보수사업</t>
    <phoneticPr fontId="2" type="noConversion"/>
  </si>
  <si>
    <t>최한규</t>
    <phoneticPr fontId="2" type="noConversion"/>
  </si>
  <si>
    <t>043-830-5151</t>
    <phoneticPr fontId="2" type="noConversion"/>
  </si>
  <si>
    <t>수산면도전리창조적마을만들기사업</t>
    <phoneticPr fontId="2" type="noConversion"/>
  </si>
  <si>
    <t>충북지역본부 충주제천단양지사 지역개발부</t>
    <phoneticPr fontId="2" type="noConversion"/>
  </si>
  <si>
    <t>김대년</t>
    <phoneticPr fontId="2" type="noConversion"/>
  </si>
  <si>
    <t>043-841-3077</t>
    <phoneticPr fontId="2" type="noConversion"/>
  </si>
  <si>
    <t>청풍호권역 창조적마을만들기사업 토목건축공사</t>
    <phoneticPr fontId="2" type="noConversion"/>
  </si>
  <si>
    <t>청풍호권역 창조적마을만들기사업 전기공사</t>
    <phoneticPr fontId="2" type="noConversion"/>
  </si>
  <si>
    <t>청풍호권역 창조적마을만들기사업 통신공사</t>
    <phoneticPr fontId="2" type="noConversion"/>
  </si>
  <si>
    <t>마로면소재지 종합정비사업 토목공사</t>
    <phoneticPr fontId="2" type="noConversion"/>
  </si>
  <si>
    <t>마로면소재지 종합정비사업 전기공사</t>
    <phoneticPr fontId="2" type="noConversion"/>
  </si>
  <si>
    <t>남송현</t>
  </si>
  <si>
    <t>마로면소재지 종합정비사업 통신공사</t>
    <phoneticPr fontId="2" type="noConversion"/>
  </si>
  <si>
    <t>말티재 권역단위 종합정비사업</t>
    <phoneticPr fontId="2" type="noConversion"/>
  </si>
  <si>
    <t>고승1지구 개보수사업</t>
    <phoneticPr fontId="2" type="noConversion"/>
  </si>
  <si>
    <t>회인지구 개보수사업</t>
    <phoneticPr fontId="2" type="noConversion"/>
  </si>
  <si>
    <t>비룡지구 다목적농촌용수개발사업</t>
    <phoneticPr fontId="2" type="noConversion"/>
  </si>
  <si>
    <t>김달호</t>
    <phoneticPr fontId="2" type="noConversion"/>
  </si>
  <si>
    <t>043-540-2531</t>
    <phoneticPr fontId="2" type="noConversion"/>
  </si>
  <si>
    <t>대원지구 다목적농촌용수개발사업</t>
    <phoneticPr fontId="2" type="noConversion"/>
  </si>
  <si>
    <t>흥덕권역단위 종합정비사업 토목건축</t>
    <phoneticPr fontId="2" type="noConversion"/>
  </si>
  <si>
    <t>토건</t>
    <phoneticPr fontId="2" type="noConversion"/>
  </si>
  <si>
    <t>연제현</t>
    <phoneticPr fontId="2" type="noConversion"/>
  </si>
  <si>
    <t>043-730-2563</t>
    <phoneticPr fontId="2" type="noConversion"/>
  </si>
  <si>
    <t>흥덕권역단위 종합정비사업 전기소방</t>
    <phoneticPr fontId="2" type="noConversion"/>
  </si>
  <si>
    <t>흥덕권역단위 종합정비사업 통신</t>
    <phoneticPr fontId="2" type="noConversion"/>
  </si>
  <si>
    <t>흥덕권역단위 종합정비사업 폐기물</t>
    <phoneticPr fontId="2" type="noConversion"/>
  </si>
  <si>
    <t>기타</t>
    <phoneticPr fontId="2" type="noConversion"/>
  </si>
  <si>
    <t>와인터널 개발사업 토목건축</t>
    <phoneticPr fontId="2" type="noConversion"/>
  </si>
  <si>
    <t>전은호</t>
    <phoneticPr fontId="2" type="noConversion"/>
  </si>
  <si>
    <t>043-730-2562</t>
    <phoneticPr fontId="2" type="noConversion"/>
  </si>
  <si>
    <t>와인터널 개발사업 전시물제작설치</t>
    <phoneticPr fontId="2" type="noConversion"/>
  </si>
  <si>
    <t>와인터널 개발사업 전기공사</t>
    <phoneticPr fontId="2" type="noConversion"/>
  </si>
  <si>
    <t>와인터널 개발사업 통신공사</t>
    <phoneticPr fontId="2" type="noConversion"/>
  </si>
  <si>
    <t>와인터널 개발사업 소방공사</t>
    <phoneticPr fontId="2" type="noConversion"/>
  </si>
  <si>
    <t>와인터널 개발사업 폐기물</t>
    <phoneticPr fontId="2" type="noConversion"/>
  </si>
  <si>
    <t>와인터널 개발사업 건축감리</t>
    <phoneticPr fontId="2" type="noConversion"/>
  </si>
  <si>
    <t>와인터널 개발사업 소방감리</t>
    <phoneticPr fontId="2" type="noConversion"/>
  </si>
  <si>
    <t>범화권역 단위종합정비사업 토목건축공사</t>
  </si>
  <si>
    <t>전은호</t>
  </si>
  <si>
    <t>범화권역 단위종합정비사업 전기공사</t>
  </si>
  <si>
    <t>범화권역 단위종합정비사업 통신공사</t>
  </si>
  <si>
    <t>범화권역 단위종합정비사업 폐기물용역</t>
  </si>
  <si>
    <t>심천면소재지 종합정비사업 조경토목건축</t>
  </si>
  <si>
    <t>김도현</t>
  </si>
  <si>
    <t>043-730-2564</t>
  </si>
  <si>
    <t>심천면소재지 종합정비사업 전기</t>
  </si>
  <si>
    <t>심천면소재지 종합정비사업 폐기물</t>
  </si>
  <si>
    <t>학산면소재지 종합정비사업 토목건축조경</t>
  </si>
  <si>
    <t>학산면소재지 종합정비사업 전기</t>
  </si>
  <si>
    <t>학산면소재지 종합정비사업 석면해체철거</t>
  </si>
  <si>
    <t>상촌면소재지 종합정비사업 토목건축</t>
    <phoneticPr fontId="2" type="noConversion"/>
  </si>
  <si>
    <t>정민재</t>
    <phoneticPr fontId="2" type="noConversion"/>
  </si>
  <si>
    <t>043-730-2561</t>
    <phoneticPr fontId="2" type="noConversion"/>
  </si>
  <si>
    <t>상촌면소재지 종합정비사업 전기</t>
    <phoneticPr fontId="2" type="noConversion"/>
  </si>
  <si>
    <t>상촌면소재지 종합정비사업 폐기물</t>
    <phoneticPr fontId="2" type="noConversion"/>
  </si>
  <si>
    <t>청산면소재지 주민자치센터 토목건축</t>
  </si>
  <si>
    <t>임동수</t>
  </si>
  <si>
    <t>043-730-2551</t>
  </si>
  <si>
    <t>청산면소재지 주민자치센터 전기</t>
  </si>
  <si>
    <t>청산면소재지 주민자치센터 통신</t>
  </si>
  <si>
    <t>청산면소재지 주민자치센터 소방</t>
  </si>
  <si>
    <t>햇다래권역단위 종합정비사업 조경토목건축</t>
  </si>
  <si>
    <t>햇다래권역단위 종합정비사업 전기</t>
  </si>
  <si>
    <t>햇다래권역단위 종합정비사업 통신</t>
  </si>
  <si>
    <t>환산권역단위 종합정비사업 토목건축</t>
  </si>
  <si>
    <t>환산권역단위 종합정비사업 전기</t>
  </si>
  <si>
    <t>양수지구수리시설개보수사업 토목공사</t>
    <phoneticPr fontId="2" type="noConversion"/>
  </si>
  <si>
    <t>이현수</t>
  </si>
  <si>
    <t>043-730-2552</t>
  </si>
  <si>
    <t>금왕읍소재지종합정비사업 토목공사</t>
    <phoneticPr fontId="2" type="noConversion"/>
  </si>
  <si>
    <t>박은순</t>
    <phoneticPr fontId="2" type="noConversion"/>
  </si>
  <si>
    <t>043-731-7313</t>
    <phoneticPr fontId="2" type="noConversion"/>
  </si>
  <si>
    <t>금왕읍소재지종합정비사업 전기공사</t>
    <phoneticPr fontId="2" type="noConversion"/>
  </si>
  <si>
    <t>품바재생예술체험촌조성사업 건축공사</t>
    <phoneticPr fontId="2" type="noConversion"/>
  </si>
  <si>
    <t>품바재생예술체험촌조성사업 전기공사</t>
    <phoneticPr fontId="2" type="noConversion"/>
  </si>
  <si>
    <t>품바재생예술체험촌조성사업 통신공사</t>
    <phoneticPr fontId="2" type="noConversion"/>
  </si>
  <si>
    <t>품바재생예술체험촌조성사업 소방공사</t>
    <phoneticPr fontId="2" type="noConversion"/>
  </si>
  <si>
    <t>조촌권역단위종합정비사업 토목공사</t>
    <phoneticPr fontId="2" type="noConversion"/>
  </si>
  <si>
    <t xml:space="preserve">수레울권역단위 종합정비사업 전기공사 </t>
  </si>
  <si>
    <t>임효성</t>
  </si>
  <si>
    <t>043-871-7357</t>
  </si>
  <si>
    <t xml:space="preserve">수레울권역단위 종합정비사업 통신공사 </t>
  </si>
  <si>
    <t xml:space="preserve">수레울권역단위 종합정비사업 토목건축공사 </t>
  </si>
  <si>
    <t>장군지구 수리시설개보수사업토목공사</t>
  </si>
  <si>
    <t>청안면소재지 종합정비사업 토목건축공사</t>
    <phoneticPr fontId="2" type="noConversion"/>
  </si>
  <si>
    <t>청안면소재지 종합정비사업 전기공사</t>
    <phoneticPr fontId="2" type="noConversion"/>
  </si>
  <si>
    <t>미선나무마을권역 단위종합정비사업 토목건축조경공사</t>
    <phoneticPr fontId="2" type="noConversion"/>
  </si>
  <si>
    <t>미선나무마을권역 단위종합정비사업 전기공사</t>
    <phoneticPr fontId="2" type="noConversion"/>
  </si>
  <si>
    <t>미선나무마을권역 단위종합정비사업 통신공사</t>
    <phoneticPr fontId="2" type="noConversion"/>
  </si>
  <si>
    <t>문광면소재지 종합정비사업 토목건축공사</t>
    <phoneticPr fontId="2" type="noConversion"/>
  </si>
  <si>
    <t>문광면소재지 종합정비사업 조경공사</t>
    <phoneticPr fontId="2" type="noConversion"/>
  </si>
  <si>
    <t>문광면소재지 종합정비사업 전기공사</t>
    <phoneticPr fontId="2" type="noConversion"/>
  </si>
  <si>
    <t>문광면소재지 종합정비사업 통신공사</t>
    <phoneticPr fontId="2" type="noConversion"/>
  </si>
  <si>
    <t>문광면소재지 종합정비사업 소방공사</t>
    <phoneticPr fontId="2" type="noConversion"/>
  </si>
  <si>
    <t>소방</t>
    <phoneticPr fontId="2" type="noConversion"/>
  </si>
  <si>
    <t>솔맹이골권역 단위종합정비사업 토목건축공사</t>
    <phoneticPr fontId="2" type="noConversion"/>
  </si>
  <si>
    <t>이상빈</t>
    <phoneticPr fontId="2" type="noConversion"/>
  </si>
  <si>
    <t>043-830-5135</t>
    <phoneticPr fontId="2" type="noConversion"/>
  </si>
  <si>
    <t>솔맹이골권역 단위종합정비사업 전기공사</t>
    <phoneticPr fontId="2" type="noConversion"/>
  </si>
  <si>
    <t>솔맹이골권역 단위종합정비사업 통신공사</t>
    <phoneticPr fontId="2" type="noConversion"/>
  </si>
  <si>
    <t>솔맹이골권역 단위종합정비사업 소방공사</t>
    <phoneticPr fontId="2" type="noConversion"/>
  </si>
  <si>
    <t>삼기권역 마을종합개발사업 2단계 전기공사</t>
    <phoneticPr fontId="2" type="noConversion"/>
  </si>
  <si>
    <t>조태훈</t>
    <phoneticPr fontId="2" type="noConversion"/>
  </si>
  <si>
    <t>043-830-5142</t>
    <phoneticPr fontId="2" type="noConversion"/>
  </si>
  <si>
    <t>삼기권역 마을종합개발사업 2단계 통신공사</t>
    <phoneticPr fontId="2" type="noConversion"/>
  </si>
  <si>
    <t>영호지구 수리시설 개보수사업</t>
    <phoneticPr fontId="2" type="noConversion"/>
  </si>
  <si>
    <t>충북지역본부 충주제천단양지사 수자원관리부</t>
    <phoneticPr fontId="2" type="noConversion"/>
  </si>
  <si>
    <t>김기평</t>
    <phoneticPr fontId="2" type="noConversion"/>
  </si>
  <si>
    <t>043-841-3036</t>
    <phoneticPr fontId="2" type="noConversion"/>
  </si>
  <si>
    <t>금능지구 물관리자동화시스템 제조구매설치</t>
  </si>
  <si>
    <t>김종필</t>
  </si>
  <si>
    <t>043-841-3031</t>
  </si>
  <si>
    <t>금능지구 수리시설 개보수사업</t>
    <phoneticPr fontId="2" type="noConversion"/>
  </si>
  <si>
    <t>김재구</t>
    <phoneticPr fontId="2" type="noConversion"/>
  </si>
  <si>
    <t>043-841-3035</t>
    <phoneticPr fontId="2" type="noConversion"/>
  </si>
  <si>
    <t>견학지구 수리시설 개보수사업</t>
    <phoneticPr fontId="2" type="noConversion"/>
  </si>
  <si>
    <t>영덕지구 수리시설 개보수사업</t>
    <phoneticPr fontId="2" type="noConversion"/>
  </si>
  <si>
    <t>영죽지구 수리시설 개보수사업</t>
    <phoneticPr fontId="2" type="noConversion"/>
  </si>
  <si>
    <t>가곡면소재지 종합정비사업</t>
    <phoneticPr fontId="2" type="noConversion"/>
  </si>
  <si>
    <t>최연규</t>
    <phoneticPr fontId="2" type="noConversion"/>
  </si>
  <si>
    <t>043-841-3074</t>
    <phoneticPr fontId="2" type="noConversion"/>
  </si>
  <si>
    <t>가곡면소재지 종합정비사업</t>
  </si>
  <si>
    <t>충북지역본부 충주제천단양지사 지역개발부</t>
  </si>
  <si>
    <t>최연규</t>
  </si>
  <si>
    <t>043-841-3074</t>
  </si>
  <si>
    <t>봉양 삼거리 창조적마을만들기사업</t>
    <phoneticPr fontId="2" type="noConversion"/>
  </si>
  <si>
    <t>문강마을권역단위 종합정비사업 토목건축공사</t>
    <phoneticPr fontId="2" type="noConversion"/>
  </si>
  <si>
    <t>박상구</t>
    <phoneticPr fontId="2" type="noConversion"/>
  </si>
  <si>
    <t>043-841-3060</t>
    <phoneticPr fontId="2" type="noConversion"/>
  </si>
  <si>
    <t>수산면 상천리 창조적마을만들기사업 건축공사</t>
    <phoneticPr fontId="2" type="noConversion"/>
  </si>
  <si>
    <t>수산면 상천리 창조적마을만들기사업 전기공사</t>
    <phoneticPr fontId="2" type="noConversion"/>
  </si>
  <si>
    <t>수산면 상천리 창조적마을만들기사업 통신공사</t>
    <phoneticPr fontId="2" type="noConversion"/>
  </si>
  <si>
    <t>수산면소재지 종합정비사업 토목건축공사</t>
    <phoneticPr fontId="2" type="noConversion"/>
  </si>
  <si>
    <t>정세영</t>
    <phoneticPr fontId="2" type="noConversion"/>
  </si>
  <si>
    <t>043-841-3073</t>
    <phoneticPr fontId="2" type="noConversion"/>
  </si>
  <si>
    <t>수산면소재지 종합정비사업</t>
    <phoneticPr fontId="2" type="noConversion"/>
  </si>
  <si>
    <t>한수면소재지 종합정비사업 토목공사</t>
    <phoneticPr fontId="2" type="noConversion"/>
  </si>
  <si>
    <t>석기종</t>
    <phoneticPr fontId="2" type="noConversion"/>
  </si>
  <si>
    <t>043-841-3078</t>
    <phoneticPr fontId="2" type="noConversion"/>
  </si>
  <si>
    <t>한수면소재지 종합정비사업 전기공사</t>
    <phoneticPr fontId="2" type="noConversion"/>
  </si>
  <si>
    <t>화산동소재지 종합정비사업 토목건축공사</t>
    <phoneticPr fontId="2" type="noConversion"/>
  </si>
  <si>
    <t>김병완</t>
    <phoneticPr fontId="2" type="noConversion"/>
  </si>
  <si>
    <t>043-841-3070</t>
    <phoneticPr fontId="2" type="noConversion"/>
  </si>
  <si>
    <t>화산동소재지 종합정비사업 전기공사</t>
    <phoneticPr fontId="2" type="noConversion"/>
  </si>
  <si>
    <t>개심지구 태양광발전설비 제조구매설치</t>
  </si>
  <si>
    <t>2,006kW</t>
  </si>
  <si>
    <t>자체수익</t>
  </si>
  <si>
    <t>신종혁</t>
  </si>
  <si>
    <t>043-290-3449</t>
  </si>
  <si>
    <t>비룡지구 소수력발전설비 제조구매설치</t>
  </si>
  <si>
    <t>소수력발전설비</t>
  </si>
  <si>
    <t>600kW</t>
  </si>
  <si>
    <t>마로면소재지 종합정비사업</t>
    <phoneticPr fontId="2" type="noConversion"/>
  </si>
  <si>
    <t>아스콘</t>
    <phoneticPr fontId="2" type="noConversion"/>
  </si>
  <si>
    <t>wc-2</t>
    <phoneticPr fontId="2" type="noConversion"/>
  </si>
  <si>
    <t>포장</t>
    <phoneticPr fontId="2" type="noConversion"/>
  </si>
  <si>
    <t>충북지역본부 보은지사 지역개발부</t>
    <phoneticPr fontId="2" type="noConversion"/>
  </si>
  <si>
    <t>남송현</t>
    <phoneticPr fontId="2" type="noConversion"/>
  </si>
  <si>
    <t>043-540-2552</t>
    <phoneticPr fontId="2" type="noConversion"/>
  </si>
  <si>
    <t>솔맹이골권역단위종합정비사업</t>
  </si>
  <si>
    <t>철근외</t>
  </si>
  <si>
    <t>충북지역본부 괴산증평지사 지역개발부</t>
    <phoneticPr fontId="2" type="noConversion"/>
  </si>
  <si>
    <t>가로등</t>
  </si>
  <si>
    <t xml:space="preserve"> 하남지구 과실전문생산단지 기반조성사업</t>
    <phoneticPr fontId="2" type="noConversion"/>
  </si>
  <si>
    <t>충북지역본부 충주제천단양지사 지역개발부</t>
    <phoneticPr fontId="2" type="noConversion"/>
  </si>
  <si>
    <t>유상열</t>
    <phoneticPr fontId="2" type="noConversion"/>
  </si>
  <si>
    <t>043-841-3061</t>
    <phoneticPr fontId="2" type="noConversion"/>
  </si>
  <si>
    <t>STS 원통형물탱크</t>
    <phoneticPr fontId="2" type="noConversion"/>
  </si>
  <si>
    <t>50ton</t>
    <phoneticPr fontId="2" type="noConversion"/>
  </si>
  <si>
    <t>저수조</t>
    <phoneticPr fontId="2" type="noConversion"/>
  </si>
  <si>
    <t>조</t>
    <phoneticPr fontId="2" type="noConversion"/>
  </si>
  <si>
    <t>송학면 중심지활성화사업 세부설계</t>
    <phoneticPr fontId="2" type="noConversion"/>
  </si>
  <si>
    <t>충북지역본부 사업계획부</t>
    <phoneticPr fontId="2" type="noConversion"/>
  </si>
  <si>
    <t>김호영</t>
    <phoneticPr fontId="2" type="noConversion"/>
  </si>
  <si>
    <t>043-290-3366</t>
    <phoneticPr fontId="2" type="noConversion"/>
  </si>
  <si>
    <t>신니면 중심지활성화사업 세부설계</t>
    <phoneticPr fontId="2" type="noConversion"/>
  </si>
  <si>
    <t>043-290-3367</t>
  </si>
  <si>
    <t>음성읍 중심지활성화사업 세부설계</t>
    <phoneticPr fontId="2" type="noConversion"/>
  </si>
  <si>
    <t>043-290-3368</t>
  </si>
  <si>
    <t>미원면 중심지활성화사업 세부설계</t>
    <phoneticPr fontId="2" type="noConversion"/>
  </si>
  <si>
    <t>043-290-3369</t>
  </si>
  <si>
    <t>소이면 중심지활성화사업 세부설계</t>
    <phoneticPr fontId="2" type="noConversion"/>
  </si>
  <si>
    <t>043-290-3370</t>
  </si>
  <si>
    <t>매포읍 중심지활성화사업 세부설계</t>
    <phoneticPr fontId="2" type="noConversion"/>
  </si>
  <si>
    <t>043-290-3371</t>
  </si>
  <si>
    <t>감물면 중심지활성화사업 세부설계</t>
    <phoneticPr fontId="2" type="noConversion"/>
  </si>
  <si>
    <t>043-290-3372</t>
  </si>
  <si>
    <t>초평면 중심지활성화사업 세부설계</t>
    <phoneticPr fontId="2" type="noConversion"/>
  </si>
  <si>
    <t>043-290-3373</t>
  </si>
  <si>
    <t>유기농산업 복합단지 조성사업 폐기물처리용역</t>
  </si>
  <si>
    <t>공사관리관정 지하수영향조사 용역</t>
    <phoneticPr fontId="2" type="noConversion"/>
  </si>
  <si>
    <t>충북지역본부 지하수지질부</t>
    <phoneticPr fontId="2" type="noConversion"/>
  </si>
  <si>
    <t>성낙원</t>
    <phoneticPr fontId="2" type="noConversion"/>
  </si>
  <si>
    <t>043-290-3456</t>
    <phoneticPr fontId="2" type="noConversion"/>
  </si>
  <si>
    <t>공사관리관정 사후관리용역</t>
    <phoneticPr fontId="2" type="noConversion"/>
  </si>
  <si>
    <t>재해예방 장기계측 용역</t>
    <phoneticPr fontId="2" type="noConversion"/>
  </si>
  <si>
    <t>지하수 현황 및 수리수질조사용역</t>
    <phoneticPr fontId="2" type="noConversion"/>
  </si>
  <si>
    <t>학산면소재지 종합정비사업 폐기물처리</t>
  </si>
  <si>
    <t>충북지역본부 옥천영동지사</t>
  </si>
  <si>
    <t>학산면소재지 종합정비사업 지역역량강화</t>
  </si>
  <si>
    <t>심천면소재지 종합정비사업 지역역량강화</t>
    <phoneticPr fontId="2" type="noConversion"/>
  </si>
  <si>
    <t>환산권역단위 종합정비사업 지역역량강화용역</t>
  </si>
  <si>
    <t>팔음산권역단위 종합정비사업 지역역량강화용역</t>
  </si>
  <si>
    <t>추풍령면소재지종합정비사업 건설폐기물 처리용역</t>
    <phoneticPr fontId="2" type="noConversion"/>
  </si>
  <si>
    <t>이현수</t>
    <phoneticPr fontId="2" type="noConversion"/>
  </si>
  <si>
    <t>043-730-2552</t>
    <phoneticPr fontId="2" type="noConversion"/>
  </si>
  <si>
    <t>추풍령면소재지종합정비사업 지정폐기물 처리용역</t>
    <phoneticPr fontId="2" type="noConversion"/>
  </si>
  <si>
    <t>대소면소재지 종합정비사업 폐기물처리용역</t>
  </si>
  <si>
    <t>금왕읍소재지종합정비사업 지역역량강화</t>
    <phoneticPr fontId="2" type="noConversion"/>
  </si>
  <si>
    <t>충북지역본부 진천음성지사</t>
    <phoneticPr fontId="2" type="noConversion"/>
  </si>
  <si>
    <t>박은순</t>
    <phoneticPr fontId="2" type="noConversion"/>
  </si>
  <si>
    <t>043-731-7313</t>
    <phoneticPr fontId="2" type="noConversion"/>
  </si>
  <si>
    <t>조촌마을권역단위종합정비사업 지역역량강화</t>
    <phoneticPr fontId="2" type="noConversion"/>
  </si>
  <si>
    <t>충북지역본부 진천음성지사</t>
  </si>
  <si>
    <t>043-731-7357</t>
  </si>
  <si>
    <t>수레울권역단위종합정비사업 지역역량강화용역</t>
  </si>
  <si>
    <t>청안면소재지 종합정비사업 지역역량강화용역</t>
    <phoneticPr fontId="2" type="noConversion"/>
  </si>
  <si>
    <t>미선나무마을권역 창조적마을만들기사업 지역역량강화용역</t>
    <phoneticPr fontId="2" type="noConversion"/>
  </si>
  <si>
    <t>제비마을부흥권역 창조적마을만들기사업 지역역량강화용역</t>
    <phoneticPr fontId="2" type="noConversion"/>
  </si>
  <si>
    <t>괴산코스모스마을 창조적마을만들기사업 지역역량강화용역</t>
    <phoneticPr fontId="2" type="noConversion"/>
  </si>
  <si>
    <t>정지혜</t>
    <phoneticPr fontId="2" type="noConversion"/>
  </si>
  <si>
    <t>043-830-5158</t>
    <phoneticPr fontId="2" type="noConversion"/>
  </si>
  <si>
    <t>문광면소재지 종합정비사업 지역역량강화용역</t>
    <phoneticPr fontId="2" type="noConversion"/>
  </si>
  <si>
    <t>솔맹이골권역단위종합정비사업 역량강화</t>
  </si>
  <si>
    <t>충북지역본부 괴산증평지사</t>
  </si>
  <si>
    <t>감물면농촌중심지활성화사업 역량강화</t>
  </si>
  <si>
    <t>산수유권역 단위종합정비사업(2단계)</t>
  </si>
  <si>
    <t>경기도</t>
  </si>
  <si>
    <t>경기지역본부 여주이천지사 지역개발부</t>
    <phoneticPr fontId="2" type="noConversion"/>
  </si>
  <si>
    <t>김태영</t>
  </si>
  <si>
    <t>031-887-7524</t>
  </si>
  <si>
    <t>대신면소재지 종합정비사업 가로등 정비</t>
  </si>
  <si>
    <t>후포지구 외 2지구 수리시설정비사업</t>
  </si>
  <si>
    <t>이재인</t>
  </si>
  <si>
    <t>031-887-7534</t>
  </si>
  <si>
    <t>백사면소재지 종합정비사업</t>
  </si>
  <si>
    <t>박해진</t>
  </si>
  <si>
    <t>031-887-7543</t>
  </si>
  <si>
    <t>용은지구외2지구 농로 확포장사업</t>
  </si>
  <si>
    <t>해동화권역 창조적마을만들기사업</t>
  </si>
  <si>
    <t>경기지역본부 양평광주서울지사 지역개발부</t>
    <phoneticPr fontId="2" type="noConversion"/>
  </si>
  <si>
    <t>윤태호</t>
  </si>
  <si>
    <t>031-770-8075</t>
  </si>
  <si>
    <t>백운호수 순환산책로 조성공사</t>
  </si>
  <si>
    <t>경기지역본부 화성수원지사 지역개발부</t>
    <phoneticPr fontId="2" type="noConversion"/>
  </si>
  <si>
    <t>김종만</t>
  </si>
  <si>
    <t>031-250-3614</t>
  </si>
  <si>
    <t>우정지구 재해대비 개보수사업 토목공사</t>
  </si>
  <si>
    <t>정진권</t>
  </si>
  <si>
    <t>031-240-4924</t>
  </si>
  <si>
    <t>호매실지구 수리시설정비사업</t>
  </si>
  <si>
    <t>031-240-4925</t>
  </si>
  <si>
    <t>탑동지구 농로확포장사업</t>
  </si>
  <si>
    <t>031-240-4926</t>
  </si>
  <si>
    <t>본오지구 수리시설정비사업</t>
  </si>
  <si>
    <t>김성수</t>
  </si>
  <si>
    <t>031-240-4922</t>
  </si>
  <si>
    <t>매송지구 수리시설정비사업</t>
  </si>
  <si>
    <t>031-240-4923</t>
  </si>
  <si>
    <t>학곡지구 수리시설개보수사업</t>
  </si>
  <si>
    <t>경기지역본부 연천포천지사 지역개발부</t>
    <phoneticPr fontId="2" type="noConversion"/>
  </si>
  <si>
    <t>문직신</t>
  </si>
  <si>
    <t>031-860-8942</t>
  </si>
  <si>
    <t>아미지구 지표수보강개발사업</t>
  </si>
  <si>
    <t>박치성</t>
  </si>
  <si>
    <t>031-860-8945</t>
  </si>
  <si>
    <t>킨텍스 I.C야구장 조성사업 대체시설공사</t>
  </si>
  <si>
    <t>경기지역본부 파주고양지사 지역개발부</t>
  </si>
  <si>
    <t>이석찬</t>
  </si>
  <si>
    <t>031-929-9461</t>
  </si>
  <si>
    <t>봉암저수지 데크설치공사</t>
  </si>
  <si>
    <t xml:space="preserve">경기지역본부 파주고양지사 수자원관리부 </t>
    <phoneticPr fontId="2" type="noConversion"/>
  </si>
  <si>
    <t>최태호</t>
  </si>
  <si>
    <t>031-950-3262</t>
  </si>
  <si>
    <t>대단위양수장 펌프수리</t>
  </si>
  <si>
    <t>신동혁</t>
  </si>
  <si>
    <t>031-950-3281</t>
  </si>
  <si>
    <t>갈현배수장 펌프수리</t>
  </si>
  <si>
    <t>상하지구 수리시설개보수사업</t>
  </si>
  <si>
    <t>인천광역시</t>
  </si>
  <si>
    <t>경기지역본부 강화지사 지역개발부</t>
  </si>
  <si>
    <t>이동재</t>
  </si>
  <si>
    <t>032-930-2527</t>
  </si>
  <si>
    <t>강화남부 농업용수공급사업</t>
  </si>
  <si>
    <t>정운천</t>
  </si>
  <si>
    <t>032-930-2523</t>
  </si>
  <si>
    <t>길정지구 수리시설개보수사업</t>
  </si>
  <si>
    <t>이진국</t>
  </si>
  <si>
    <t>032-930-2525</t>
  </si>
  <si>
    <t>강화지구 다목적농촌용수개발사업</t>
  </si>
  <si>
    <t>경기지역본부 강화지사 수자원관리부</t>
  </si>
  <si>
    <t>032-930-2542</t>
  </si>
  <si>
    <t>오원석</t>
  </si>
  <si>
    <t>강서지소 유지관리</t>
  </si>
  <si>
    <t>강남지소 유지관리</t>
  </si>
  <si>
    <t>교동지소 유지관리</t>
  </si>
  <si>
    <t>삼산지소 유지관리</t>
  </si>
  <si>
    <t>송마지구 마을구거개선사업 토목공사</t>
  </si>
  <si>
    <t xml:space="preserve"> </t>
  </si>
  <si>
    <t>경기지역본부 김포지사 지역개발부</t>
  </si>
  <si>
    <t>이덕형</t>
  </si>
  <si>
    <t>031-980-8163</t>
  </si>
  <si>
    <t>계양지구 농촌생활환경정비사업 토목공사</t>
  </si>
  <si>
    <t>계양지구 농촌생활환경정비사업 전기공사</t>
  </si>
  <si>
    <t>김화지구 수리시설개보수사업 토목공사</t>
  </si>
  <si>
    <t>김화지구 수리시설개보수사업 전기공사</t>
  </si>
  <si>
    <t>춘계유지관리공사(동부)</t>
  </si>
  <si>
    <t>경기지역본부 김포지사 수자원관리부</t>
  </si>
  <si>
    <t>안병준</t>
  </si>
  <si>
    <t>031-980-8136</t>
  </si>
  <si>
    <t>춘계유지관리공사(서부)</t>
  </si>
  <si>
    <t>성재지구 수리시설정비사업</t>
  </si>
  <si>
    <t>대장지구 농로포장사업</t>
  </si>
  <si>
    <t>성재지구 농로포장사업</t>
  </si>
  <si>
    <t>화곡지구 수리시설정비사업</t>
  </si>
  <si>
    <t>경기지역본부 안성지사 지역개발부</t>
  </si>
  <si>
    <t>이대희</t>
  </si>
  <si>
    <t>031-678-3577</t>
  </si>
  <si>
    <t>신령지구 영농한해 특별대책 지원사업</t>
  </si>
  <si>
    <t>경기지역본부 안성지사 수자원관리부</t>
  </si>
  <si>
    <t>이철우</t>
  </si>
  <si>
    <t>031-678-3557</t>
  </si>
  <si>
    <t>마둔지구 한발대비 용수개발 사업(기계)</t>
  </si>
  <si>
    <t>두창지구 한발대비 용수개발 사업(토목)</t>
  </si>
  <si>
    <t xml:space="preserve">설성면소재지 종합정비사업 </t>
  </si>
  <si>
    <t>경기지역본부 여주이천지사 지역개발부</t>
    <phoneticPr fontId="2" type="noConversion"/>
  </si>
  <si>
    <t>대당지구 배수개선사업</t>
  </si>
  <si>
    <t>조군현</t>
  </si>
  <si>
    <t>031-887-7503</t>
  </si>
  <si>
    <t>단월지구 소규모배수개선사업</t>
  </si>
  <si>
    <t>구양지구 수리시설개보수사업</t>
  </si>
  <si>
    <t>매류지구 수리시설개보수사업</t>
  </si>
  <si>
    <t>황호영</t>
  </si>
  <si>
    <t>031-887-7536</t>
  </si>
  <si>
    <t>어석2지구 대구획경지정리사업</t>
  </si>
  <si>
    <t xml:space="preserve">백신지구 농촌용수개발사업 </t>
  </si>
  <si>
    <t>김동현</t>
  </si>
  <si>
    <t>031-881-5067</t>
  </si>
  <si>
    <t>풍계지구 지표수보강개발사업</t>
  </si>
  <si>
    <t>대신지구 수리시설개보수사업</t>
  </si>
  <si>
    <t>오남지구 수리시설개보수사업</t>
  </si>
  <si>
    <t>경기지역본부 양평광주서울지사 지역개발부</t>
    <phoneticPr fontId="2" type="noConversion"/>
  </si>
  <si>
    <t>김창환</t>
  </si>
  <si>
    <t>031-770-8046</t>
  </si>
  <si>
    <t>소리산권역단위종합정비사업 토목건축</t>
  </si>
  <si>
    <t>소리산권역단위종합정비사업(전기)</t>
  </si>
  <si>
    <t>소리산권역단위종합정비사업(통신)</t>
  </si>
  <si>
    <t>청운면농촌중심지활성화사업 조경공사</t>
  </si>
  <si>
    <t>청운면농촌중심지활성화사업(통신)</t>
  </si>
  <si>
    <t>오남공원화사업 3단계 조경공사</t>
  </si>
  <si>
    <t>김성호</t>
  </si>
  <si>
    <t>031-770-8032</t>
  </si>
  <si>
    <t>유정지구 수리시설개보수사업</t>
  </si>
  <si>
    <t>도척면소재지 종합정비사업 토목조경공사</t>
  </si>
  <si>
    <t xml:space="preserve">경천지구 수리시설개보수사업 </t>
  </si>
  <si>
    <t>임진강수계 농촌용수공급 토목공사 (3차)</t>
  </si>
  <si>
    <t>강문성</t>
  </si>
  <si>
    <t>031-950-3241</t>
  </si>
  <si>
    <t>백덕지구 배수개선 토목공사 (3차)</t>
  </si>
  <si>
    <t>김봉희</t>
  </si>
  <si>
    <t>031-950-3252</t>
  </si>
  <si>
    <t>발랑지구 지표수보강개발사업</t>
  </si>
  <si>
    <t>김영범</t>
  </si>
  <si>
    <t>031-950-3243</t>
  </si>
  <si>
    <t>공덕지구 수리시설개보수사업</t>
  </si>
  <si>
    <t>마장지구 수리시설개보수 토목공사 (3차)</t>
  </si>
  <si>
    <t>한건용</t>
  </si>
  <si>
    <t>031-950-3253</t>
  </si>
  <si>
    <t>행주지구 수리시설개보수 토목공사 (4차)</t>
  </si>
  <si>
    <t>음성진</t>
  </si>
  <si>
    <t>031-929-9467</t>
  </si>
  <si>
    <t>행주지구 수리시설개보수 전기공사 (2차)</t>
  </si>
  <si>
    <t>휴암지구 수리시설개보수 토목공사 (3차)</t>
  </si>
  <si>
    <t>휴암지구 수리시설개보수 전기공사 (2차)</t>
  </si>
  <si>
    <t>법곳지구 수리시설개보수 토목공사 (2차)</t>
  </si>
  <si>
    <t>선우궁지구 수리시설개보수 전기공사 (2차)</t>
  </si>
  <si>
    <t>지석지구 방조제개보수사업 토목공사</t>
  </si>
  <si>
    <t>강화지구 배수개선사업 토목공사</t>
  </si>
  <si>
    <t>하내지구 수리시설개보수사업 토목공사</t>
  </si>
  <si>
    <t>양화지구 수리시설개보수사업 토목공사</t>
  </si>
  <si>
    <t>인산2지구 수리시설개보수사업</t>
  </si>
  <si>
    <t>대산지구 수리시설개보수사업</t>
  </si>
  <si>
    <t>대산당산2지구 대구획경지정리사업</t>
  </si>
  <si>
    <t>이중호</t>
  </si>
  <si>
    <t>032-930-2522</t>
  </si>
  <si>
    <t>오상지구 수리시설개보수사업</t>
  </si>
  <si>
    <t>대벽지구 배수개선사업</t>
  </si>
  <si>
    <t>김규성</t>
  </si>
  <si>
    <t>031-980-8151</t>
  </si>
  <si>
    <t>농촌2지구 대구획경지정리사업(2017년2차)</t>
  </si>
  <si>
    <t>홍순빈</t>
  </si>
  <si>
    <t>031-678-3581</t>
  </si>
  <si>
    <t>고삼 가유리 창조마을만들기 사업(2017년1차)</t>
  </si>
  <si>
    <t>강만원</t>
  </si>
  <si>
    <t>031-678-3585</t>
  </si>
  <si>
    <t>박두진문학길 경관개선사업 시설공사(2017년2차)</t>
  </si>
  <si>
    <t>청룡권역 단위종합정비사업 시설공사(2017년2차)</t>
  </si>
  <si>
    <t>청룡권역 단위종합정비사업 전기공사(2017년2차)</t>
  </si>
  <si>
    <t>고삼 가유리 창조마을 전기공사(2017년 2차)</t>
  </si>
  <si>
    <t>두창지구 수리시설개보수사업(2017년2차)</t>
  </si>
  <si>
    <t>최안용</t>
  </si>
  <si>
    <t>031-678-3572</t>
  </si>
  <si>
    <t>양지지구 배수개선사업 토목공사(2017년2차)</t>
  </si>
  <si>
    <t>관측망 센서 및 데이터로거 구입 및 설치</t>
  </si>
  <si>
    <t>지하수관측장비 구입 설치</t>
  </si>
  <si>
    <t>센서/데이터로거</t>
  </si>
  <si>
    <t>자료수집</t>
  </si>
  <si>
    <t>원</t>
  </si>
  <si>
    <t>경기지역본부 지하수지질부</t>
  </si>
  <si>
    <t>김정희</t>
  </si>
  <si>
    <t>031-250-3623</t>
  </si>
  <si>
    <t>보강수로관</t>
  </si>
  <si>
    <t>500×500</t>
  </si>
  <si>
    <t>1200×1000</t>
  </si>
  <si>
    <t>1500×1000</t>
  </si>
  <si>
    <t>암거수로관</t>
  </si>
  <si>
    <t>백신지구 농촌용수개발사업</t>
  </si>
  <si>
    <t>D1600</t>
  </si>
  <si>
    <t>M</t>
  </si>
  <si>
    <t>포장용</t>
  </si>
  <si>
    <t>사면안정</t>
  </si>
  <si>
    <t>D700</t>
  </si>
  <si>
    <t>폴리에틸렌수도관</t>
  </si>
  <si>
    <t>D560</t>
  </si>
  <si>
    <t>보강토블록</t>
  </si>
  <si>
    <t>450*250*380</t>
  </si>
  <si>
    <t>보강토옹벽</t>
  </si>
  <si>
    <t>UGC7000/20kg</t>
  </si>
  <si>
    <t>제당그라우팅</t>
  </si>
  <si>
    <t>막구조물</t>
  </si>
  <si>
    <t>10000*6400*H5983</t>
  </si>
  <si>
    <t>다목적주차장정비</t>
  </si>
  <si>
    <t>천연목재데크</t>
  </si>
  <si>
    <t>90*21T</t>
  </si>
  <si>
    <t>데크설치</t>
  </si>
  <si>
    <t>300*300*T60</t>
  </si>
  <si>
    <t>보도정비</t>
  </si>
  <si>
    <t>점토바닥벽돌</t>
  </si>
  <si>
    <t>백운호수 순환산책로</t>
  </si>
  <si>
    <t>합성목재데크</t>
  </si>
  <si>
    <t>150*25T</t>
  </si>
  <si>
    <t>D400mm</t>
  </si>
  <si>
    <t>해동지구 수리시설개보수사업</t>
  </si>
  <si>
    <t>정주현</t>
  </si>
  <si>
    <t>031-860-8940</t>
  </si>
  <si>
    <t>진상지구 수리시설개보수사업</t>
  </si>
  <si>
    <t>임진강수계 농촌용수공급사업</t>
  </si>
  <si>
    <t>철근콘크리트벤치플륨관</t>
  </si>
  <si>
    <t>900x800x80 외</t>
  </si>
  <si>
    <t>경기지역본부 파주고양지사 지역개발부</t>
    <phoneticPr fontId="2" type="noConversion"/>
  </si>
  <si>
    <t>D2400</t>
  </si>
  <si>
    <t>D800mm 외</t>
  </si>
  <si>
    <t>D2300</t>
  </si>
  <si>
    <t>백덕지구 배수개선사업</t>
  </si>
  <si>
    <t>폴리에틸렌피복강관(링조인트)</t>
  </si>
  <si>
    <t>D600 * 9t</t>
  </si>
  <si>
    <t>커플링이음쇠(링조인트)</t>
  </si>
  <si>
    <t>D800</t>
  </si>
  <si>
    <t>D600</t>
  </si>
  <si>
    <t>D1000 * 14t</t>
  </si>
  <si>
    <t>D630</t>
  </si>
  <si>
    <t>탄현지구 지표수보강개발사업</t>
  </si>
  <si>
    <t>500*500외</t>
  </si>
  <si>
    <t>애룡지구 수리시설개보수</t>
  </si>
  <si>
    <t>매쉬휀스</t>
  </si>
  <si>
    <t>안전</t>
  </si>
  <si>
    <t>김재욱</t>
  </si>
  <si>
    <t>휴암지구 수리시설개보수사업</t>
  </si>
  <si>
    <t>콘크리트수로관</t>
  </si>
  <si>
    <t>1000x1000</t>
  </si>
  <si>
    <t>선우궁지구 수리시설개보수사업</t>
  </si>
  <si>
    <t>성각석</t>
  </si>
  <si>
    <t>1000x1000x1000</t>
  </si>
  <si>
    <t>세굴방지블럭</t>
  </si>
  <si>
    <t>어도블럭</t>
  </si>
  <si>
    <t>지석지구 국가관리방조제개보수사업</t>
  </si>
  <si>
    <t>25-24-150 등</t>
  </si>
  <si>
    <t>토목구조물</t>
  </si>
  <si>
    <t>강화지구 배수개선사업</t>
  </si>
  <si>
    <t>25-24-12 등</t>
  </si>
  <si>
    <t>하내지구 수리시설개보수사업</t>
  </si>
  <si>
    <t>HD13mm 등</t>
  </si>
  <si>
    <t xml:space="preserve"> 토목구조물 </t>
  </si>
  <si>
    <t>양화지구 수리시설개보수사업</t>
  </si>
  <si>
    <t>500*500</t>
  </si>
  <si>
    <t>1000*1000</t>
  </si>
  <si>
    <t>PE강관</t>
  </si>
  <si>
    <t>D400</t>
  </si>
  <si>
    <t>송수관로</t>
  </si>
  <si>
    <t>300C</t>
  </si>
  <si>
    <t>측구수로</t>
  </si>
  <si>
    <t>타설용</t>
  </si>
  <si>
    <t>D350</t>
  </si>
  <si>
    <t>군하2지구 수리시설개보수</t>
  </si>
  <si>
    <t>관청소기(점검구)</t>
  </si>
  <si>
    <t>B형, D-800mm</t>
  </si>
  <si>
    <t>관세척용</t>
  </si>
  <si>
    <t>안명환</t>
  </si>
  <si>
    <t>031-980-8162</t>
  </si>
  <si>
    <t>대벽약암지구 지표수보강개발사업</t>
  </si>
  <si>
    <t>D13mm, D16mm</t>
  </si>
  <si>
    <t>김학용</t>
  </si>
  <si>
    <t>031-980-8153</t>
  </si>
  <si>
    <t>벤치플륨관(3종)</t>
  </si>
  <si>
    <t>1200B(1.2*1.0)</t>
  </si>
  <si>
    <t>호안공</t>
  </si>
  <si>
    <t>생태옹벽블럭</t>
  </si>
  <si>
    <t>1000*500*700</t>
  </si>
  <si>
    <t>신계지구 배수개선사업</t>
  </si>
  <si>
    <t>개거설치</t>
  </si>
  <si>
    <t>양지지구 배수개선사업</t>
  </si>
  <si>
    <t>마둔지구 한발대비 용수개발 사업 자재구매(송수호스)</t>
  </si>
  <si>
    <t>고압송수호스등</t>
  </si>
  <si>
    <t>난연성 200mm</t>
  </si>
  <si>
    <t>송수호스</t>
  </si>
  <si>
    <t>경기지역본부 안성지사 수자원관리부</t>
    <phoneticPr fontId="2" type="noConversion"/>
  </si>
  <si>
    <t>두창지구 한발대비 용수개발 사업 자재구미(송수호스)</t>
  </si>
  <si>
    <t>이동지구 치수능력증대사업 세부설계 용역</t>
  </si>
  <si>
    <t>경기지역본부 사업계획부</t>
  </si>
  <si>
    <t>안명석</t>
  </si>
  <si>
    <t>031-250-3661</t>
  </si>
  <si>
    <t>가남읍 농촌중심지활성화사업 토목,조경분야 실시설계 용역</t>
  </si>
  <si>
    <t>정재훈</t>
  </si>
  <si>
    <t>031-250-3648</t>
  </si>
  <si>
    <t>영향조사 및 사후관리용역(공구별 분리발주 예정)</t>
  </si>
  <si>
    <t>이병윤</t>
  </si>
  <si>
    <t>031-250-3075</t>
  </si>
  <si>
    <t>2017년 지하수현황조사 및 수리수질특성조사</t>
  </si>
  <si>
    <t>2017년 서울시 오염지하수 폐수처리 용역</t>
  </si>
  <si>
    <t>송세정</t>
  </si>
  <si>
    <t>031-250-3074</t>
  </si>
  <si>
    <t>2017년 서울시 오염지하수 시료채취 및 분석평가</t>
  </si>
  <si>
    <t>2017년 서울시 유기염소계화합물 저감평가 조사용역</t>
  </si>
  <si>
    <t>031-2503074</t>
  </si>
  <si>
    <t>관측공 양수시험 및 보호공설치공사</t>
  </si>
  <si>
    <t>경기지역본부 여주이천지사 지역개발부</t>
  </si>
  <si>
    <t>백사면소재지 종합정비사업폐기물처리용역</t>
  </si>
  <si>
    <t>빅헤진</t>
  </si>
  <si>
    <t>소리산권역단위종합정비사업 지역역량강화사업</t>
  </si>
  <si>
    <t>청운면농촌중심지활성화사업 지역역량강화사업</t>
  </si>
  <si>
    <t>청운면농촌중심지활성화사업 폐기물처리용역</t>
  </si>
  <si>
    <t>학곡지구 수리시설개보수사업 폐기물처리 용역</t>
  </si>
  <si>
    <t>경기지역본부 연천포천지사 지역개발본부</t>
    <phoneticPr fontId="2" type="noConversion"/>
  </si>
  <si>
    <t>진상지구 수리시설개보수사업 폐기물처리 용역</t>
  </si>
  <si>
    <t>지석지구 국가관리방조제개보수사업 건설폐기물처리용역</t>
  </si>
  <si>
    <t>경기지역본부 강화지사 지역개발부</t>
    <phoneticPr fontId="2" type="noConversion"/>
  </si>
  <si>
    <t>강화지구 배수개선사업 건설폐기물처리 용역</t>
  </si>
  <si>
    <t>길정지구 수리시설개보수사업 건설폐기물처리 용역</t>
  </si>
  <si>
    <t>강화지구 다목적농촌용수개발사업 건설폐기물처리 용역</t>
  </si>
  <si>
    <t>나룻부리항 농어촌복합체험마을조성사업 세부설계</t>
  </si>
  <si>
    <t>김윤호</t>
  </si>
  <si>
    <t>오상지구 수리시설개보수사업 건설폐기물처리 용역</t>
  </si>
  <si>
    <t>대벽지구 지표수보강개발사업</t>
  </si>
  <si>
    <t>계양지구 농촌생활환경정비사업 세부설계 용역</t>
  </si>
  <si>
    <t>외부 회계감사 용역(2017년도분)</t>
    <phoneticPr fontId="2" type="noConversion"/>
  </si>
  <si>
    <t>장기</t>
    <phoneticPr fontId="2" type="noConversion"/>
  </si>
  <si>
    <t>본사 감사실</t>
    <phoneticPr fontId="2" type="noConversion"/>
  </si>
  <si>
    <t>김영화</t>
    <phoneticPr fontId="2" type="noConversion"/>
  </si>
  <si>
    <t>061-338-6604</t>
    <phoneticPr fontId="2" type="noConversion"/>
  </si>
  <si>
    <t>2017년도 자체청렴도 평가 용역</t>
    <phoneticPr fontId="2" type="noConversion"/>
  </si>
  <si>
    <t>이동호</t>
    <phoneticPr fontId="2" type="noConversion"/>
  </si>
  <si>
    <t>061-338-6611</t>
    <phoneticPr fontId="2" type="noConversion"/>
  </si>
  <si>
    <t>2017년 어도 개보수사업 모니터링 및 효과분석</t>
    <phoneticPr fontId="2" type="noConversion"/>
  </si>
  <si>
    <t>본사 어촌개발처</t>
    <phoneticPr fontId="2" type="noConversion"/>
  </si>
  <si>
    <t>서정빈</t>
    <phoneticPr fontId="2" type="noConversion"/>
  </si>
  <si>
    <t>061-338-6132</t>
    <phoneticPr fontId="2" type="noConversion"/>
  </si>
  <si>
    <t>2017년 국가어도정보시스템 유지관리</t>
    <phoneticPr fontId="2" type="noConversion"/>
  </si>
  <si>
    <t>금강2지구 오산6경지재정리공사</t>
    <phoneticPr fontId="2" type="noConversion"/>
  </si>
  <si>
    <t>금강사업단(공무부)</t>
    <phoneticPr fontId="2" type="noConversion"/>
  </si>
  <si>
    <t>고경훈</t>
    <phoneticPr fontId="2" type="noConversion"/>
  </si>
  <si>
    <t>063-450-9951</t>
    <phoneticPr fontId="2" type="noConversion"/>
  </si>
  <si>
    <t>금강2지구 군산1경지재정리공사</t>
    <phoneticPr fontId="2" type="noConversion"/>
  </si>
  <si>
    <t>금강사업단(공무부)</t>
  </si>
  <si>
    <t>금강2지구 복죽3경지재정리공사</t>
    <phoneticPr fontId="2" type="noConversion"/>
  </si>
  <si>
    <t>금강사업단(유지관리부)</t>
  </si>
  <si>
    <t>금강2지구 춘포1경지재정리공사</t>
    <phoneticPr fontId="2" type="noConversion"/>
  </si>
  <si>
    <t>금강2지구 춘포2경지재정리공사</t>
    <phoneticPr fontId="2" type="noConversion"/>
  </si>
  <si>
    <t>금강2지구 광활5경지재정리공사</t>
    <phoneticPr fontId="2" type="noConversion"/>
  </si>
  <si>
    <t>방조제개보수사업 토목공사</t>
    <phoneticPr fontId="2" type="noConversion"/>
  </si>
  <si>
    <t>금강사업단(유지관리부)</t>
    <phoneticPr fontId="2" type="noConversion"/>
  </si>
  <si>
    <t>조경선</t>
    <phoneticPr fontId="2" type="noConversion"/>
  </si>
  <si>
    <t>063-450-9935</t>
    <phoneticPr fontId="2" type="noConversion"/>
  </si>
  <si>
    <t>방조제개보수사업 전기공사</t>
    <phoneticPr fontId="2" type="noConversion"/>
  </si>
  <si>
    <t>이해민</t>
    <phoneticPr fontId="2" type="noConversion"/>
  </si>
  <si>
    <t>063-450-9934</t>
    <phoneticPr fontId="2" type="noConversion"/>
  </si>
  <si>
    <t>금강2지구 익산2-2공구 토목공사</t>
    <phoneticPr fontId="2" type="noConversion"/>
  </si>
  <si>
    <t>윤진웅</t>
    <phoneticPr fontId="2" type="noConversion"/>
  </si>
  <si>
    <r>
      <t>063-450-995</t>
    </r>
    <r>
      <rPr>
        <sz val="11"/>
        <rFont val="돋움"/>
        <family val="3"/>
        <charset val="129"/>
      </rPr>
      <t>2</t>
    </r>
    <phoneticPr fontId="2" type="noConversion"/>
  </si>
  <si>
    <t>금강2지구 오산5경지재정리공사</t>
    <phoneticPr fontId="2" type="noConversion"/>
  </si>
  <si>
    <t>복죽3 경지재정리공사</t>
  </si>
  <si>
    <t>25-24-12 외 2종</t>
  </si>
  <si>
    <t>송상현</t>
  </si>
  <si>
    <t>063-450-9962</t>
  </si>
  <si>
    <t>이형봉강</t>
  </si>
  <si>
    <t>D13외 4종</t>
  </si>
  <si>
    <t>오산5 경지재정리공사</t>
  </si>
  <si>
    <t>익산2-2공구 토목공사</t>
  </si>
  <si>
    <t>도복장강관</t>
  </si>
  <si>
    <t>D700mm(L=9.1m)</t>
  </si>
  <si>
    <t>D560mm 외(SDR17)</t>
  </si>
  <si>
    <t>오산6 경지재정리공사</t>
  </si>
  <si>
    <t>25-24-12 외 3종</t>
  </si>
  <si>
    <t>700외 2종</t>
  </si>
  <si>
    <t>군산1 경지재정리공사</t>
  </si>
  <si>
    <t>D13외 5종</t>
  </si>
  <si>
    <t>700외 4종</t>
  </si>
  <si>
    <t>D630mm 외(SDR13.6)</t>
  </si>
  <si>
    <t>D560 외 4종(SDR26)</t>
  </si>
  <si>
    <t>나포서포지구 나포양수장 전기공사</t>
  </si>
  <si>
    <t>전동기</t>
  </si>
  <si>
    <t>750kW</t>
  </si>
  <si>
    <t>이해민</t>
  </si>
  <si>
    <t>063-450-9934</t>
  </si>
  <si>
    <t>나포서포지구 나포양수장 기계공사</t>
  </si>
  <si>
    <t>Φ2,200</t>
  </si>
  <si>
    <t>063-450-9940</t>
  </si>
  <si>
    <t>2017년 익산2-2공구 문화재조사</t>
    <phoneticPr fontId="2" type="noConversion"/>
  </si>
  <si>
    <t>송상현</t>
    <phoneticPr fontId="2" type="noConversion"/>
  </si>
  <si>
    <t>063-450-9962</t>
    <phoneticPr fontId="2" type="noConversion"/>
  </si>
  <si>
    <t>2017년 군산1 경지재정리공사 건설폐기물처리용역</t>
    <phoneticPr fontId="2" type="noConversion"/>
  </si>
  <si>
    <t>영농편익증진사업 사전타당성 조사용역</t>
    <phoneticPr fontId="2" type="noConversion"/>
  </si>
  <si>
    <t>조용우</t>
    <phoneticPr fontId="2" type="noConversion"/>
  </si>
  <si>
    <t>063-450-9961</t>
    <phoneticPr fontId="2" type="noConversion"/>
  </si>
  <si>
    <t>자체조달</t>
    <phoneticPr fontId="2" type="noConversion"/>
  </si>
  <si>
    <t>2017년 양식장용수 지하해수조사 착정공사</t>
    <phoneticPr fontId="2" type="noConversion"/>
  </si>
  <si>
    <t>전라남도</t>
  </si>
  <si>
    <t>전남지역본부 지하수지질부</t>
    <phoneticPr fontId="2" type="noConversion"/>
  </si>
  <si>
    <t>구본훈</t>
    <phoneticPr fontId="2" type="noConversion"/>
  </si>
  <si>
    <t>062-958-2475</t>
    <phoneticPr fontId="2" type="noConversion"/>
  </si>
  <si>
    <t>백초권역 창조적마을만들기 토목건축공사</t>
  </si>
  <si>
    <t>전남지역본부 순천광양여수지사 지역개발부</t>
    <phoneticPr fontId="2" type="noConversion"/>
  </si>
  <si>
    <t>임현</t>
  </si>
  <si>
    <t>061-740-1173</t>
  </si>
  <si>
    <t>백초권역 창조적마을만들기 전기공사</t>
  </si>
  <si>
    <t>죽포지구 배수개선사업</t>
    <phoneticPr fontId="2" type="noConversion"/>
  </si>
  <si>
    <t>전라남도</t>
    <phoneticPr fontId="2" type="noConversion"/>
  </si>
  <si>
    <t>차석철</t>
    <phoneticPr fontId="2" type="noConversion"/>
  </si>
  <si>
    <t>061-740-1182</t>
    <phoneticPr fontId="2" type="noConversion"/>
  </si>
  <si>
    <t>승월지구 기계화경작로확포장사업</t>
    <phoneticPr fontId="2" type="noConversion"/>
  </si>
  <si>
    <t>박성환</t>
    <phoneticPr fontId="2" type="noConversion"/>
  </si>
  <si>
    <t>061-740-1139</t>
    <phoneticPr fontId="2" type="noConversion"/>
  </si>
  <si>
    <t>관기지구 농업에너지이용효율화사업 기계공사</t>
    <phoneticPr fontId="2" type="noConversion"/>
  </si>
  <si>
    <t>건축</t>
    <phoneticPr fontId="2" type="noConversion"/>
  </si>
  <si>
    <t>섬진강수달권역 농산물체험장신축공사</t>
  </si>
  <si>
    <t>류근주</t>
  </si>
  <si>
    <t>061-780-3140</t>
  </si>
  <si>
    <t>종방지구 기계화경작로 확포장사업</t>
  </si>
  <si>
    <t>전남지역본부 곡성구례지사 지역개발부</t>
  </si>
  <si>
    <t>빙용선</t>
  </si>
  <si>
    <t>061-360-1152</t>
  </si>
  <si>
    <t>원등지구 수리시설개보수사업(수원공)</t>
  </si>
  <si>
    <t>하태균</t>
  </si>
  <si>
    <t>061-360-1130</t>
  </si>
  <si>
    <t>옥과지구 수리시설개보수사업(용배수로)</t>
  </si>
  <si>
    <t>061-850-2536</t>
  </si>
  <si>
    <t>061-320-5265</t>
  </si>
  <si>
    <t>신덕지구 농업용수 수질개선사업</t>
  </si>
  <si>
    <t>전남지역본부 해남완도지사 수자원관리부</t>
  </si>
  <si>
    <t>김동균</t>
  </si>
  <si>
    <t>061-530-1552</t>
  </si>
  <si>
    <t>죽산지구 배수개선사업 폐기물처리</t>
  </si>
  <si>
    <t>윤석준</t>
  </si>
  <si>
    <t>061-260-5573</t>
  </si>
  <si>
    <t>죽산지구 배수개선사업 전기공사</t>
  </si>
  <si>
    <t>해제면소재지종합정비사업 건축기계토목공사</t>
  </si>
  <si>
    <t>양보열</t>
  </si>
  <si>
    <t>061-260-5577</t>
  </si>
  <si>
    <t>해제면소재지종합정비사업 전기공사</t>
  </si>
  <si>
    <t>해제면소재지종합정비사업 통신공사</t>
  </si>
  <si>
    <t>해제면소재지종합정비사업 조경공사</t>
  </si>
  <si>
    <t>김병기</t>
    <phoneticPr fontId="2" type="noConversion"/>
  </si>
  <si>
    <t>대정제 준설사업</t>
  </si>
  <si>
    <t>김태근</t>
  </si>
  <si>
    <t>061-350-6563</t>
  </si>
  <si>
    <t>봉양제준설사업</t>
  </si>
  <si>
    <t>목우앞뜰배수로정비사업</t>
  </si>
  <si>
    <t>박춘택</t>
  </si>
  <si>
    <t>061-350-6561</t>
  </si>
  <si>
    <t>삼효리배수로정비사업</t>
  </si>
  <si>
    <t>흥농상하배수로정비사업</t>
  </si>
  <si>
    <t>백수죽사배수로정비사업</t>
  </si>
  <si>
    <t>백수천마배수로정비사업</t>
  </si>
  <si>
    <t>월흥뜰군염배수로정비사업</t>
  </si>
  <si>
    <t>중촌양수장증설사업</t>
  </si>
  <si>
    <t>강성환</t>
  </si>
  <si>
    <t>061-350-6299</t>
  </si>
  <si>
    <t>우정양수장설치사업</t>
  </si>
  <si>
    <t>상사배수갑문보수사업</t>
  </si>
  <si>
    <t>합산제수문권양시설보수사업</t>
  </si>
  <si>
    <t>전도보배사문권양시설보수사업</t>
  </si>
  <si>
    <t>지산유입배수로정비사업</t>
  </si>
  <si>
    <t>신성양수장용수로보수</t>
  </si>
  <si>
    <t>전남지역본부 광주담양화순지사 지역개발부</t>
  </si>
  <si>
    <t>문민주</t>
  </si>
  <si>
    <t>062-380-8671</t>
  </si>
  <si>
    <t>초사권역단위종합정비사업 1단계 건축,기계,토목공사</t>
  </si>
  <si>
    <t>정문성</t>
  </si>
  <si>
    <t>금계지구 재해대비 수리시설개보수사업</t>
    <phoneticPr fontId="2" type="noConversion"/>
  </si>
  <si>
    <t>토목</t>
    <phoneticPr fontId="2" type="noConversion"/>
  </si>
  <si>
    <t>00112312341234123</t>
    <phoneticPr fontId="2" type="noConversion"/>
  </si>
  <si>
    <t>전남지역본부 나주지사 지역개발부</t>
    <phoneticPr fontId="2" type="noConversion"/>
  </si>
  <si>
    <t>정재호</t>
    <phoneticPr fontId="2" type="noConversion"/>
  </si>
  <si>
    <t>061-330-9573</t>
    <phoneticPr fontId="2" type="noConversion"/>
  </si>
  <si>
    <t>동강2지구 재해대비 수리시설개보수사업</t>
    <phoneticPr fontId="2" type="noConversion"/>
  </si>
  <si>
    <t>이준형</t>
    <phoneticPr fontId="2" type="noConversion"/>
  </si>
  <si>
    <t>061-330-9571</t>
    <phoneticPr fontId="2" type="noConversion"/>
  </si>
  <si>
    <t>동촌지구 재해대비 수리시설개보수사업</t>
    <phoneticPr fontId="2" type="noConversion"/>
  </si>
  <si>
    <t>류한용</t>
    <phoneticPr fontId="2" type="noConversion"/>
  </si>
  <si>
    <t>061-330-9577</t>
    <phoneticPr fontId="2" type="noConversion"/>
  </si>
  <si>
    <t>봉산지구 재해대비 수리시설개보수사업</t>
    <phoneticPr fontId="2" type="noConversion"/>
  </si>
  <si>
    <t>지영선</t>
    <phoneticPr fontId="2" type="noConversion"/>
  </si>
  <si>
    <t>061-330-9582</t>
    <phoneticPr fontId="2" type="noConversion"/>
  </si>
  <si>
    <t>산계지구 재해대비 수리시설개보수사업</t>
    <phoneticPr fontId="2" type="noConversion"/>
  </si>
  <si>
    <t>신포지구 재해대비 수리시설개보수사업</t>
    <phoneticPr fontId="2" type="noConversion"/>
  </si>
  <si>
    <t>김현호</t>
    <phoneticPr fontId="2" type="noConversion"/>
  </si>
  <si>
    <t>061-330-9574</t>
    <phoneticPr fontId="2" type="noConversion"/>
  </si>
  <si>
    <t>용교지구 재해대비 수리시설개보수사업</t>
    <phoneticPr fontId="2" type="noConversion"/>
  </si>
  <si>
    <t>이종국</t>
    <phoneticPr fontId="2" type="noConversion"/>
  </si>
  <si>
    <t>061-330-9584</t>
    <phoneticPr fontId="2" type="noConversion"/>
  </si>
  <si>
    <t>월호지구 재해대비 수리시설개보수사업</t>
    <phoneticPr fontId="2" type="noConversion"/>
  </si>
  <si>
    <t>성덕지구 다목적 농촌용수개발사업</t>
  </si>
  <si>
    <t>박종춘</t>
  </si>
  <si>
    <t>061-360-1144</t>
  </si>
  <si>
    <t>원등지구 다목적 농촌용수개발사업</t>
  </si>
  <si>
    <t>김병익</t>
  </si>
  <si>
    <t>061-360-1151</t>
  </si>
  <si>
    <t>만수지구 수리시설개보수사업(수원공)</t>
  </si>
  <si>
    <t xml:space="preserve"> - </t>
  </si>
  <si>
    <t>금단지구 수리시설개보수사업(수원공)</t>
  </si>
  <si>
    <t>약천지구 수리시설개보수사업(수원공)</t>
  </si>
  <si>
    <t>고달지구 수리시설개보수사업(용배수로)</t>
  </si>
  <si>
    <t>2017년 송지지구 영농편의수리시설개보수사업</t>
  </si>
  <si>
    <t>임인섭</t>
  </si>
  <si>
    <t>061-530-1568</t>
  </si>
  <si>
    <t>신덕지구 재해대비 수리시설개보수사업</t>
  </si>
  <si>
    <t>임용희</t>
  </si>
  <si>
    <t>061-530-1565</t>
  </si>
  <si>
    <t>교동지구 재해대비 수리시설개보수사업</t>
  </si>
  <si>
    <t>김선환</t>
  </si>
  <si>
    <t>061-530-1553</t>
  </si>
  <si>
    <t>완도지구 영농편의 수리시설개보수사업</t>
  </si>
  <si>
    <t>상태동지구 다목적농촌용수개발사업</t>
  </si>
  <si>
    <t>전남지역본부 무안신안지사 지역개발부</t>
  </si>
  <si>
    <t>김익모</t>
  </si>
  <si>
    <t>061-260-5560</t>
  </si>
  <si>
    <t>익금지구 지표수보강개발사업</t>
  </si>
  <si>
    <t>이건국</t>
  </si>
  <si>
    <t>061-260-5576</t>
  </si>
  <si>
    <t>당촌지구 지표수보강개발사업</t>
  </si>
  <si>
    <t>임자진리권역단위종합정비사업</t>
  </si>
  <si>
    <t>서영기</t>
  </si>
  <si>
    <t>061-260-5570</t>
  </si>
  <si>
    <t>전남지역본부 광주담양화순지사 수자원관리부</t>
  </si>
  <si>
    <t>신  정</t>
  </si>
  <si>
    <t>062-380-8661</t>
  </si>
  <si>
    <t>담양2지구 수리시설개보수사업 토목공사</t>
  </si>
  <si>
    <t>담양3지구 수리시설개보수사업 토목공사</t>
  </si>
  <si>
    <t>062-380-8643</t>
  </si>
  <si>
    <t>전남지역본부 진도지사 지역개발부</t>
  </si>
  <si>
    <t>소포5지구 대구획경지정리사업</t>
  </si>
  <si>
    <t>한석열</t>
  </si>
  <si>
    <t>061-540-5472</t>
  </si>
  <si>
    <t>월가지구 용배수로 수리시설개보수사업</t>
  </si>
  <si>
    <t>창유지구 배수개선사업</t>
  </si>
  <si>
    <t>061-540-5474</t>
  </si>
  <si>
    <t>오도지구 배수개선사업</t>
  </si>
  <si>
    <t>선용근</t>
  </si>
  <si>
    <t>061-830-2261</t>
  </si>
  <si>
    <t>오마권역단위 종합정비사업</t>
  </si>
  <si>
    <t>류재필</t>
  </si>
  <si>
    <t>061-830-2264</t>
  </si>
  <si>
    <t>강산지구 농촌용수개발</t>
  </si>
  <si>
    <t>이삼노</t>
  </si>
  <si>
    <t>061-830-2262</t>
  </si>
  <si>
    <t>개</t>
    <phoneticPr fontId="2" type="noConversion"/>
  </si>
  <si>
    <t>\</t>
    <phoneticPr fontId="2" type="noConversion"/>
  </si>
  <si>
    <t>전남지역본부 수자원관리부</t>
    <phoneticPr fontId="2" type="noConversion"/>
  </si>
  <si>
    <t>마량면소재지종합정비사업</t>
  </si>
  <si>
    <t>LED전광판</t>
  </si>
  <si>
    <t xml:space="preserve"> (W)5180*(H)2496*(D)500, 실외형 풀칼라  </t>
  </si>
  <si>
    <t>시설</t>
  </si>
  <si>
    <t>전남지역본부 기전기술부</t>
  </si>
  <si>
    <t>정문기</t>
  </si>
  <si>
    <t>062-958-2470</t>
  </si>
  <si>
    <t>고읍지구 배수개선사업</t>
  </si>
  <si>
    <t>펌프게이트(φ800mm×55kw,90㎥/min×2.4mH)2대,문비자재(W2.5m×H2.0m) 2련,문틀자재(W2.5m×H2.0m) 2식</t>
  </si>
  <si>
    <t>한양흠</t>
  </si>
  <si>
    <t>062-958-2485</t>
  </si>
  <si>
    <t>권양장치</t>
  </si>
  <si>
    <t xml:space="preserve"> 자중하강식 엑츄에이터 10톤</t>
  </si>
  <si>
    <t>로타리식 자동제진기(W3.3m×H3.1m) 2조,수평컨베이어벨트(W750㎜×L9.0m) 1대,수직컨베이어벨트(W750㎜×L6.0m) 1대</t>
  </si>
  <si>
    <t>종합반2, 기동반2, 현장조작반3</t>
  </si>
  <si>
    <t>대룡지구 농촌용수개발사업</t>
    <phoneticPr fontId="2" type="noConversion"/>
  </si>
  <si>
    <t>홍수용조절수문, Wire Rope Drum식 권양기</t>
    <phoneticPr fontId="2" type="noConversion"/>
  </si>
  <si>
    <t xml:space="preserve">(B)13m×(H)1.0m, 3.5톤 </t>
    <phoneticPr fontId="2" type="noConversion"/>
  </si>
  <si>
    <t>련</t>
    <phoneticPr fontId="2" type="noConversion"/>
  </si>
  <si>
    <t>이경호</t>
    <phoneticPr fontId="2" type="noConversion"/>
  </si>
  <si>
    <t>061-740-1172</t>
    <phoneticPr fontId="2" type="noConversion"/>
  </si>
  <si>
    <t>비협정</t>
    <phoneticPr fontId="2" type="noConversion"/>
  </si>
  <si>
    <t>시멘트 외 2종</t>
    <phoneticPr fontId="2" type="noConversion"/>
  </si>
  <si>
    <t>40kg 등</t>
    <phoneticPr fontId="2" type="noConversion"/>
  </si>
  <si>
    <t>수로관 외</t>
    <phoneticPr fontId="2" type="noConversion"/>
  </si>
  <si>
    <t>1.0*0.9</t>
    <phoneticPr fontId="2" type="noConversion"/>
  </si>
  <si>
    <t>레미콘 외 1종</t>
    <phoneticPr fontId="2" type="noConversion"/>
  </si>
  <si>
    <t>25-21-12 등</t>
    <phoneticPr fontId="2" type="noConversion"/>
  </si>
  <si>
    <t>25-27-15 등</t>
    <phoneticPr fontId="2" type="noConversion"/>
  </si>
  <si>
    <t>시멘트 외 1종</t>
    <phoneticPr fontId="2" type="noConversion"/>
  </si>
  <si>
    <t>임종윤</t>
    <phoneticPr fontId="2" type="noConversion"/>
  </si>
  <si>
    <t>061-330-9550</t>
    <phoneticPr fontId="2" type="noConversion"/>
  </si>
  <si>
    <t>형제지구 재해대비 수리시설개보수사업</t>
    <phoneticPr fontId="2" type="noConversion"/>
  </si>
  <si>
    <t>레미콘 외 3종</t>
    <phoneticPr fontId="2" type="noConversion"/>
  </si>
  <si>
    <t>25-24-12 등</t>
    <phoneticPr fontId="2" type="noConversion"/>
  </si>
  <si>
    <t>D13mm 등</t>
  </si>
  <si>
    <t>고읍지구 배수개선사업</t>
    <phoneticPr fontId="2" type="noConversion"/>
  </si>
  <si>
    <t>펌프게이트</t>
    <phoneticPr fontId="2" type="noConversion"/>
  </si>
  <si>
    <t>펌프게이트(φ800mm×55kw,90㎥/min×2.4mH)</t>
    <phoneticPr fontId="2" type="noConversion"/>
  </si>
  <si>
    <t>배수장</t>
    <phoneticPr fontId="2" type="noConversion"/>
  </si>
  <si>
    <t>대</t>
    <phoneticPr fontId="2" type="noConversion"/>
  </si>
  <si>
    <t>전남지역본부 보성지사 지역개발부</t>
    <phoneticPr fontId="2" type="noConversion"/>
  </si>
  <si>
    <t>양소열</t>
  </si>
  <si>
    <t>061-850-2542</t>
  </si>
  <si>
    <t>권양기</t>
    <phoneticPr fontId="2" type="noConversion"/>
  </si>
  <si>
    <t>자중하강식 엑츄에이터 10톤</t>
    <phoneticPr fontId="2" type="noConversion"/>
  </si>
  <si>
    <t>제진기</t>
    <phoneticPr fontId="2" type="noConversion"/>
  </si>
  <si>
    <t>로타리식 자동제진기(W3.3m×H3.1m)</t>
    <phoneticPr fontId="2" type="noConversion"/>
  </si>
  <si>
    <t>수배전반</t>
    <phoneticPr fontId="2" type="noConversion"/>
  </si>
  <si>
    <t>종합반2, 기동반2, 현장조작반3, 설치비 등</t>
    <phoneticPr fontId="2" type="noConversion"/>
  </si>
  <si>
    <t>식</t>
    <phoneticPr fontId="2" type="noConversion"/>
  </si>
  <si>
    <t>칠량지구 영농편의수리시설개보수사업</t>
    <phoneticPr fontId="2" type="noConversion"/>
  </si>
  <si>
    <t>레미콘</t>
    <phoneticPr fontId="2" type="noConversion"/>
  </si>
  <si>
    <t>25-24-12</t>
    <phoneticPr fontId="2" type="noConversion"/>
  </si>
  <si>
    <t>M3</t>
    <phoneticPr fontId="2" type="noConversion"/>
  </si>
  <si>
    <t>전남지역본부 강진지사 지역개발부</t>
    <phoneticPr fontId="2" type="noConversion"/>
  </si>
  <si>
    <t>장치운</t>
    <phoneticPr fontId="2" type="noConversion"/>
  </si>
  <si>
    <t>061-430-7762</t>
    <phoneticPr fontId="2" type="noConversion"/>
  </si>
  <si>
    <t>건축</t>
    <phoneticPr fontId="2" type="noConversion"/>
  </si>
  <si>
    <t>정지훈</t>
    <phoneticPr fontId="2" type="noConversion"/>
  </si>
  <si>
    <t>061-430-7766</t>
    <phoneticPr fontId="2" type="noConversion"/>
  </si>
  <si>
    <t>2017년 송지지구 영농편의 수리시설개보수사업</t>
  </si>
  <si>
    <t>2.0x1.4</t>
  </si>
  <si>
    <t>25-240-8 등</t>
    <phoneticPr fontId="2" type="noConversion"/>
  </si>
  <si>
    <t>공사용</t>
    <phoneticPr fontId="2" type="noConversion"/>
  </si>
  <si>
    <t>전남지역본부 무안신안지사 수자원관리부</t>
    <phoneticPr fontId="2" type="noConversion"/>
  </si>
  <si>
    <t>정형근</t>
    <phoneticPr fontId="2" type="noConversion"/>
  </si>
  <si>
    <t>061-260-5545</t>
    <phoneticPr fontId="2" type="noConversion"/>
  </si>
  <si>
    <t>비금지구(영) 수리시설개보수사업</t>
    <phoneticPr fontId="2" type="noConversion"/>
  </si>
  <si>
    <t>윤종성</t>
    <phoneticPr fontId="2" type="noConversion"/>
  </si>
  <si>
    <t>061-260-5541</t>
    <phoneticPr fontId="2" type="noConversion"/>
  </si>
  <si>
    <t>망운지구(수원공) 수리시설개보수사업</t>
    <phoneticPr fontId="2" type="noConversion"/>
  </si>
  <si>
    <t>강관</t>
    <phoneticPr fontId="2" type="noConversion"/>
  </si>
  <si>
    <t>D1100mm</t>
    <phoneticPr fontId="2" type="noConversion"/>
  </si>
  <si>
    <t>김필성</t>
    <phoneticPr fontId="2" type="noConversion"/>
  </si>
  <si>
    <t>061-260-5563</t>
    <phoneticPr fontId="2" type="noConversion"/>
  </si>
  <si>
    <t>죽산지구 배수개선사업 의산 배수장</t>
  </si>
  <si>
    <t>입축축류펌프</t>
  </si>
  <si>
    <t>800*75kw</t>
  </si>
  <si>
    <t>전남지역본부 무안신안지사 지역개발부</t>
    <phoneticPr fontId="2" type="noConversion"/>
  </si>
  <si>
    <t>1200*132kw</t>
  </si>
  <si>
    <t>천정주행기</t>
  </si>
  <si>
    <t>15톤,8m,34m(3스판)</t>
  </si>
  <si>
    <t>크레인</t>
  </si>
  <si>
    <t>로터리 제진기</t>
  </si>
  <si>
    <t>B=3.6,h=3.2m</t>
  </si>
  <si>
    <t>전동기(입축,반폐)</t>
  </si>
  <si>
    <t>3.3kv,132kw*22p</t>
  </si>
  <si>
    <t>3.3kv,610kw</t>
  </si>
  <si>
    <t>전동식 접형변</t>
  </si>
  <si>
    <t>800*1.5kw</t>
  </si>
  <si>
    <t>061-260-5574</t>
  </si>
  <si>
    <t>1200*2.2kw</t>
  </si>
  <si>
    <t>061-260-5575</t>
  </si>
  <si>
    <t>수평벨트 켄베이어</t>
  </si>
  <si>
    <t>750w*18.0m</t>
  </si>
  <si>
    <t>몰드변압기</t>
  </si>
  <si>
    <t>22.9kv/6.6-3.3kv</t>
  </si>
  <si>
    <t>큐비클</t>
  </si>
  <si>
    <t>061-260-5578</t>
  </si>
  <si>
    <t>3.3kv,75kw*12p</t>
  </si>
  <si>
    <t>061-260-5579</t>
  </si>
  <si>
    <t>COS,TR반</t>
  </si>
  <si>
    <t>TR 50kVA몰드</t>
  </si>
  <si>
    <t>061-260-5582</t>
  </si>
  <si>
    <t>PF,TR반(예비용)</t>
  </si>
  <si>
    <t>3.3kv종합반</t>
  </si>
  <si>
    <t>061-260-5585</t>
  </si>
  <si>
    <t>3.3kv기동반</t>
  </si>
  <si>
    <t>75kw용</t>
  </si>
  <si>
    <t>061-260-5586</t>
  </si>
  <si>
    <t>110kw용</t>
  </si>
  <si>
    <t>061-260-5587</t>
  </si>
  <si>
    <t>380/220v저압반</t>
  </si>
  <si>
    <t>061-260-5588</t>
  </si>
  <si>
    <t xml:space="preserve">해제면소재지종합정비사업 </t>
  </si>
  <si>
    <t>전남지역[무안], 25-24-15</t>
  </si>
  <si>
    <t>M3</t>
  </si>
  <si>
    <t>철근콘크리트용봉강</t>
  </si>
  <si>
    <t>이형봉강(SD350/400), HD-10, 하치장상차도</t>
  </si>
  <si>
    <t>이형봉강(SD350/400), HD-19, 하치장상차도</t>
  </si>
  <si>
    <t>휀스 A</t>
  </si>
  <si>
    <t>W3000*H6000</t>
  </si>
  <si>
    <t>부대시설</t>
  </si>
  <si>
    <t>휀스 B</t>
  </si>
  <si>
    <t>W4000*H4000</t>
  </si>
  <si>
    <t>화장지구 배수개선사업 토목공사</t>
    <phoneticPr fontId="2" type="noConversion"/>
  </si>
  <si>
    <t>호안블록, 강관</t>
    <phoneticPr fontId="2" type="noConversion"/>
  </si>
  <si>
    <t>김신중</t>
  </si>
  <si>
    <t>062-380-8642</t>
  </si>
  <si>
    <t>동곡지구 수리시설개보수사업 토목공사</t>
    <phoneticPr fontId="2" type="noConversion"/>
  </si>
  <si>
    <t>레미콘, 철근</t>
    <phoneticPr fontId="2" type="noConversion"/>
  </si>
  <si>
    <t>김정수</t>
  </si>
  <si>
    <t>062-380-8651</t>
  </si>
  <si>
    <t>양촌동호지구 수리시설개보수사업 토목공사</t>
    <phoneticPr fontId="2" type="noConversion"/>
  </si>
  <si>
    <t>김수복</t>
  </si>
  <si>
    <t>062-380-8641</t>
  </si>
  <si>
    <t>평산지구 수리시설개보수사업 토목공사</t>
  </si>
  <si>
    <t>박성훈</t>
  </si>
  <si>
    <t>백룡지구 다목적농촌용수개발사업 토목공사</t>
  </si>
  <si>
    <t>레미콘, 철근, 강관</t>
    <phoneticPr fontId="2" type="noConversion"/>
  </si>
  <si>
    <t>김용후</t>
  </si>
  <si>
    <t>062-380-8540</t>
  </si>
  <si>
    <t>노치지구 농촌용수개발사업 토목공사</t>
  </si>
  <si>
    <t>최윤진</t>
  </si>
  <si>
    <t>우치지구 수리시설개보수사업 토목공사</t>
    <phoneticPr fontId="2" type="noConversion"/>
  </si>
  <si>
    <t>조상근</t>
  </si>
  <si>
    <t>마산지구 수리시설개보수사업 토목공사</t>
    <phoneticPr fontId="2" type="noConversion"/>
  </si>
  <si>
    <t>고읍리 가사문학누정길사업</t>
    <phoneticPr fontId="2" type="noConversion"/>
  </si>
  <si>
    <t>데크</t>
    <phoneticPr fontId="2" type="noConversion"/>
  </si>
  <si>
    <t>대전면 창조적마을만들기</t>
    <phoneticPr fontId="2" type="noConversion"/>
  </si>
  <si>
    <t>전남지역본부 진도지사 지역개발부</t>
    <phoneticPr fontId="2" type="noConversion"/>
  </si>
  <si>
    <t>"</t>
  </si>
  <si>
    <t>군외면 농촌중심지활성화사업 경관계획수립 용역</t>
    <phoneticPr fontId="2" type="noConversion"/>
  </si>
  <si>
    <t>신규</t>
    <phoneticPr fontId="2" type="noConversion"/>
  </si>
  <si>
    <t>전남지역본부 사업계획부</t>
    <phoneticPr fontId="2" type="noConversion"/>
  </si>
  <si>
    <t>김광진</t>
    <phoneticPr fontId="2" type="noConversion"/>
  </si>
  <si>
    <t>062-958-2609</t>
    <phoneticPr fontId="2" type="noConversion"/>
  </si>
  <si>
    <t>공사관리 저수지 수질전수조사 용역</t>
  </si>
  <si>
    <t>김태훈</t>
  </si>
  <si>
    <t>06-958-2371</t>
    <phoneticPr fontId="2" type="noConversion"/>
  </si>
  <si>
    <t>2017년 농어촌지하수 현황 및 수리수질조사</t>
    <phoneticPr fontId="2" type="noConversion"/>
  </si>
  <si>
    <t>양동철</t>
    <phoneticPr fontId="2" type="noConversion"/>
  </si>
  <si>
    <t>062-958-2476</t>
    <phoneticPr fontId="2" type="noConversion"/>
  </si>
  <si>
    <t>농촌지하수 관측공 점검 및 물리검층</t>
    <phoneticPr fontId="2" type="noConversion"/>
  </si>
  <si>
    <t>재해예방계측시스템 장기계측용역</t>
    <phoneticPr fontId="2" type="noConversion"/>
  </si>
  <si>
    <t>정미진</t>
    <phoneticPr fontId="2" type="noConversion"/>
  </si>
  <si>
    <t>062-958-2450</t>
    <phoneticPr fontId="2" type="noConversion"/>
  </si>
  <si>
    <t>2017년 양식장용수관리사업 지하수현황 및 물리탐사용역</t>
    <phoneticPr fontId="2" type="noConversion"/>
  </si>
  <si>
    <t>기술용역</t>
    <phoneticPr fontId="2" type="noConversion"/>
  </si>
  <si>
    <t>미해당</t>
    <phoneticPr fontId="2" type="noConversion"/>
  </si>
  <si>
    <t xml:space="preserve">양식장용수사업지구 충적층 지층조사용역 </t>
    <phoneticPr fontId="2" type="noConversion"/>
  </si>
  <si>
    <t>일반용역</t>
    <phoneticPr fontId="2" type="noConversion"/>
  </si>
  <si>
    <t>해당</t>
    <phoneticPr fontId="2" type="noConversion"/>
  </si>
  <si>
    <t>지하해수 대수층 수리특성조사용역</t>
    <phoneticPr fontId="2" type="noConversion"/>
  </si>
  <si>
    <t>일반</t>
    <phoneticPr fontId="2" type="noConversion"/>
  </si>
  <si>
    <t>공사관리관정 지하수영향조사 용역</t>
    <phoneticPr fontId="2" type="noConversion"/>
  </si>
  <si>
    <t>박학윤</t>
    <phoneticPr fontId="2" type="noConversion"/>
  </si>
  <si>
    <t>062-958-2442</t>
    <phoneticPr fontId="2" type="noConversion"/>
  </si>
  <si>
    <t>공사관리관정 사후관리 용역</t>
    <phoneticPr fontId="2" type="noConversion"/>
  </si>
  <si>
    <t>한양흠</t>
    <phoneticPr fontId="2" type="noConversion"/>
  </si>
  <si>
    <t>062-958-2485</t>
    <phoneticPr fontId="2" type="noConversion"/>
  </si>
  <si>
    <t>화순권역 농업에너지이용효율화사업 세부설계용역</t>
    <phoneticPr fontId="2" type="noConversion"/>
  </si>
  <si>
    <t>신안권역 외 2지구 친환경에너지보급사업세부설계용역</t>
    <phoneticPr fontId="2" type="noConversion"/>
  </si>
  <si>
    <t>완도권역외6지구 친환경에너지보급사업세부설계용역</t>
    <phoneticPr fontId="2" type="noConversion"/>
  </si>
  <si>
    <t>개랭이권역 단위종합정비(2단계)소득사업 세부설계용역</t>
    <phoneticPr fontId="2" type="noConversion"/>
  </si>
  <si>
    <t>061-740-1183</t>
    <phoneticPr fontId="2" type="noConversion"/>
  </si>
  <si>
    <t>17년 운월지구 재해대비 수리시설개보수사업 폐기물처리용역(2차)</t>
    <phoneticPr fontId="2" type="noConversion"/>
  </si>
  <si>
    <t>전남지역본부 순천광양여수지사 수자원관리부</t>
    <phoneticPr fontId="2" type="noConversion"/>
  </si>
  <si>
    <t>김경수</t>
    <phoneticPr fontId="2" type="noConversion"/>
  </si>
  <si>
    <t>061-740-1153</t>
    <phoneticPr fontId="2" type="noConversion"/>
  </si>
  <si>
    <t>오곡면소재지 지역역량강화사업 용역</t>
    <phoneticPr fontId="2" type="noConversion"/>
  </si>
  <si>
    <t>장기</t>
    <phoneticPr fontId="2" type="noConversion"/>
  </si>
  <si>
    <t>전남지역본부 곡성구례지사 지역개발부</t>
    <phoneticPr fontId="2" type="noConversion"/>
  </si>
  <si>
    <t>서수하</t>
    <phoneticPr fontId="2" type="noConversion"/>
  </si>
  <si>
    <t>061-360-1142</t>
    <phoneticPr fontId="2" type="noConversion"/>
  </si>
  <si>
    <t>삼기면 농촌중심지활성화 지역역량강화사업 용역</t>
    <phoneticPr fontId="2" type="noConversion"/>
  </si>
  <si>
    <t>오흥섭</t>
    <phoneticPr fontId="2" type="noConversion"/>
  </si>
  <si>
    <t>061-360-1140</t>
    <phoneticPr fontId="2" type="noConversion"/>
  </si>
  <si>
    <t>통명산권역 지역역량강화사업 용역</t>
    <phoneticPr fontId="2" type="noConversion"/>
  </si>
  <si>
    <t>백인술</t>
    <phoneticPr fontId="2" type="noConversion"/>
  </si>
  <si>
    <t>061-360-1143</t>
    <phoneticPr fontId="2" type="noConversion"/>
  </si>
  <si>
    <t>초곡마을 창조적마을만들기 지역역량강화사업 용역</t>
    <phoneticPr fontId="2" type="noConversion"/>
  </si>
  <si>
    <t>오지봉권역 지역역량강화사업 용역</t>
    <phoneticPr fontId="2" type="noConversion"/>
  </si>
  <si>
    <t>황방근</t>
    <phoneticPr fontId="2" type="noConversion"/>
  </si>
  <si>
    <t>061-360-1135</t>
    <phoneticPr fontId="2" type="noConversion"/>
  </si>
  <si>
    <t>입면 농촌중심지활성화 지역역량강화사업 용역</t>
    <phoneticPr fontId="2" type="noConversion"/>
  </si>
  <si>
    <t>신숭겸권역 창조적마을만들기 지역역량강화사업</t>
    <phoneticPr fontId="2" type="noConversion"/>
  </si>
  <si>
    <t>곡성군 창의아이디어 지역역량강화사업</t>
    <phoneticPr fontId="2" type="noConversion"/>
  </si>
  <si>
    <t>산수유고장창조적마을만들기 세부설계용역</t>
  </si>
  <si>
    <t>산동면소재지종합정비사업 세부설계용역</t>
  </si>
  <si>
    <t>용냇골권역 지역역량강화사업 용역</t>
  </si>
  <si>
    <t>산수유고장 지역역량강화사업 용역</t>
  </si>
  <si>
    <t>잔수권역 창조적마을만들기 지역역량강화사업</t>
  </si>
  <si>
    <t>최창규</t>
  </si>
  <si>
    <t>061-780-3132</t>
  </si>
  <si>
    <t>마산면중심지활성화사업 지역역량강화사업</t>
  </si>
  <si>
    <t>잔수권역 창조적마을만들기 세부설계용역</t>
  </si>
  <si>
    <t>마산면중심지활성화사업 세부설계용역</t>
  </si>
  <si>
    <t xml:space="preserve"> 거석 창조마을 만들기사업</t>
    <phoneticPr fontId="2" type="noConversion"/>
  </si>
  <si>
    <t>구수한</t>
    <phoneticPr fontId="2" type="noConversion"/>
  </si>
  <si>
    <t>061-850-2544</t>
    <phoneticPr fontId="2" type="noConversion"/>
  </si>
  <si>
    <t xml:space="preserve"> 진천 창조마을 만들기사업</t>
    <phoneticPr fontId="2" type="noConversion"/>
  </si>
  <si>
    <t xml:space="preserve"> 웅치면 중심지활성화 사업</t>
    <phoneticPr fontId="2" type="noConversion"/>
  </si>
  <si>
    <t>양소열</t>
    <phoneticPr fontId="2" type="noConversion"/>
  </si>
  <si>
    <t>도수로1지구 수리시설개보수사업 폐기물처리</t>
    <phoneticPr fontId="2" type="noConversion"/>
  </si>
  <si>
    <t>전남지역본부 장성함평지사 수자원관리부</t>
    <phoneticPr fontId="2" type="noConversion"/>
  </si>
  <si>
    <t>변영철</t>
    <phoneticPr fontId="2" type="noConversion"/>
  </si>
  <si>
    <t>061-390-8642</t>
    <phoneticPr fontId="2" type="noConversion"/>
  </si>
  <si>
    <t>황인균</t>
    <phoneticPr fontId="2" type="noConversion"/>
  </si>
  <si>
    <t>061-390-8656</t>
    <phoneticPr fontId="2" type="noConversion"/>
  </si>
  <si>
    <t>대도지구 수리시설개보수사업 폐기물처리</t>
    <phoneticPr fontId="2" type="noConversion"/>
  </si>
  <si>
    <t>박성웅</t>
    <phoneticPr fontId="2" type="noConversion"/>
  </si>
  <si>
    <t>061-390-8641</t>
    <phoneticPr fontId="2" type="noConversion"/>
  </si>
  <si>
    <t>장성호지구 수리시설개보수사업 폐기물처리</t>
    <phoneticPr fontId="2" type="noConversion"/>
  </si>
  <si>
    <t>이성철</t>
    <phoneticPr fontId="2" type="noConversion"/>
  </si>
  <si>
    <t>061-390-8643</t>
    <phoneticPr fontId="2" type="noConversion"/>
  </si>
  <si>
    <t xml:space="preserve">작천면 농촌중심지활성화사업 기본계획 </t>
    <phoneticPr fontId="2" type="noConversion"/>
  </si>
  <si>
    <t>강진읍 보은사 시군창의사업 기본계획 및 세부설계</t>
    <phoneticPr fontId="2" type="noConversion"/>
  </si>
  <si>
    <t>금강천권역단위 종합정비사업 지역역량강화사업</t>
  </si>
  <si>
    <t>전남지역본부 강진지사 지역개발부</t>
  </si>
  <si>
    <t>정지훈</t>
  </si>
  <si>
    <t>061-430-7766</t>
  </si>
  <si>
    <t>전남지역본부 해남완도지사 지역개발부</t>
    <phoneticPr fontId="2" type="noConversion"/>
  </si>
  <si>
    <t>문흥태</t>
    <phoneticPr fontId="2" type="noConversion"/>
  </si>
  <si>
    <t>061-530-1539</t>
    <phoneticPr fontId="2" type="noConversion"/>
  </si>
  <si>
    <t>정주홍</t>
    <phoneticPr fontId="2" type="noConversion"/>
  </si>
  <si>
    <t>061-530-1537</t>
    <phoneticPr fontId="2" type="noConversion"/>
  </si>
  <si>
    <t>교동지구 재해대비 수리시설개보수사업 폐기물처리 용역</t>
  </si>
  <si>
    <t>전남지역본부 해남완도지사 수자원관리부</t>
    <phoneticPr fontId="2" type="noConversion"/>
  </si>
  <si>
    <t>061-530-1553</t>
    <phoneticPr fontId="2" type="noConversion"/>
  </si>
  <si>
    <t>죽산지구배수개선사업 안전점검비</t>
  </si>
  <si>
    <t>2017년 양덕지구 배수개선사업 폐기물처리 용역</t>
    <phoneticPr fontId="2" type="noConversion"/>
  </si>
  <si>
    <t>전남지역분부 영광지사 지역개발부</t>
    <phoneticPr fontId="2" type="noConversion"/>
  </si>
  <si>
    <t>유봉희</t>
    <phoneticPr fontId="2" type="noConversion"/>
  </si>
  <si>
    <t>061-350-6581</t>
    <phoneticPr fontId="2" type="noConversion"/>
  </si>
  <si>
    <t>2017년 대안지구 수리시설개보수사업 폐기물처리 용역</t>
    <phoneticPr fontId="2" type="noConversion"/>
  </si>
  <si>
    <t>김병기</t>
    <phoneticPr fontId="2" type="noConversion"/>
  </si>
  <si>
    <t>061-350-6583</t>
    <phoneticPr fontId="2" type="noConversion"/>
  </si>
  <si>
    <t>2017년 남산지구 수리시설개보수사업 폐기물처리 용역</t>
    <phoneticPr fontId="2" type="noConversion"/>
  </si>
  <si>
    <t>2017년 백수지구 수리시설개보수사업 폐기물처리 용역</t>
    <phoneticPr fontId="2" type="noConversion"/>
  </si>
  <si>
    <t>홍농읍 농촌중심지 활성화사업 세부설계 용역</t>
    <phoneticPr fontId="2" type="noConversion"/>
  </si>
  <si>
    <t>이항재</t>
    <phoneticPr fontId="2" type="noConversion"/>
  </si>
  <si>
    <t>061-350-6574</t>
    <phoneticPr fontId="2" type="noConversion"/>
  </si>
  <si>
    <t>홍농읍 농촌중심지 활성화사업 지역역량강화사업</t>
    <phoneticPr fontId="2" type="noConversion"/>
  </si>
  <si>
    <t>화장지구 배수개선사업 폐기물처리용역</t>
    <phoneticPr fontId="2" type="noConversion"/>
  </si>
  <si>
    <t>평산지구 수리시설개보수사업 폐기물처리용역</t>
    <phoneticPr fontId="2" type="noConversion"/>
  </si>
  <si>
    <t>고읍리 가사문학누정길사업 폐기물처리용역</t>
    <phoneticPr fontId="2" type="noConversion"/>
  </si>
  <si>
    <t xml:space="preserve">조경 </t>
    <phoneticPr fontId="2" type="noConversion"/>
  </si>
  <si>
    <t>전기</t>
    <phoneticPr fontId="2" type="noConversion"/>
  </si>
  <si>
    <t>농어촌연구원 지역기반연구실</t>
  </si>
  <si>
    <t>대형 수리모형 실험시설 구축(증축) 공사 배관(탄소강관,도복장강관) 구매</t>
  </si>
  <si>
    <t>제한경쟁</t>
  </si>
  <si>
    <t>배관(탄소강관,도복장강관)</t>
  </si>
  <si>
    <t>SPP(백관) Ø400 등</t>
  </si>
  <si>
    <t>김정훈</t>
  </si>
  <si>
    <t>031-400-1787</t>
  </si>
  <si>
    <t>대형 수리모형 실험시설 구축(증축) 공사 입축사류펌프 구매</t>
  </si>
  <si>
    <t>입축사류펌프</t>
  </si>
  <si>
    <t>20㎥/min×15.43m×75kW 등</t>
  </si>
  <si>
    <t>대형 수리모형 실험시설 구축(증축) 공사 수배전반 및 MCC반 구매</t>
  </si>
  <si>
    <t>수배전반 및 MCC반</t>
  </si>
  <si>
    <t>특고압배전반 7면 등</t>
  </si>
  <si>
    <t>대형 수리모형 실험시설 구축(증축) 공사 변압기반 구매</t>
  </si>
  <si>
    <t>변압기반</t>
  </si>
  <si>
    <t>3 Φ 4W 1500KVA 등</t>
  </si>
  <si>
    <t>대형 수리모형 실험시설 구축(증축) 공사 오버헤드크레인 구매</t>
  </si>
  <si>
    <t>오버헤드크레인</t>
  </si>
  <si>
    <t>3 ton s/p 5.1m X t/l 9.3 m X h 10.7m 등</t>
  </si>
  <si>
    <t>SET</t>
  </si>
  <si>
    <t>대형 수리모형 실험시설 구축(증축) 공사 계측설비 구매</t>
  </si>
  <si>
    <t>계측설비</t>
  </si>
  <si>
    <t>PLC SYSTEM 등</t>
  </si>
  <si>
    <t>대형 수리모형 실험시설 구축(연구장비 구매)</t>
  </si>
  <si>
    <t>LDV 시스템</t>
  </si>
  <si>
    <t>도플러 레이져 등</t>
  </si>
  <si>
    <t>유속측정</t>
  </si>
  <si>
    <t>윤재선</t>
  </si>
  <si>
    <t>031-400-1875</t>
  </si>
  <si>
    <t>PIV 시스템</t>
  </si>
  <si>
    <t>초고속 카메라 등</t>
  </si>
  <si>
    <t>난류측정</t>
  </si>
  <si>
    <t>가변식 경사수로</t>
  </si>
  <si>
    <t>30m * 1.2m</t>
  </si>
  <si>
    <t>수리시험</t>
  </si>
  <si>
    <t>기</t>
  </si>
  <si>
    <t>고정식 개수로</t>
  </si>
  <si>
    <t>30m * 1.5m</t>
  </si>
  <si>
    <t>"RRI 포커스" 제작 및 배부</t>
    <phoneticPr fontId="2" type="noConversion"/>
  </si>
  <si>
    <t>농어촌연구원 연구기획실</t>
    <phoneticPr fontId="2" type="noConversion"/>
  </si>
  <si>
    <t>이난희</t>
    <phoneticPr fontId="2" type="noConversion"/>
  </si>
  <si>
    <t>031-400-1758</t>
    <phoneticPr fontId="2" type="noConversion"/>
  </si>
  <si>
    <t>"농어촌과 환경" 발간 및 배부</t>
    <phoneticPr fontId="2" type="noConversion"/>
  </si>
  <si>
    <t>연구정보 보안강화 및 기능추가</t>
    <phoneticPr fontId="2" type="noConversion"/>
  </si>
  <si>
    <t>이은숙</t>
    <phoneticPr fontId="2" type="noConversion"/>
  </si>
  <si>
    <t>031-400-1756</t>
    <phoneticPr fontId="2" type="noConversion"/>
  </si>
  <si>
    <t>공사 주요 사업 영문화 용역</t>
    <phoneticPr fontId="2" type="noConversion"/>
  </si>
  <si>
    <t>백종현</t>
    <phoneticPr fontId="2" type="noConversion"/>
  </si>
  <si>
    <t>031-400-1751</t>
    <phoneticPr fontId="2" type="noConversion"/>
  </si>
  <si>
    <t>농촌중심지 활성화 사업지구 시행계획 개선 및 관리체계 개발 연구</t>
    <phoneticPr fontId="2" type="noConversion"/>
  </si>
  <si>
    <t>허건</t>
    <phoneticPr fontId="2" type="noConversion"/>
  </si>
  <si>
    <t>031-400-1750</t>
    <phoneticPr fontId="2" type="noConversion"/>
  </si>
  <si>
    <t>일반농산어촌개발사업 추진성과 분석 및 발전모델 개발</t>
    <phoneticPr fontId="2" type="noConversion"/>
  </si>
  <si>
    <t>농업생산기반시설 내진설계기준 개정 연구</t>
    <phoneticPr fontId="2" type="noConversion"/>
  </si>
  <si>
    <t>기후변화에  대응한 이수분야 설계기준 정립에 관한 연구</t>
    <phoneticPr fontId="2" type="noConversion"/>
  </si>
  <si>
    <t>새만금지구 농업기반시설과 농생명용지의 적정 유지관리비 및 수익추정</t>
    <phoneticPr fontId="2" type="noConversion"/>
  </si>
  <si>
    <t>농어촌연구원 지역기반연구실</t>
    <phoneticPr fontId="2" type="noConversion"/>
  </si>
  <si>
    <t>이석주</t>
    <phoneticPr fontId="2" type="noConversion"/>
  </si>
  <si>
    <t>031-400-1721</t>
    <phoneticPr fontId="2" type="noConversion"/>
  </si>
  <si>
    <t>논밭 범용화 대상농지의 구분 및 유형별 사업 타당성 분석</t>
    <phoneticPr fontId="2" type="noConversion"/>
  </si>
  <si>
    <t>대형 수리모형 실험시설 구축(증축) 공사 건설폐기물처리 용역</t>
    <phoneticPr fontId="2" type="noConversion"/>
  </si>
  <si>
    <t>김정훈</t>
    <phoneticPr fontId="2" type="noConversion"/>
  </si>
  <si>
    <t>김정훈</t>
    <phoneticPr fontId="2" type="noConversion"/>
  </si>
  <si>
    <t>031-400-1787</t>
    <phoneticPr fontId="2" type="noConversion"/>
  </si>
  <si>
    <t>대형 수리모형 실험시설 구축(증축) 공사 임목폐기물처리 용역</t>
    <phoneticPr fontId="2" type="noConversion"/>
  </si>
  <si>
    <t>유량조절이 가능한 사이펀 여수로 수리모형실험(사이펀 모형제작)</t>
    <phoneticPr fontId="2" type="noConversion"/>
  </si>
  <si>
    <t>장은철</t>
    <phoneticPr fontId="2" type="noConversion"/>
  </si>
  <si>
    <t>031-400-1876</t>
    <phoneticPr fontId="2" type="noConversion"/>
  </si>
  <si>
    <t>가채지구 수리모형실험(모형제작)</t>
    <phoneticPr fontId="2" type="noConversion"/>
  </si>
  <si>
    <t>031-400-1877</t>
    <phoneticPr fontId="2" type="noConversion"/>
  </si>
  <si>
    <t>농업비점관리 거버넌스 안정화 방안 연구용역</t>
    <phoneticPr fontId="2" type="noConversion"/>
  </si>
  <si>
    <t>장정렬</t>
    <phoneticPr fontId="2" type="noConversion"/>
  </si>
  <si>
    <t>031-400-1888</t>
    <phoneticPr fontId="2" type="noConversion"/>
  </si>
  <si>
    <t>불갑저수지 보조 여수로 수리모형실험(아크릴 모형 제작)</t>
    <phoneticPr fontId="2" type="noConversion"/>
  </si>
  <si>
    <t>031-400-1878</t>
    <phoneticPr fontId="2" type="noConversion"/>
  </si>
  <si>
    <t>불갑저수지 보조 여수로 수리모형실험(지형 모형 제작)</t>
    <phoneticPr fontId="2" type="noConversion"/>
  </si>
  <si>
    <t>031-400-1879</t>
    <phoneticPr fontId="2" type="noConversion"/>
  </si>
  <si>
    <t>새만금 산업단지 5공구 매립공사 침하안정 계측관리 용역</t>
    <phoneticPr fontId="2" type="noConversion"/>
  </si>
  <si>
    <t>허준</t>
    <phoneticPr fontId="2" type="noConversion"/>
  </si>
  <si>
    <t>031-400-1792</t>
    <phoneticPr fontId="2" type="noConversion"/>
  </si>
  <si>
    <t>농업기반시설 응급대책공법 결정 시스템 개발</t>
    <phoneticPr fontId="2" type="noConversion"/>
  </si>
  <si>
    <t>저수지 붕괴예경보 서비스 설계표준안 및 실증 연구</t>
    <phoneticPr fontId="2" type="noConversion"/>
  </si>
  <si>
    <t>이백</t>
    <phoneticPr fontId="2" type="noConversion"/>
  </si>
  <si>
    <t>031-400-1791</t>
    <phoneticPr fontId="2" type="noConversion"/>
  </si>
  <si>
    <t>취수시설 대체공법 시험시공 및 개선방안 제시</t>
    <phoneticPr fontId="2" type="noConversion"/>
  </si>
  <si>
    <t>전상옥</t>
    <phoneticPr fontId="2" type="noConversion"/>
  </si>
  <si>
    <t>031-400-1800</t>
    <phoneticPr fontId="2" type="noConversion"/>
  </si>
  <si>
    <t>논의 시설원예단지 용수이용 현황 조사</t>
    <phoneticPr fontId="2" type="noConversion"/>
  </si>
  <si>
    <t>김영화</t>
    <phoneticPr fontId="2" type="noConversion"/>
  </si>
  <si>
    <t>031-400-1617</t>
    <phoneticPr fontId="2" type="noConversion"/>
  </si>
  <si>
    <t>농어촌정비사업 표준/전문시방서 표준코드 개편</t>
    <phoneticPr fontId="2" type="noConversion"/>
  </si>
  <si>
    <t>강병윤</t>
    <phoneticPr fontId="2" type="noConversion"/>
  </si>
  <si>
    <t>031-400-1847</t>
    <phoneticPr fontId="2" type="noConversion"/>
  </si>
  <si>
    <t>친환경 절수기법 시험포장 모니터링 및 분석 연구용역(2차년도)</t>
    <phoneticPr fontId="2" type="noConversion"/>
  </si>
  <si>
    <t>농어촌연구원 수자원환경연구실</t>
    <phoneticPr fontId="2" type="noConversion"/>
  </si>
  <si>
    <t>문성근</t>
    <phoneticPr fontId="2" type="noConversion"/>
  </si>
  <si>
    <t>031-400-1783</t>
    <phoneticPr fontId="2" type="noConversion"/>
  </si>
  <si>
    <t>지하수위 통계를 이용한 가뭄지수 평가 기법 개발</t>
    <phoneticPr fontId="2" type="noConversion"/>
  </si>
  <si>
    <t>송성호</t>
    <phoneticPr fontId="2" type="noConversion"/>
  </si>
  <si>
    <t>031-400-1723</t>
    <phoneticPr fontId="2" type="noConversion"/>
  </si>
  <si>
    <t>농업분야 온실가스 감축사업 방법론 개발 및 등록</t>
    <phoneticPr fontId="2" type="noConversion"/>
  </si>
  <si>
    <t>최은희</t>
    <phoneticPr fontId="2" type="noConversion"/>
  </si>
  <si>
    <t>031-400-1863</t>
    <phoneticPr fontId="2" type="noConversion"/>
  </si>
  <si>
    <t>고유어종 보호시설 현장 설치 및 효과검증</t>
    <phoneticPr fontId="2" type="noConversion"/>
  </si>
  <si>
    <t>농업용수 융복합 수처리시스템 개발 및 최적화(4차년도)</t>
    <phoneticPr fontId="2" type="noConversion"/>
  </si>
  <si>
    <t>최선화</t>
    <phoneticPr fontId="2" type="noConversion"/>
  </si>
  <si>
    <t>031-400-1832</t>
    <phoneticPr fontId="2" type="noConversion"/>
  </si>
  <si>
    <t>수질개선 공법별 공학적 설계 요소 및 인자 도출</t>
    <phoneticPr fontId="2" type="noConversion"/>
  </si>
  <si>
    <t>남귀숙</t>
    <phoneticPr fontId="2" type="noConversion"/>
  </si>
  <si>
    <t>031-400-1829</t>
    <phoneticPr fontId="2" type="noConversion"/>
  </si>
  <si>
    <t>과거 농업가뭄 피해 정량적 평가 방안 연구</t>
    <phoneticPr fontId="2" type="noConversion"/>
  </si>
  <si>
    <t>박지성</t>
    <phoneticPr fontId="2" type="noConversion"/>
  </si>
  <si>
    <t>031-400-1727</t>
    <phoneticPr fontId="2" type="noConversion"/>
  </si>
  <si>
    <t>지질구조선 기반의 저수지 지질재해 위험성 평가</t>
    <phoneticPr fontId="2" type="noConversion"/>
  </si>
  <si>
    <t>용환호</t>
    <phoneticPr fontId="2" type="noConversion"/>
  </si>
  <si>
    <t>031-400-1850</t>
    <phoneticPr fontId="2" type="noConversion"/>
  </si>
  <si>
    <t>지역, 지질 특성에 적합한 최적 지하댐 모델개발</t>
    <phoneticPr fontId="2" type="noConversion"/>
  </si>
  <si>
    <t>용환호</t>
  </si>
  <si>
    <t>031-400-1850</t>
  </si>
  <si>
    <t>농업용저수지의 수상태양광 설치가 수생태계에 미치는 영향 평가 및 규명</t>
    <phoneticPr fontId="2" type="noConversion"/>
  </si>
  <si>
    <t>최선화</t>
  </si>
  <si>
    <t>031-400-1832</t>
  </si>
  <si>
    <t>담수화 진행에 따른 화성호 수질 및 생태계 영향 저감방안</t>
  </si>
  <si>
    <t>농어촌연구원 수자원환경연구실</t>
  </si>
  <si>
    <t>함종화</t>
  </si>
  <si>
    <t>031-400-1825</t>
  </si>
  <si>
    <t>영산강하구둑지구 국가관리방조제개보수사업</t>
  </si>
  <si>
    <t>영산강사업단 시설운영부</t>
  </si>
  <si>
    <t>나승현</t>
  </si>
  <si>
    <t>061-270-6477</t>
  </si>
  <si>
    <t>연구양수장 펌프 보수</t>
    <phoneticPr fontId="2" type="noConversion"/>
  </si>
  <si>
    <t>영산강사업단 시설운영부</t>
    <phoneticPr fontId="2" type="noConversion"/>
  </si>
  <si>
    <t>설진선</t>
    <phoneticPr fontId="2" type="noConversion"/>
  </si>
  <si>
    <t>061-270-6415</t>
    <phoneticPr fontId="2" type="noConversion"/>
  </si>
  <si>
    <t>금호배수갑문 호측 수위계 주변 휀스 설치</t>
    <phoneticPr fontId="2" type="noConversion"/>
  </si>
  <si>
    <t>정용재</t>
    <phoneticPr fontId="2" type="noConversion"/>
  </si>
  <si>
    <t>061-530-2500</t>
    <phoneticPr fontId="2" type="noConversion"/>
  </si>
  <si>
    <t>성산1공구 토목공사</t>
    <phoneticPr fontId="2" type="noConversion"/>
  </si>
  <si>
    <t>영산강사업단 공무부</t>
    <phoneticPr fontId="2" type="noConversion"/>
  </si>
  <si>
    <t>김성용</t>
    <phoneticPr fontId="2" type="noConversion"/>
  </si>
  <si>
    <t>061-270-6471</t>
    <phoneticPr fontId="2" type="noConversion"/>
  </si>
  <si>
    <t>성산2공구 토목공사</t>
    <phoneticPr fontId="2" type="noConversion"/>
  </si>
  <si>
    <t>금호2-1공구 토목공사</t>
    <phoneticPr fontId="2" type="noConversion"/>
  </si>
  <si>
    <t>화원2-1공구 토목공사</t>
    <phoneticPr fontId="2" type="noConversion"/>
  </si>
  <si>
    <t>2-1공구 토목공사</t>
    <phoneticPr fontId="2" type="noConversion"/>
  </si>
  <si>
    <t>2-2공구 토목공사</t>
    <phoneticPr fontId="2" type="noConversion"/>
  </si>
  <si>
    <t>3-1공구 토목공사</t>
    <phoneticPr fontId="2" type="noConversion"/>
  </si>
  <si>
    <t>5-1공구 토목공사</t>
    <phoneticPr fontId="2" type="noConversion"/>
  </si>
  <si>
    <t>5-2공구 토목공사</t>
    <phoneticPr fontId="2" type="noConversion"/>
  </si>
  <si>
    <t>40-16-80 외</t>
    <phoneticPr fontId="2" type="noConversion"/>
  </si>
  <si>
    <t>농업용수관</t>
    <phoneticPr fontId="2" type="noConversion"/>
  </si>
  <si>
    <t>m3</t>
    <phoneticPr fontId="2" type="noConversion"/>
  </si>
  <si>
    <t>윤혁</t>
    <phoneticPr fontId="2" type="noConversion"/>
  </si>
  <si>
    <t>061-270-6482</t>
    <phoneticPr fontId="2" type="noConversion"/>
  </si>
  <si>
    <t>철근</t>
    <phoneticPr fontId="2" type="noConversion"/>
  </si>
  <si>
    <t>D10~D19</t>
    <phoneticPr fontId="2" type="noConversion"/>
  </si>
  <si>
    <t>도복장강관</t>
    <phoneticPr fontId="2" type="noConversion"/>
  </si>
  <si>
    <t>본</t>
    <phoneticPr fontId="2" type="noConversion"/>
  </si>
  <si>
    <t>PE관</t>
    <phoneticPr fontId="2" type="noConversion"/>
  </si>
  <si>
    <t>D280~D560</t>
    <phoneticPr fontId="2" type="noConversion"/>
  </si>
  <si>
    <t xml:space="preserve"> 본</t>
    <phoneticPr fontId="2" type="noConversion"/>
  </si>
  <si>
    <t>밸브류</t>
    <phoneticPr fontId="2" type="noConversion"/>
  </si>
  <si>
    <t>D200~D800</t>
    <phoneticPr fontId="2" type="noConversion"/>
  </si>
  <si>
    <t>25-27-150 외</t>
    <phoneticPr fontId="2" type="noConversion"/>
  </si>
  <si>
    <t>D13~D35</t>
    <phoneticPr fontId="2" type="noConversion"/>
  </si>
  <si>
    <t>ton</t>
    <phoneticPr fontId="2" type="noConversion"/>
  </si>
  <si>
    <t>D800~D1650</t>
    <phoneticPr fontId="2" type="noConversion"/>
  </si>
  <si>
    <t>D280~D355</t>
    <phoneticPr fontId="2" type="noConversion"/>
  </si>
  <si>
    <t>D200~D900</t>
    <phoneticPr fontId="2" type="noConversion"/>
  </si>
  <si>
    <t>D200~D2600</t>
    <phoneticPr fontId="2" type="noConversion"/>
  </si>
  <si>
    <t>25-18-120</t>
    <phoneticPr fontId="2" type="noConversion"/>
  </si>
  <si>
    <t>D2200</t>
    <phoneticPr fontId="2" type="noConversion"/>
  </si>
  <si>
    <t>GRP 직관</t>
    <phoneticPr fontId="2" type="noConversion"/>
  </si>
  <si>
    <t>D150~D350</t>
    <phoneticPr fontId="2" type="noConversion"/>
  </si>
  <si>
    <t>일반단가</t>
    <phoneticPr fontId="2" type="noConversion"/>
  </si>
  <si>
    <t>25-18-150 외</t>
    <phoneticPr fontId="2" type="noConversion"/>
  </si>
  <si>
    <t>061-270-6483</t>
  </si>
  <si>
    <t>D1600</t>
    <phoneticPr fontId="2" type="noConversion"/>
  </si>
  <si>
    <t>061-270-6484</t>
  </si>
  <si>
    <t>D400, D500</t>
    <phoneticPr fontId="2" type="noConversion"/>
  </si>
  <si>
    <t>061-270-6485</t>
  </si>
  <si>
    <t>윤  혁</t>
    <phoneticPr fontId="2" type="noConversion"/>
  </si>
  <si>
    <t>2-1공구 건설폐기물 처리용역</t>
    <phoneticPr fontId="2" type="noConversion"/>
  </si>
  <si>
    <t>2-2공구 건설폐기물 처리용역</t>
    <phoneticPr fontId="2" type="noConversion"/>
  </si>
  <si>
    <t>3-1공구 건설폐기물 처리용역</t>
    <phoneticPr fontId="2" type="noConversion"/>
  </si>
  <si>
    <t>3-1공구 문화재 시굴조사 용역</t>
    <phoneticPr fontId="2" type="noConversion"/>
  </si>
  <si>
    <t>5-2공구 문화재 시굴조사 용역</t>
    <phoneticPr fontId="2" type="noConversion"/>
  </si>
  <si>
    <t>2-2공구 용지매수 분할측량 용역</t>
    <phoneticPr fontId="2" type="noConversion"/>
  </si>
  <si>
    <t>수의</t>
    <phoneticPr fontId="2" type="noConversion"/>
  </si>
  <si>
    <t>3-1공구 용지매수 분할측량 용역</t>
    <phoneticPr fontId="2" type="noConversion"/>
  </si>
  <si>
    <t>5-1공구 용지매수 분할측량 용역</t>
    <phoneticPr fontId="2" type="noConversion"/>
  </si>
  <si>
    <t>성산2공구 용지매수 분할측량 용역</t>
    <phoneticPr fontId="2" type="noConversion"/>
  </si>
  <si>
    <t>영산강하구둑 및 영암제수문 기전정비작업</t>
    <phoneticPr fontId="2" type="noConversion"/>
  </si>
  <si>
    <t>영산강사업단 시설운영부</t>
    <phoneticPr fontId="2" type="noConversion"/>
  </si>
  <si>
    <t>신수안</t>
    <phoneticPr fontId="2" type="noConversion"/>
  </si>
  <si>
    <t>061-461-5500</t>
    <phoneticPr fontId="2" type="noConversion"/>
  </si>
  <si>
    <t>영암금호방조제 및 금호제수문 기전정비작업</t>
    <phoneticPr fontId="2" type="noConversion"/>
  </si>
  <si>
    <t>박철형</t>
    <phoneticPr fontId="2" type="noConversion"/>
  </si>
  <si>
    <t>061-460-5600</t>
    <phoneticPr fontId="2" type="noConversion"/>
  </si>
  <si>
    <t>박성득</t>
    <phoneticPr fontId="2" type="noConversion"/>
  </si>
  <si>
    <t>061-740-1161</t>
    <phoneticPr fontId="2" type="noConversion"/>
  </si>
  <si>
    <t>관기지구 농업에너지이용효율화사업 건축공사</t>
    <phoneticPr fontId="2" type="noConversion"/>
  </si>
  <si>
    <t>복암지구 기계화경작로확포장사업</t>
    <phoneticPr fontId="2" type="noConversion"/>
  </si>
  <si>
    <t>금천지구 기계화경작로확포장사업</t>
    <phoneticPr fontId="2" type="noConversion"/>
  </si>
  <si>
    <t>통명산권역 단위정비사업(소득사업)</t>
    <phoneticPr fontId="2" type="noConversion"/>
  </si>
  <si>
    <t>조성지구 배수개선사업</t>
    <phoneticPr fontId="2" type="noConversion"/>
  </si>
  <si>
    <t>061-850-2542</t>
    <phoneticPr fontId="2" type="noConversion"/>
  </si>
  <si>
    <t>최종안</t>
    <phoneticPr fontId="2" type="noConversion"/>
  </si>
  <si>
    <t>통신</t>
    <phoneticPr fontId="2" type="noConversion"/>
  </si>
  <si>
    <t>지동 창조적마을만들기</t>
    <phoneticPr fontId="2" type="noConversion"/>
  </si>
  <si>
    <t>봉림지구 개보수사업</t>
    <phoneticPr fontId="2" type="noConversion"/>
  </si>
  <si>
    <t>061-850-2536</t>
    <phoneticPr fontId="2" type="noConversion"/>
  </si>
  <si>
    <t>조성지구 기계화경작로확포장사업</t>
    <phoneticPr fontId="2" type="noConversion"/>
  </si>
  <si>
    <t>김준형</t>
    <phoneticPr fontId="2" type="noConversion"/>
  </si>
  <si>
    <t>061-850-2533</t>
    <phoneticPr fontId="2" type="noConversion"/>
  </si>
  <si>
    <t>고읍지구 기계화경작로확포장사업</t>
    <phoneticPr fontId="2" type="noConversion"/>
  </si>
  <si>
    <t>장성호지구 수리시설개보수사업</t>
    <phoneticPr fontId="2" type="noConversion"/>
  </si>
  <si>
    <t>죽림지구 수리시설개보수사업</t>
    <phoneticPr fontId="2" type="noConversion"/>
  </si>
  <si>
    <t>수리시설개보수사업(군비)</t>
    <phoneticPr fontId="2" type="noConversion"/>
  </si>
  <si>
    <t>차선환</t>
    <phoneticPr fontId="2" type="noConversion"/>
  </si>
  <si>
    <t>061-390-8653</t>
    <phoneticPr fontId="2" type="noConversion"/>
  </si>
  <si>
    <t>오선박주권역 종합정비사업 2단계 토목건축공사</t>
    <phoneticPr fontId="2" type="noConversion"/>
  </si>
  <si>
    <t>전남지역본부 장성함평지사 지역개발부</t>
    <phoneticPr fontId="2" type="noConversion"/>
  </si>
  <si>
    <t>김정성</t>
    <phoneticPr fontId="2" type="noConversion"/>
  </si>
  <si>
    <t>061-320-5264</t>
    <phoneticPr fontId="2" type="noConversion"/>
  </si>
  <si>
    <t>오선박주권역 종합정비사업 3단계 전기공사</t>
    <phoneticPr fontId="2" type="noConversion"/>
  </si>
  <si>
    <t>삼인지구 배수개선사업</t>
    <phoneticPr fontId="2" type="noConversion"/>
  </si>
  <si>
    <t>평리지구 대구획경지정리사업</t>
    <phoneticPr fontId="2" type="noConversion"/>
  </si>
  <si>
    <t>금당권역 권역단위종합정비사업 토목공사</t>
    <phoneticPr fontId="2" type="noConversion"/>
  </si>
  <si>
    <t>두륜권역 권역단위종합정비사업 토목공사</t>
    <phoneticPr fontId="2" type="noConversion"/>
  </si>
  <si>
    <t>금일읍 농촌중심지활성화사업 토목공사</t>
    <phoneticPr fontId="2" type="noConversion"/>
  </si>
  <si>
    <t>김인철</t>
    <phoneticPr fontId="2" type="noConversion"/>
  </si>
  <si>
    <t>061-530-1531</t>
    <phoneticPr fontId="2" type="noConversion"/>
  </si>
  <si>
    <t>군외면 농촌중심지활성화사업 토목공사</t>
    <phoneticPr fontId="2" type="noConversion"/>
  </si>
  <si>
    <t>기계화 경작로 확포장사업</t>
    <phoneticPr fontId="2" type="noConversion"/>
  </si>
  <si>
    <t>전남지역본부 영암지사 지역개발부</t>
    <phoneticPr fontId="2" type="noConversion"/>
  </si>
  <si>
    <t>장인호</t>
    <phoneticPr fontId="2" type="noConversion"/>
  </si>
  <si>
    <t>061-470-5546</t>
    <phoneticPr fontId="2" type="noConversion"/>
  </si>
  <si>
    <t>증도지구 친환경에너지 보급사업</t>
    <phoneticPr fontId="2" type="noConversion"/>
  </si>
  <si>
    <t>박준환</t>
    <phoneticPr fontId="2" type="noConversion"/>
  </si>
  <si>
    <t>061-260-5544</t>
    <phoneticPr fontId="2" type="noConversion"/>
  </si>
  <si>
    <t>2017년 영화양수장 이설사업</t>
    <phoneticPr fontId="2" type="noConversion"/>
  </si>
  <si>
    <t>전기</t>
    <phoneticPr fontId="2" type="noConversion"/>
  </si>
  <si>
    <t>전남지역본부 영광지사 지역개발부</t>
    <phoneticPr fontId="2" type="noConversion"/>
  </si>
  <si>
    <t>양덕지구 배수개선사업 전기공사</t>
    <phoneticPr fontId="2" type="noConversion"/>
  </si>
  <si>
    <t>백수2지구 기계화경작로 확포장사업</t>
    <phoneticPr fontId="2" type="noConversion"/>
  </si>
  <si>
    <t>염산2지구 기계화경작로 확포장사업</t>
    <phoneticPr fontId="2" type="noConversion"/>
  </si>
  <si>
    <t>삼미랑권역 단위종합정비사업 건축토목조경기계공사</t>
    <phoneticPr fontId="2" type="noConversion"/>
  </si>
  <si>
    <t>박훈수</t>
    <phoneticPr fontId="2" type="noConversion"/>
  </si>
  <si>
    <t>061-350-6572</t>
    <phoneticPr fontId="2" type="noConversion"/>
  </si>
  <si>
    <t>삼미랑권역 단위종합정비사업 전기공사</t>
    <phoneticPr fontId="2" type="noConversion"/>
  </si>
  <si>
    <t>백수읍 농촌중심지 활성화사업 통신공사</t>
    <phoneticPr fontId="2" type="noConversion"/>
  </si>
  <si>
    <t>백수읍 농촌중심지 활성화사업 전기공사</t>
    <phoneticPr fontId="2" type="noConversion"/>
  </si>
  <si>
    <t>백수읍 농촌중심지 활성화사업 건축토목조경기계공사</t>
    <phoneticPr fontId="2" type="noConversion"/>
  </si>
  <si>
    <t>전남지역본부 영광지사 수자원관리부</t>
    <phoneticPr fontId="2" type="noConversion"/>
  </si>
  <si>
    <t>월산1지구 수리시설개보수사업</t>
    <phoneticPr fontId="2" type="noConversion"/>
  </si>
  <si>
    <t>전남지역본부 광주담양화순지사 수자원관리부</t>
    <phoneticPr fontId="2" type="noConversion"/>
  </si>
  <si>
    <t>신  정</t>
    <phoneticPr fontId="2" type="noConversion"/>
  </si>
  <si>
    <t>062-380-8661</t>
    <phoneticPr fontId="2" type="noConversion"/>
  </si>
  <si>
    <t>고성지구 수리시설개보수사업</t>
    <phoneticPr fontId="2" type="noConversion"/>
  </si>
  <si>
    <t>061-540-5474</t>
    <phoneticPr fontId="2" type="noConversion"/>
  </si>
  <si>
    <t>도덕면 농촌중심지활성화사업</t>
    <phoneticPr fontId="2" type="noConversion"/>
  </si>
  <si>
    <t>전남지역본부 고흥지사 지역개발부</t>
    <phoneticPr fontId="2" type="noConversion"/>
  </si>
  <si>
    <t>윤재곤</t>
    <phoneticPr fontId="2" type="noConversion"/>
  </si>
  <si>
    <t>061-830-2265</t>
    <phoneticPr fontId="2" type="noConversion"/>
  </si>
  <si>
    <t>회룡지구 저수지준설사업</t>
    <phoneticPr fontId="2" type="noConversion"/>
  </si>
  <si>
    <t>전남지역본부 고흥지사 수자원관리부</t>
    <phoneticPr fontId="2" type="noConversion"/>
  </si>
  <si>
    <t>윤동혁</t>
    <phoneticPr fontId="2" type="noConversion"/>
  </si>
  <si>
    <t>061-830-2253</t>
    <phoneticPr fontId="2" type="noConversion"/>
  </si>
  <si>
    <t>구룡리 새뜰마을사업</t>
    <phoneticPr fontId="2" type="noConversion"/>
  </si>
  <si>
    <t>-</t>
    <phoneticPr fontId="2" type="noConversion"/>
  </si>
  <si>
    <t>대황강권역 단위종합정비사업</t>
    <phoneticPr fontId="2" type="noConversion"/>
  </si>
  <si>
    <t>소방</t>
    <phoneticPr fontId="2" type="noConversion"/>
  </si>
  <si>
    <t>통명산권역 단위종합정비사업</t>
    <phoneticPr fontId="2" type="noConversion"/>
  </si>
  <si>
    <t>박종춘</t>
    <phoneticPr fontId="2" type="noConversion"/>
  </si>
  <si>
    <t>김병익</t>
    <phoneticPr fontId="2" type="noConversion"/>
  </si>
  <si>
    <t>하태균</t>
    <phoneticPr fontId="2" type="noConversion"/>
  </si>
  <si>
    <t>감동지구 수리시설개보수사업</t>
    <phoneticPr fontId="2" type="noConversion"/>
  </si>
  <si>
    <t>이동진</t>
    <phoneticPr fontId="2" type="noConversion"/>
  </si>
  <si>
    <t>061-850-2534</t>
    <phoneticPr fontId="2" type="noConversion"/>
  </si>
  <si>
    <t>봉림지구 수리시설개보수사업</t>
    <phoneticPr fontId="2" type="noConversion"/>
  </si>
  <si>
    <t>중앙조달</t>
    <phoneticPr fontId="2" type="noConversion"/>
  </si>
  <si>
    <t>서양지구 수리시설개보수사업</t>
    <phoneticPr fontId="2" type="noConversion"/>
  </si>
  <si>
    <t>도수로1지구 수리시설개보수사업</t>
    <phoneticPr fontId="2" type="noConversion"/>
  </si>
  <si>
    <t>대도지구 수리시설개보수사업</t>
    <phoneticPr fontId="2" type="noConversion"/>
  </si>
  <si>
    <t>칠량지구 영농편의 수리시설개보수사업</t>
    <phoneticPr fontId="2" type="noConversion"/>
  </si>
  <si>
    <t>덕천지구 농촌용수개발사업</t>
    <phoneticPr fontId="2" type="noConversion"/>
  </si>
  <si>
    <t>비자동 창조적마을만들기사업</t>
    <phoneticPr fontId="2" type="noConversion"/>
  </si>
  <si>
    <t>삼흥마을 창조적마을만들기사업</t>
    <phoneticPr fontId="2" type="noConversion"/>
  </si>
  <si>
    <t>금강천권역단위 종합정비사업</t>
    <phoneticPr fontId="2" type="noConversion"/>
  </si>
  <si>
    <t>미학지구 배수개선사업 토목공사</t>
    <phoneticPr fontId="2" type="noConversion"/>
  </si>
  <si>
    <t>월교지구 배수개선사업 토목공사</t>
    <phoneticPr fontId="2" type="noConversion"/>
  </si>
  <si>
    <t>연구지구 대구획경지정리사업 토목공사</t>
    <phoneticPr fontId="2" type="noConversion"/>
  </si>
  <si>
    <t>현성호</t>
    <phoneticPr fontId="2" type="noConversion"/>
  </si>
  <si>
    <t>061-530-1538</t>
    <phoneticPr fontId="2" type="noConversion"/>
  </si>
  <si>
    <t>서제골 권역단위종합정비사업</t>
    <phoneticPr fontId="2" type="noConversion"/>
  </si>
  <si>
    <t>화원 권역단위종합정비사업</t>
    <phoneticPr fontId="2" type="noConversion"/>
  </si>
  <si>
    <t>서기창</t>
    <phoneticPr fontId="2" type="noConversion"/>
  </si>
  <si>
    <t>061-530-1533</t>
    <phoneticPr fontId="2" type="noConversion"/>
  </si>
  <si>
    <t>송지2 권역단위종합정비사업</t>
    <phoneticPr fontId="2" type="noConversion"/>
  </si>
  <si>
    <t>비금지구(평야부) 수리시설개보수사업</t>
    <phoneticPr fontId="2" type="noConversion"/>
  </si>
  <si>
    <t>죽산지구 배수개선사업 토목공사</t>
    <phoneticPr fontId="2" type="noConversion"/>
  </si>
  <si>
    <t>윤석준</t>
    <phoneticPr fontId="2" type="noConversion"/>
  </si>
  <si>
    <t>061-260-5573</t>
    <phoneticPr fontId="2" type="noConversion"/>
  </si>
  <si>
    <t>엄다지구 재해대비 수리시설개보수사업</t>
    <phoneticPr fontId="2" type="noConversion"/>
  </si>
  <si>
    <t>김철진</t>
    <phoneticPr fontId="2" type="noConversion"/>
  </si>
  <si>
    <t>061-320-5265</t>
    <phoneticPr fontId="2" type="noConversion"/>
  </si>
  <si>
    <t>2017년 남산지구 지표수보강개발사업 토목공사</t>
    <phoneticPr fontId="2" type="noConversion"/>
  </si>
  <si>
    <t>2017년 양덕지구 배수개선사업 토목공사</t>
    <phoneticPr fontId="2" type="noConversion"/>
  </si>
  <si>
    <t>2017년 대안지구 수리시설개보수사업 토목공사</t>
    <phoneticPr fontId="2" type="noConversion"/>
  </si>
  <si>
    <t>2017년 대정지구 수리시설개보수사업 토목공사</t>
    <phoneticPr fontId="2" type="noConversion"/>
  </si>
  <si>
    <t>2017년 남산지구 수리시설개보수사업 토목공사</t>
    <phoneticPr fontId="2" type="noConversion"/>
  </si>
  <si>
    <t>2017년 백수지구 수리시설개보수사업 토목공사</t>
    <phoneticPr fontId="2" type="noConversion"/>
  </si>
  <si>
    <t>전남지역본부 광주담양화순지사 지역개발부</t>
    <phoneticPr fontId="2" type="noConversion"/>
  </si>
  <si>
    <t>김신중</t>
    <phoneticPr fontId="2" type="noConversion"/>
  </si>
  <si>
    <t>062-380-8642</t>
    <phoneticPr fontId="2" type="noConversion"/>
  </si>
  <si>
    <t>화장지구 배수개선사업 전기공사</t>
    <phoneticPr fontId="2" type="noConversion"/>
  </si>
  <si>
    <t>김재우</t>
    <phoneticPr fontId="2" type="noConversion"/>
  </si>
  <si>
    <t>062-380-8652</t>
    <phoneticPr fontId="2" type="noConversion"/>
  </si>
  <si>
    <t>김정수</t>
    <phoneticPr fontId="2" type="noConversion"/>
  </si>
  <si>
    <t>062-380-8651</t>
    <phoneticPr fontId="2" type="noConversion"/>
  </si>
  <si>
    <t>김수복</t>
    <phoneticPr fontId="2" type="noConversion"/>
  </si>
  <si>
    <t>062-380-8641</t>
    <phoneticPr fontId="2" type="noConversion"/>
  </si>
  <si>
    <t>평산지구 수리시설개보수사업 토목공사</t>
    <phoneticPr fontId="2" type="noConversion"/>
  </si>
  <si>
    <t>박성훈</t>
    <phoneticPr fontId="2" type="noConversion"/>
  </si>
  <si>
    <t>062-380-8643</t>
    <phoneticPr fontId="2" type="noConversion"/>
  </si>
  <si>
    <t>평산지구 수리시설개보수사업 전기공사</t>
    <phoneticPr fontId="2" type="noConversion"/>
  </si>
  <si>
    <t>담양1지구 수리시설개보수사업 토목공사</t>
    <phoneticPr fontId="2" type="noConversion"/>
  </si>
  <si>
    <t>금성산성권역 종합정비사업</t>
    <phoneticPr fontId="2" type="noConversion"/>
  </si>
  <si>
    <t>문민주</t>
    <phoneticPr fontId="2" type="noConversion"/>
  </si>
  <si>
    <t>062-380-8671</t>
    <phoneticPr fontId="2" type="noConversion"/>
  </si>
  <si>
    <t>무정면소재지 종합정비사업</t>
    <phoneticPr fontId="2" type="noConversion"/>
  </si>
  <si>
    <t>임성미</t>
    <phoneticPr fontId="2" type="noConversion"/>
  </si>
  <si>
    <t>062-380-8646</t>
    <phoneticPr fontId="2" type="noConversion"/>
  </si>
  <si>
    <t>백룡지구 다목적농촌용수개발사업 토목공사</t>
    <phoneticPr fontId="2" type="noConversion"/>
  </si>
  <si>
    <t>김용후</t>
    <phoneticPr fontId="2" type="noConversion"/>
  </si>
  <si>
    <t>062-380-8540</t>
    <phoneticPr fontId="2" type="noConversion"/>
  </si>
  <si>
    <t>노치지구 농촌용수개발사업 토목공사</t>
    <phoneticPr fontId="2" type="noConversion"/>
  </si>
  <si>
    <t>최윤진</t>
    <phoneticPr fontId="2" type="noConversion"/>
  </si>
  <si>
    <t>조상근</t>
    <phoneticPr fontId="2" type="noConversion"/>
  </si>
  <si>
    <t>해명산지구 지표수보강개발사업 토목공사</t>
    <phoneticPr fontId="2" type="noConversion"/>
  </si>
  <si>
    <t>이수형</t>
    <phoneticPr fontId="2" type="noConversion"/>
  </si>
  <si>
    <t>062-380-8136</t>
    <phoneticPr fontId="2" type="noConversion"/>
  </si>
  <si>
    <t xml:space="preserve">해명산지구 지표수보강개발사업 전기공사 </t>
    <phoneticPr fontId="2" type="noConversion"/>
  </si>
  <si>
    <t>고인돌권역 마을주차장 및 쉼터조성 토목공사</t>
    <phoneticPr fontId="2" type="noConversion"/>
  </si>
  <si>
    <t>사평권역 조경토목건축공사</t>
    <phoneticPr fontId="2" type="noConversion"/>
  </si>
  <si>
    <t>양정환</t>
    <phoneticPr fontId="2" type="noConversion"/>
  </si>
  <si>
    <t>사평권역 도농교류 체험관 통신공사</t>
    <phoneticPr fontId="2" type="noConversion"/>
  </si>
  <si>
    <t>사평권역 도농교류 체험관 전기공사</t>
    <phoneticPr fontId="2" type="noConversion"/>
  </si>
  <si>
    <t>삼복권역 커뮤니티센터 및 손두부 건축공사</t>
    <phoneticPr fontId="2" type="noConversion"/>
  </si>
  <si>
    <t>삼복권역 커뮤니티센터 및 손두부 통신공사</t>
    <phoneticPr fontId="2" type="noConversion"/>
  </si>
  <si>
    <t>삼복권역 커뮤니티센터 및 손두부 전기공사</t>
    <phoneticPr fontId="2" type="noConversion"/>
  </si>
  <si>
    <t>2017년 매향지구 수리시설개보수사업</t>
    <phoneticPr fontId="2" type="noConversion"/>
  </si>
  <si>
    <t>동강면소재지 종합정비사업</t>
    <phoneticPr fontId="2" type="noConversion"/>
  </si>
  <si>
    <t>장훈</t>
    <phoneticPr fontId="2" type="noConversion"/>
  </si>
  <si>
    <t>061-830-2266</t>
    <phoneticPr fontId="2" type="noConversion"/>
  </si>
  <si>
    <t>덕중지구 재해대비 수리시설개보수사업</t>
    <phoneticPr fontId="2" type="noConversion"/>
  </si>
  <si>
    <t>대강지구 재해대비 수리시설개보수사업</t>
    <phoneticPr fontId="2" type="noConversion"/>
  </si>
  <si>
    <t>강대선</t>
    <phoneticPr fontId="2" type="noConversion"/>
  </si>
  <si>
    <t>061-830-2252</t>
    <phoneticPr fontId="2" type="noConversion"/>
  </si>
  <si>
    <t>풍도지구 재해대비 수리시설개보수사업</t>
    <phoneticPr fontId="2" type="noConversion"/>
  </si>
  <si>
    <t>양돈열</t>
    <phoneticPr fontId="2" type="noConversion"/>
  </si>
  <si>
    <t>061-830-2250</t>
    <phoneticPr fontId="2" type="noConversion"/>
  </si>
  <si>
    <t>미후지구 수원공 수리시설개보수사업</t>
    <phoneticPr fontId="2" type="noConversion"/>
  </si>
  <si>
    <t>원등지구 수원공 수리시설개보수사업</t>
    <phoneticPr fontId="2" type="noConversion"/>
  </si>
  <si>
    <t>죽암지구 용배수로 수리시설개보수사업</t>
    <phoneticPr fontId="2" type="noConversion"/>
  </si>
  <si>
    <t>오마지구 국가관리 방조제개보수사업</t>
    <phoneticPr fontId="2" type="noConversion"/>
  </si>
  <si>
    <t>정상진</t>
    <phoneticPr fontId="2" type="noConversion"/>
  </si>
  <si>
    <t>061-830-2241</t>
    <phoneticPr fontId="2" type="noConversion"/>
  </si>
  <si>
    <t>오어지구 수리시설개보수사업</t>
    <phoneticPr fontId="2" type="noConversion"/>
  </si>
  <si>
    <t>경상북도</t>
    <phoneticPr fontId="2" type="noConversion"/>
  </si>
  <si>
    <t>경북지역본부 포항울릉지사 수자원관리부</t>
    <phoneticPr fontId="2" type="noConversion"/>
  </si>
  <si>
    <t>정월표</t>
    <phoneticPr fontId="2" type="noConversion"/>
  </si>
  <si>
    <t>054-720-7010</t>
    <phoneticPr fontId="2" type="noConversion"/>
  </si>
  <si>
    <t>상옥지구 과수생산전문단지조성사업</t>
    <phoneticPr fontId="2" type="noConversion"/>
  </si>
  <si>
    <t>경북지역본주 포항울릉지사 수자원관리부</t>
    <phoneticPr fontId="2" type="noConversion"/>
  </si>
  <si>
    <t>최우식</t>
    <phoneticPr fontId="2" type="noConversion"/>
  </si>
  <si>
    <t>054-720-7016</t>
    <phoneticPr fontId="2" type="noConversion"/>
  </si>
  <si>
    <t>물천지구 수리시설개보수사업</t>
    <phoneticPr fontId="2" type="noConversion"/>
  </si>
  <si>
    <t>경북지역본부 경주지사 수자원관리부</t>
    <phoneticPr fontId="2" type="noConversion"/>
  </si>
  <si>
    <t>김일표</t>
    <phoneticPr fontId="2" type="noConversion"/>
  </si>
  <si>
    <t>054-772-3915</t>
    <phoneticPr fontId="2" type="noConversion"/>
  </si>
  <si>
    <t>달성지구 수리시설개보수사업</t>
    <phoneticPr fontId="2" type="noConversion"/>
  </si>
  <si>
    <t>최정민</t>
    <phoneticPr fontId="2" type="noConversion"/>
  </si>
  <si>
    <t>방내지구 지표수보강개발사업</t>
    <phoneticPr fontId="2" type="noConversion"/>
  </si>
  <si>
    <t>고영백</t>
    <phoneticPr fontId="2" type="noConversion"/>
  </si>
  <si>
    <t>저수지 준설사업(모화,입실,권이,송전,모길,동산)</t>
    <phoneticPr fontId="2" type="noConversion"/>
  </si>
  <si>
    <t>여창기</t>
    <phoneticPr fontId="2" type="noConversion"/>
  </si>
  <si>
    <t>사방지구 배수개선사업</t>
    <phoneticPr fontId="2" type="noConversion"/>
  </si>
  <si>
    <t>북후면 농촌중심지활성화사업</t>
    <phoneticPr fontId="2" type="noConversion"/>
  </si>
  <si>
    <t>경북지역본부 안동지사 수자원관리부</t>
    <phoneticPr fontId="2" type="noConversion"/>
  </si>
  <si>
    <t>김경록</t>
    <phoneticPr fontId="2" type="noConversion"/>
  </si>
  <si>
    <t>054-850-5746</t>
    <phoneticPr fontId="2" type="noConversion"/>
  </si>
  <si>
    <t>신평지구 소규모농촌용수개발사업</t>
    <phoneticPr fontId="2" type="noConversion"/>
  </si>
  <si>
    <t>채봉수</t>
    <phoneticPr fontId="2" type="noConversion"/>
  </si>
  <si>
    <t>054-850-5744</t>
    <phoneticPr fontId="2" type="noConversion"/>
  </si>
  <si>
    <t>도촌지구 다목적농촌용수개발사업</t>
    <phoneticPr fontId="2" type="noConversion"/>
  </si>
  <si>
    <t>만운지 수상태양광 발전사업</t>
    <phoneticPr fontId="2" type="noConversion"/>
  </si>
  <si>
    <t>권영조</t>
    <phoneticPr fontId="2" type="noConversion"/>
  </si>
  <si>
    <t>054-850-5731</t>
    <phoneticPr fontId="2" type="noConversion"/>
  </si>
  <si>
    <t>해동지구 수리시설개보수사업 토목공사</t>
  </si>
  <si>
    <t>경북지역본부 구미김천지사 수자원관리부</t>
    <phoneticPr fontId="2" type="noConversion"/>
  </si>
  <si>
    <t>변승율</t>
    <phoneticPr fontId="2" type="noConversion"/>
  </si>
  <si>
    <t>054-712-3458</t>
    <phoneticPr fontId="2" type="noConversion"/>
  </si>
  <si>
    <t>광덕지구 수리시설개보수사업 토목공사</t>
    <phoneticPr fontId="2" type="noConversion"/>
  </si>
  <si>
    <t>황상진</t>
    <phoneticPr fontId="2" type="noConversion"/>
  </si>
  <si>
    <t>054-712-3452</t>
    <phoneticPr fontId="2" type="noConversion"/>
  </si>
  <si>
    <t>순흥면소재지 종합정비사업 건축토목조경공사</t>
    <phoneticPr fontId="2" type="noConversion"/>
  </si>
  <si>
    <t>경북지역본부 영주봉화지사 지역개발부</t>
    <phoneticPr fontId="2" type="noConversion"/>
  </si>
  <si>
    <t>김재현</t>
    <phoneticPr fontId="2" type="noConversion"/>
  </si>
  <si>
    <t>054-639-5048</t>
    <phoneticPr fontId="2" type="noConversion"/>
  </si>
  <si>
    <t>순흥면소재지 종합정비사업 전기공사</t>
    <phoneticPr fontId="2" type="noConversion"/>
  </si>
  <si>
    <t>순흥면소재지 종합정비사업 통신공사</t>
    <phoneticPr fontId="2" type="noConversion"/>
  </si>
  <si>
    <t>고려장권역 농촌마을 창고 및 화장실 신축공사</t>
    <phoneticPr fontId="2" type="noConversion"/>
  </si>
  <si>
    <t>박만수</t>
    <phoneticPr fontId="2" type="noConversion"/>
  </si>
  <si>
    <t>054-639-5046</t>
    <phoneticPr fontId="2" type="noConversion"/>
  </si>
  <si>
    <t>남면지구 다목적농촌용수개발사업 전기공사</t>
    <phoneticPr fontId="2" type="noConversion"/>
  </si>
  <si>
    <t>성상운</t>
    <phoneticPr fontId="2" type="noConversion"/>
  </si>
  <si>
    <t>054-639-5063</t>
    <phoneticPr fontId="2" type="noConversion"/>
  </si>
  <si>
    <t>애련지구 과실전문생산단지 기반조성사업 토목공사</t>
    <phoneticPr fontId="2" type="noConversion"/>
  </si>
  <si>
    <t>경북지역본부 영천지사 지역개발부</t>
    <phoneticPr fontId="2" type="noConversion"/>
  </si>
  <si>
    <t>054-339-5012</t>
    <phoneticPr fontId="2" type="noConversion"/>
  </si>
  <si>
    <t>상리지구 과실전문생산단지 기반조성사업 토목공사</t>
    <phoneticPr fontId="2" type="noConversion"/>
  </si>
  <si>
    <t>송영환</t>
    <phoneticPr fontId="2" type="noConversion"/>
  </si>
  <si>
    <t>054-339-5012</t>
  </si>
  <si>
    <t>주남지구 배수개선사업 토목공사</t>
    <phoneticPr fontId="2" type="noConversion"/>
  </si>
  <si>
    <t>경북지역본부 영천지사 지역개발부</t>
  </si>
  <si>
    <t>사리지 재해위험저수지정비사업 토목공사</t>
    <phoneticPr fontId="2" type="noConversion"/>
  </si>
  <si>
    <t>금곡2지 재해위험저수지정비사업 토목공사</t>
    <phoneticPr fontId="2" type="noConversion"/>
  </si>
  <si>
    <t>마현지 재해위험저수지정비사업 토목공사</t>
    <phoneticPr fontId="2" type="noConversion"/>
  </si>
  <si>
    <t>금호읍 중심지활성화사업</t>
    <phoneticPr fontId="2" type="noConversion"/>
  </si>
  <si>
    <t>북안면 중심지활성화사업</t>
    <phoneticPr fontId="2" type="noConversion"/>
  </si>
  <si>
    <t>한들지구 배수개선사업</t>
    <phoneticPr fontId="2" type="noConversion"/>
  </si>
  <si>
    <t>경북지역본부 상주지사 수자원관리부</t>
    <phoneticPr fontId="2" type="noConversion"/>
  </si>
  <si>
    <t>한재원</t>
    <phoneticPr fontId="2" type="noConversion"/>
  </si>
  <si>
    <t>054-531-3629</t>
    <phoneticPr fontId="2" type="noConversion"/>
  </si>
  <si>
    <t>북장지구 다목적농촌용수개발사업</t>
  </si>
  <si>
    <t>방찬진</t>
  </si>
  <si>
    <t>054-531-3630</t>
  </si>
  <si>
    <t>고항지구 과실전문생산단지 기반조성사업 토목공사</t>
    <phoneticPr fontId="2" type="noConversion"/>
  </si>
  <si>
    <t>경북지역본부 경천지사 지역개발부</t>
    <phoneticPr fontId="2" type="noConversion"/>
  </si>
  <si>
    <t>문희철</t>
    <phoneticPr fontId="2" type="noConversion"/>
  </si>
  <si>
    <t>054-650-7141</t>
    <phoneticPr fontId="2" type="noConversion"/>
  </si>
  <si>
    <t>산성지구 과실전문생산단지 기반조성사업 토목공사</t>
    <phoneticPr fontId="2" type="noConversion"/>
  </si>
  <si>
    <t>지보면 농촌중심지활성화사업 토목건축공사</t>
    <phoneticPr fontId="2" type="noConversion"/>
  </si>
  <si>
    <t>손덕호</t>
    <phoneticPr fontId="2" type="noConversion"/>
  </si>
  <si>
    <t>054-650-7142</t>
    <phoneticPr fontId="2" type="noConversion"/>
  </si>
  <si>
    <t>감천지구 다목적 농촌용수개발사업</t>
  </si>
  <si>
    <t>경북지역본부 경천지사 지역개발부</t>
  </si>
  <si>
    <t>남창효</t>
  </si>
  <si>
    <t>054-650-7146</t>
  </si>
  <si>
    <t>평지지구 저수지준설공사</t>
    <phoneticPr fontId="2" type="noConversion"/>
  </si>
  <si>
    <t>경북지역본부 경천지사 문경지부</t>
    <phoneticPr fontId="2" type="noConversion"/>
  </si>
  <si>
    <t>김재영</t>
    <phoneticPr fontId="2" type="noConversion"/>
  </si>
  <si>
    <t>054-550-5320</t>
    <phoneticPr fontId="2" type="noConversion"/>
  </si>
  <si>
    <t>말응지구 배수개선사업</t>
    <phoneticPr fontId="2" type="noConversion"/>
  </si>
  <si>
    <t>이대식</t>
    <phoneticPr fontId="2" type="noConversion"/>
  </si>
  <si>
    <t>054-550-5333</t>
    <phoneticPr fontId="2" type="noConversion"/>
  </si>
  <si>
    <t>죽안지구 수리시설개보수사업 그라우팅공사</t>
    <phoneticPr fontId="2" type="noConversion"/>
  </si>
  <si>
    <t>김재영</t>
  </si>
  <si>
    <t>054-550-5320</t>
  </si>
  <si>
    <t>용성면 농촌중심지 활성화사업</t>
    <phoneticPr fontId="2" type="noConversion"/>
  </si>
  <si>
    <t>경북지역본부 경산청도지사 수자원관리부</t>
    <phoneticPr fontId="2" type="noConversion"/>
  </si>
  <si>
    <t>한창민</t>
    <phoneticPr fontId="2" type="noConversion"/>
  </si>
  <si>
    <t>053-819-6035</t>
    <phoneticPr fontId="2" type="noConversion"/>
  </si>
  <si>
    <t>화성묘목권역 창조적마을만들기사업</t>
    <phoneticPr fontId="2" type="noConversion"/>
  </si>
  <si>
    <t>이경욱</t>
    <phoneticPr fontId="2" type="noConversion"/>
  </si>
  <si>
    <t>053-819-6034</t>
    <phoneticPr fontId="2" type="noConversion"/>
  </si>
  <si>
    <t>활기찬 농촌프로젝트시범사업</t>
    <phoneticPr fontId="2" type="noConversion"/>
  </si>
  <si>
    <t>소월지구 수리시설개보수사업</t>
    <phoneticPr fontId="2" type="noConversion"/>
  </si>
  <si>
    <t>김진송</t>
    <phoneticPr fontId="2" type="noConversion"/>
  </si>
  <si>
    <t>053-819-6021</t>
    <phoneticPr fontId="2" type="noConversion"/>
  </si>
  <si>
    <t>진촌지구 수리시설개보수사업</t>
    <phoneticPr fontId="2" type="noConversion"/>
  </si>
  <si>
    <t>화강지구 수리시설개보수사업</t>
    <phoneticPr fontId="2" type="noConversion"/>
  </si>
  <si>
    <t>송내지구 수리시설개보수사업</t>
    <phoneticPr fontId="2" type="noConversion"/>
  </si>
  <si>
    <t>사동지구 수리시설개보수사업</t>
    <phoneticPr fontId="2" type="noConversion"/>
  </si>
  <si>
    <t>구산지구 과실전문생산단지 기반조성사업</t>
  </si>
  <si>
    <t>경북지역본부 의성군위지사 지역개발부</t>
    <phoneticPr fontId="2" type="noConversion"/>
  </si>
  <si>
    <t>정규광</t>
  </si>
  <si>
    <t>054-830-8162</t>
  </si>
  <si>
    <t>삼산지구 과실전문생산단지 기반조성사업</t>
  </si>
  <si>
    <t>산성면소재지 종합정비사업 토목,조경,건축공사</t>
  </si>
  <si>
    <t>유권호</t>
  </si>
  <si>
    <t>054-830-8172</t>
  </si>
  <si>
    <t>산성면소재지 종합정비사업 전시연출공사</t>
  </si>
  <si>
    <t>산성면소재지 종합정비사업 전기공사</t>
  </si>
  <si>
    <t>산성면소재지 종합정비사업 통신공사</t>
  </si>
  <si>
    <t>산수유권역단위종합정비사업(저온저정고)건축공사</t>
  </si>
  <si>
    <t>박기영</t>
  </si>
  <si>
    <t>054-830-8163</t>
  </si>
  <si>
    <t>고지바위 권역단위종합정비사업 다목적센터 건축토목공사</t>
  </si>
  <si>
    <t>도건호</t>
  </si>
  <si>
    <t>054-830-8169</t>
  </si>
  <si>
    <t>고지바위 권역단위종합정비사업 다목적센터 전기공사</t>
  </si>
  <si>
    <t>고지바위 권역단위종합정비사업 다목적센터 통신공사</t>
  </si>
  <si>
    <t>단촌면 농촌중심지활성화사업 전기공사</t>
  </si>
  <si>
    <t>이원재</t>
  </si>
  <si>
    <t>054-830-8171</t>
  </si>
  <si>
    <t>단촌면 농촌중심지활성화사업 통신공사</t>
  </si>
  <si>
    <t>효천지구 농업용수수질개선사업</t>
  </si>
  <si>
    <t>경북지역본부 의성군위지사</t>
  </si>
  <si>
    <t>경북지역본부 의성군위지사 수자원관리부</t>
    <phoneticPr fontId="2" type="noConversion"/>
  </si>
  <si>
    <t>도영욱</t>
  </si>
  <si>
    <t>054-830-8142</t>
  </si>
  <si>
    <t>조성지구(재해대비)수리시설개보수사업</t>
  </si>
  <si>
    <t>성암지구(재해대비)수리시설개보수사업</t>
  </si>
  <si>
    <t xml:space="preserve">                  -</t>
  </si>
  <si>
    <t>옥산구성리구성들용배수로정비공사</t>
  </si>
  <si>
    <t>손상현</t>
  </si>
  <si>
    <t>054-830-8143</t>
  </si>
  <si>
    <t>비안서부리승수로정비사업</t>
  </si>
  <si>
    <t>이순섭</t>
  </si>
  <si>
    <t>054-830-8141</t>
  </si>
  <si>
    <t>비안용남리용남들용배수로정비공사</t>
  </si>
  <si>
    <t>단밀생송생물간선단면확장사업</t>
  </si>
  <si>
    <t>단북연제1리용배수로보수공사</t>
  </si>
  <si>
    <t>단북성암리성암들개거설치공사</t>
  </si>
  <si>
    <t>단북이연리묵계3양수장설치공사</t>
  </si>
  <si>
    <t>다인송호리용배수로정비공사</t>
  </si>
  <si>
    <t>다인신락리신산양수장설치공사</t>
  </si>
  <si>
    <t>하사1양수장증축공사</t>
  </si>
  <si>
    <t>용사양수장설치공사</t>
  </si>
  <si>
    <t>일신양수장설치공사</t>
  </si>
  <si>
    <t>구천위성리용수로정비공사</t>
  </si>
  <si>
    <t>삼계2지구 대구획 경지정리사업 토목공사</t>
    <phoneticPr fontId="2" type="noConversion"/>
  </si>
  <si>
    <t>경북지역본부 영덕울진지사 지역개발부</t>
    <phoneticPr fontId="2" type="noConversion"/>
  </si>
  <si>
    <t>김성호</t>
    <phoneticPr fontId="2" type="noConversion"/>
  </si>
  <si>
    <t>054-730-5073</t>
    <phoneticPr fontId="2" type="noConversion"/>
  </si>
  <si>
    <t>운수면 농촌중심지 활성화사업</t>
    <phoneticPr fontId="2" type="noConversion"/>
  </si>
  <si>
    <t>경북지역본부 고령달성지사 지역개발부</t>
    <phoneticPr fontId="2" type="noConversion"/>
  </si>
  <si>
    <t>박대형</t>
    <phoneticPr fontId="2" type="noConversion"/>
  </si>
  <si>
    <t>054-950-0744</t>
    <phoneticPr fontId="2" type="noConversion"/>
  </si>
  <si>
    <t>다산지구 배수개선사업</t>
    <phoneticPr fontId="2" type="noConversion"/>
  </si>
  <si>
    <t>장규석</t>
    <phoneticPr fontId="2" type="noConversion"/>
  </si>
  <si>
    <t>054-950-0741</t>
    <phoneticPr fontId="2" type="noConversion"/>
  </si>
  <si>
    <t>도원지구 수리시설개보수사업(재해대비 내진보강)</t>
  </si>
  <si>
    <t>대구광역시</t>
  </si>
  <si>
    <t>경북지역본부 고령달성지사 달성지부</t>
    <phoneticPr fontId="2" type="noConversion"/>
  </si>
  <si>
    <t>조영균</t>
    <phoneticPr fontId="2" type="noConversion"/>
  </si>
  <si>
    <t>053-610-3832</t>
    <phoneticPr fontId="2" type="noConversion"/>
  </si>
  <si>
    <t>단산지구 수리시설개보수사업(재해대비 내진보강)</t>
  </si>
  <si>
    <t>연경지구 수리시설개보수사업(재해대비 내진보강)</t>
  </si>
  <si>
    <t>섬안지구 배수개선사업</t>
    <phoneticPr fontId="2" type="noConversion"/>
  </si>
  <si>
    <t>경북지역본부 성주칠곡지사 지역개발부</t>
    <phoneticPr fontId="2" type="noConversion"/>
  </si>
  <si>
    <t>박종호</t>
    <phoneticPr fontId="2" type="noConversion"/>
  </si>
  <si>
    <t>054-930-0741</t>
    <phoneticPr fontId="2" type="noConversion"/>
  </si>
  <si>
    <t>상안심지구 수리시설개보수사업</t>
    <phoneticPr fontId="2" type="noConversion"/>
  </si>
  <si>
    <t>하대지구 수리시설개보수사업</t>
    <phoneticPr fontId="2" type="noConversion"/>
  </si>
  <si>
    <t>하곡지구 수리시설개보수사업</t>
    <phoneticPr fontId="2" type="noConversion"/>
  </si>
  <si>
    <t>건천읍소재지 종합정비사업</t>
    <phoneticPr fontId="2" type="noConversion"/>
  </si>
  <si>
    <t>김영하</t>
    <phoneticPr fontId="2" type="noConversion"/>
  </si>
  <si>
    <t>모길지구 수리시설개보수사업</t>
    <phoneticPr fontId="2" type="noConversion"/>
  </si>
  <si>
    <t>봉정사권역 단위종합정비 건축공사</t>
    <phoneticPr fontId="2" type="noConversion"/>
  </si>
  <si>
    <t>봉정사권역 단위종합정비 전기공사</t>
    <phoneticPr fontId="2" type="noConversion"/>
  </si>
  <si>
    <t>봉정사권역 단위종합정비 통신공사</t>
    <phoneticPr fontId="2" type="noConversion"/>
  </si>
  <si>
    <t>마애창조적마을들기 조경건축공사</t>
    <phoneticPr fontId="2" type="noConversion"/>
  </si>
  <si>
    <t xml:space="preserve">금소지구 수리시설 개보수사업 토목공사 </t>
    <phoneticPr fontId="2" type="noConversion"/>
  </si>
  <si>
    <t>황호윤</t>
    <phoneticPr fontId="2" type="noConversion"/>
  </si>
  <si>
    <t>054-850-5732</t>
    <phoneticPr fontId="2" type="noConversion"/>
  </si>
  <si>
    <t>안동북부지구 농촌용수개발사업토목공사</t>
    <phoneticPr fontId="2" type="noConversion"/>
  </si>
  <si>
    <t>054-850-5741</t>
    <phoneticPr fontId="2" type="noConversion"/>
  </si>
  <si>
    <t>안동북부지구 농촌용수개발사업전기공사</t>
    <phoneticPr fontId="2" type="noConversion"/>
  </si>
  <si>
    <t>054-850-5742</t>
  </si>
  <si>
    <t>일직면소재지 종합정비사업 조경건축공사</t>
    <phoneticPr fontId="2" type="noConversion"/>
  </si>
  <si>
    <t>일직면소재지 종합정비사업 전기공사</t>
    <phoneticPr fontId="2" type="noConversion"/>
  </si>
  <si>
    <t>일직면소재지 종합정비사업 정보통신공사</t>
    <phoneticPr fontId="2" type="noConversion"/>
  </si>
  <si>
    <t>일직면소재지 종합정비사업 소방공사</t>
    <phoneticPr fontId="2" type="noConversion"/>
  </si>
  <si>
    <t>봉산면 농촌중심지활성화사업(1단계) 조경토목공사</t>
    <phoneticPr fontId="2" type="noConversion"/>
  </si>
  <si>
    <t>경북지역본부 구미.김천지사 수자원관리부</t>
    <phoneticPr fontId="2" type="noConversion"/>
  </si>
  <si>
    <t>박기철</t>
    <phoneticPr fontId="2" type="noConversion"/>
  </si>
  <si>
    <t>054-712-3427</t>
    <phoneticPr fontId="2" type="noConversion"/>
  </si>
  <si>
    <t>봉산면 농촌중심지활성화사업(2단계) 건축공사</t>
    <phoneticPr fontId="2" type="noConversion"/>
  </si>
  <si>
    <t>김호철</t>
    <phoneticPr fontId="2" type="noConversion"/>
  </si>
  <si>
    <t>053-320-0777</t>
    <phoneticPr fontId="2" type="noConversion"/>
  </si>
  <si>
    <t>봉산면 농촌중심지활성화사업(2단계) 전기공사</t>
    <phoneticPr fontId="2" type="noConversion"/>
  </si>
  <si>
    <t>문광주</t>
    <phoneticPr fontId="2" type="noConversion"/>
  </si>
  <si>
    <t>054-712-3457</t>
    <phoneticPr fontId="2" type="noConversion"/>
  </si>
  <si>
    <t>봉산면 농촌중심지활성화사업(2단계) 통신공사</t>
    <phoneticPr fontId="2" type="noConversion"/>
  </si>
  <si>
    <t>봉산면 농촌중심지활성화 지역역량강화사업</t>
    <phoneticPr fontId="2" type="noConversion"/>
  </si>
  <si>
    <t>부석면소재지 종합정비사업 토목조경공사</t>
    <phoneticPr fontId="2" type="noConversion"/>
  </si>
  <si>
    <t>부석면소재지 종합정비사업 전기공사</t>
    <phoneticPr fontId="2" type="noConversion"/>
  </si>
  <si>
    <t>이산권역단위종합정비사업 토목건축조경</t>
    <phoneticPr fontId="2" type="noConversion"/>
  </si>
  <si>
    <t>경북지역본부 영주.봉화지사 지역개발부</t>
    <phoneticPr fontId="2" type="noConversion"/>
  </si>
  <si>
    <t>김재원</t>
    <phoneticPr fontId="2" type="noConversion"/>
  </si>
  <si>
    <t>이산권역단위종합정비사업 통신공사</t>
    <phoneticPr fontId="2" type="noConversion"/>
  </si>
  <si>
    <t>이산권역단위종합정비사업 전기공사</t>
    <phoneticPr fontId="2" type="noConversion"/>
  </si>
  <si>
    <t>옥대권역단위종합정비사업 건축조경</t>
    <phoneticPr fontId="2" type="noConversion"/>
  </si>
  <si>
    <t>옥대권역단위종합정비사업 전기공사</t>
    <phoneticPr fontId="2" type="noConversion"/>
  </si>
  <si>
    <t>옥대권역단위종합정비사업 통신공사</t>
    <phoneticPr fontId="2" type="noConversion"/>
  </si>
  <si>
    <t>남면지구 다목적농촌용수개발사업</t>
    <phoneticPr fontId="2" type="noConversion"/>
  </si>
  <si>
    <t>054-639-0563</t>
    <phoneticPr fontId="2" type="noConversion"/>
  </si>
  <si>
    <t>소천 권역단위종합정비사업 건축조경공사</t>
    <phoneticPr fontId="2" type="noConversion"/>
  </si>
  <si>
    <t>박성기</t>
    <phoneticPr fontId="2" type="noConversion"/>
  </si>
  <si>
    <t>054-639-5043</t>
    <phoneticPr fontId="2" type="noConversion"/>
  </si>
  <si>
    <t>소천 권역단위종합정비사업 통신공사</t>
    <phoneticPr fontId="2" type="noConversion"/>
  </si>
  <si>
    <t>한약우 권역단위종합정비사업 건축조경공사</t>
    <phoneticPr fontId="2" type="noConversion"/>
  </si>
  <si>
    <t>한약우 권역단위종합정비사업 전기공사</t>
    <phoneticPr fontId="2" type="noConversion"/>
  </si>
  <si>
    <t>한약우 권역단위종합정비사업 통신공사</t>
    <phoneticPr fontId="2" type="noConversion"/>
  </si>
  <si>
    <t>석포면소재지 종합정비사업 건축조경공사</t>
    <phoneticPr fontId="2" type="noConversion"/>
  </si>
  <si>
    <t>안정권역 단위종합정비사업</t>
    <phoneticPr fontId="2" type="noConversion"/>
  </si>
  <si>
    <t>이영근</t>
    <phoneticPr fontId="2" type="noConversion"/>
  </si>
  <si>
    <t>054-639-5032</t>
    <phoneticPr fontId="2" type="noConversion"/>
  </si>
  <si>
    <t>본촌지 재해위험저수지정비사업 토목공사</t>
    <phoneticPr fontId="2" type="noConversion"/>
  </si>
  <si>
    <t>054-339-5040</t>
    <phoneticPr fontId="2" type="noConversion"/>
  </si>
  <si>
    <t>오라지구 수리시설개보수사업 토목공사</t>
    <phoneticPr fontId="2" type="noConversion"/>
  </si>
  <si>
    <t>이대희</t>
    <phoneticPr fontId="2" type="noConversion"/>
  </si>
  <si>
    <t>054-339-5030</t>
    <phoneticPr fontId="2" type="noConversion"/>
  </si>
  <si>
    <t>유상권역단위종합정비사업 토목공사</t>
    <phoneticPr fontId="2" type="noConversion"/>
  </si>
  <si>
    <t>지은정</t>
    <phoneticPr fontId="2" type="noConversion"/>
  </si>
  <si>
    <t>054-339-5032</t>
    <phoneticPr fontId="2" type="noConversion"/>
  </si>
  <si>
    <t>용계지구 농촌용수개발사업 토목공사</t>
    <phoneticPr fontId="2" type="noConversion"/>
  </si>
  <si>
    <t>정일한</t>
    <phoneticPr fontId="2" type="noConversion"/>
  </si>
  <si>
    <t>054-339-5067</t>
    <phoneticPr fontId="2" type="noConversion"/>
  </si>
  <si>
    <t>자호천권역단위종합정비사업 토목공사</t>
    <phoneticPr fontId="2" type="noConversion"/>
  </si>
  <si>
    <t>고경지구 수리시설개보수사업 토목공사</t>
    <phoneticPr fontId="2" type="noConversion"/>
  </si>
  <si>
    <t>조두현</t>
    <phoneticPr fontId="2" type="noConversion"/>
  </si>
  <si>
    <t>054-339-5061</t>
    <phoneticPr fontId="2" type="noConversion"/>
  </si>
  <si>
    <t>용궁면소재지 종합정비사업 건축조경공사</t>
    <phoneticPr fontId="2" type="noConversion"/>
  </si>
  <si>
    <t>월포지구 다목적 농촌용수개발사업 토목공사</t>
    <phoneticPr fontId="2" type="noConversion"/>
  </si>
  <si>
    <t>원청일</t>
  </si>
  <si>
    <t>054-650-7145</t>
  </si>
  <si>
    <t>농암지구 농촌용수개발사업</t>
  </si>
  <si>
    <t>문진경</t>
    <phoneticPr fontId="2" type="noConversion"/>
  </si>
  <si>
    <t>054-550-5332</t>
    <phoneticPr fontId="2" type="noConversion"/>
  </si>
  <si>
    <t>농암지구 농촌용수개발사업</t>
    <phoneticPr fontId="2" type="noConversion"/>
  </si>
  <si>
    <t>관산들 권역다위종합정비사업 토목.건축.조경.기계공사</t>
    <phoneticPr fontId="2" type="noConversion"/>
  </si>
  <si>
    <t>경천호 시군창의아이디어사업 토목.조경</t>
    <phoneticPr fontId="2" type="noConversion"/>
  </si>
  <si>
    <t>남호 창조적마을만들기 토목.건축기계공사</t>
    <phoneticPr fontId="2" type="noConversion"/>
  </si>
  <si>
    <t>추산 창조적마을만들기사업 토목공사</t>
    <phoneticPr fontId="2" type="noConversion"/>
  </si>
  <si>
    <t>화금지구 지표수보강개발사업</t>
    <phoneticPr fontId="2" type="noConversion"/>
  </si>
  <si>
    <t>박영진</t>
    <phoneticPr fontId="2" type="noConversion"/>
  </si>
  <si>
    <t>053-819-6032</t>
    <phoneticPr fontId="2" type="noConversion"/>
  </si>
  <si>
    <t>문천지구 농업용수수질개선사업</t>
    <phoneticPr fontId="2" type="noConversion"/>
  </si>
  <si>
    <t>금구지구 배수개선사업</t>
    <phoneticPr fontId="2" type="noConversion"/>
  </si>
  <si>
    <t>섶마리권역 종합정비사업(조경)</t>
    <phoneticPr fontId="2" type="noConversion"/>
  </si>
  <si>
    <t>남영동</t>
    <phoneticPr fontId="2" type="noConversion"/>
  </si>
  <si>
    <t>053-819-6033</t>
    <phoneticPr fontId="2" type="noConversion"/>
  </si>
  <si>
    <t>섶마리권역 종합정비사업</t>
    <phoneticPr fontId="2" type="noConversion"/>
  </si>
  <si>
    <t>연지구 수리시설개보수사업</t>
    <phoneticPr fontId="2" type="noConversion"/>
  </si>
  <si>
    <t>김승규</t>
    <phoneticPr fontId="2" type="noConversion"/>
  </si>
  <si>
    <t>053-819-6022</t>
    <phoneticPr fontId="2" type="noConversion"/>
  </si>
  <si>
    <t>지슬지구 수리시설개보수사업</t>
    <phoneticPr fontId="2" type="noConversion"/>
  </si>
  <si>
    <t>압량지구 수리시설개보수사업</t>
    <phoneticPr fontId="2" type="noConversion"/>
  </si>
  <si>
    <t>신계지구 지표수보강개발사업</t>
  </si>
  <si>
    <t>박종순</t>
  </si>
  <si>
    <t>일심지 재해위험저수지정비사업</t>
  </si>
  <si>
    <t>경북지역본부 의성군위지사 지역개발부</t>
    <phoneticPr fontId="2" type="noConversion"/>
  </si>
  <si>
    <t>사곡지 재해위험저수지정비사업</t>
  </si>
  <si>
    <t>구룡지 재해위험저수지정비사업</t>
  </si>
  <si>
    <t>장천지 저수지정비사업 토목공사</t>
  </si>
  <si>
    <t>이민호</t>
  </si>
  <si>
    <t>054-830-8168</t>
  </si>
  <si>
    <t>일산자두 권역단위종합정비사업 건축,토목,기계공사</t>
  </si>
  <si>
    <t>일산자두 권역단위종합정비사업 전기공사</t>
  </si>
  <si>
    <t>일산자두 소득증대사업 마을공동구판장 건축,토목,기계공사</t>
  </si>
  <si>
    <t>임성곡지 저수지정비공사</t>
  </si>
  <si>
    <t>이상두</t>
  </si>
  <si>
    <t>054-830-8164</t>
  </si>
  <si>
    <t>후평보조지 저수지정비공사</t>
  </si>
  <si>
    <t>금성면 개일리 동원지 정비공사</t>
  </si>
  <si>
    <t>산수유권역단위종합정비사업</t>
  </si>
  <si>
    <t>산수유권역단위종합정비사업(주민복지센터)</t>
  </si>
  <si>
    <t>금성면소재지종합정비사업</t>
  </si>
  <si>
    <t>다인면소재지종합정비사업</t>
  </si>
  <si>
    <t>고지바위 권역단위종합정비사업 토목조경건축공사</t>
  </si>
  <si>
    <t>단촌면 농촌중심지활성화사업 건축토목공사</t>
  </si>
  <si>
    <t>청산지구 새뜰마을 토목건축공사</t>
  </si>
  <si>
    <t>현서지구 다목적농촌용수개발사업 토목공사</t>
    <phoneticPr fontId="2" type="noConversion"/>
  </si>
  <si>
    <t>경북지역본부 청송영양지사 수자원관리부</t>
    <phoneticPr fontId="2" type="noConversion"/>
  </si>
  <si>
    <t>김창수</t>
    <phoneticPr fontId="2" type="noConversion"/>
  </si>
  <si>
    <t>054-870-0532</t>
    <phoneticPr fontId="2" type="noConversion"/>
  </si>
  <si>
    <t>현서지구 다목적농촌용수개발사업 전기공사</t>
    <phoneticPr fontId="2" type="noConversion"/>
  </si>
  <si>
    <t>진보면소재지 종합정비사업 토목건축공사</t>
    <phoneticPr fontId="2" type="noConversion"/>
  </si>
  <si>
    <t>진보면소재지 종합정비사업 전기공사</t>
    <phoneticPr fontId="2" type="noConversion"/>
  </si>
  <si>
    <t>방호정권역 단위종합정비사업 건축공사</t>
    <phoneticPr fontId="2" type="noConversion"/>
  </si>
  <si>
    <t>류형곤</t>
    <phoneticPr fontId="2" type="noConversion"/>
  </si>
  <si>
    <t>방호정권역 단위종합정비사업 농산물가공시설 건축공사</t>
    <phoneticPr fontId="2" type="noConversion"/>
  </si>
  <si>
    <t>방호정권역 단위종합정비사업 농산물가공시설 전기공사</t>
    <phoneticPr fontId="2" type="noConversion"/>
  </si>
  <si>
    <t>화매권역 단위종합정비사업 토목건축공사</t>
    <phoneticPr fontId="2" type="noConversion"/>
  </si>
  <si>
    <t>화매권역 단위종합정비사업 전기공사</t>
    <phoneticPr fontId="2" type="noConversion"/>
  </si>
  <si>
    <t>화맥권역 단위종합정비사업 통신공사</t>
    <phoneticPr fontId="2" type="noConversion"/>
  </si>
  <si>
    <t>노래리 창조적마을만들기사업 토목건축공사</t>
    <phoneticPr fontId="2" type="noConversion"/>
  </si>
  <si>
    <t>박재완</t>
    <phoneticPr fontId="2" type="noConversion"/>
  </si>
  <si>
    <t>054-870-0525</t>
    <phoneticPr fontId="2" type="noConversion"/>
  </si>
  <si>
    <t>노래리 창조적마을만들기사업 전기공사</t>
    <phoneticPr fontId="2" type="noConversion"/>
  </si>
  <si>
    <t>노래리 창조적마을만들기사업 통신공사</t>
    <phoneticPr fontId="2" type="noConversion"/>
  </si>
  <si>
    <t>옛구도지 재해위험저수지 정비사업</t>
    <phoneticPr fontId="2" type="noConversion"/>
  </si>
  <si>
    <t>류우한</t>
    <phoneticPr fontId="2" type="noConversion"/>
  </si>
  <si>
    <t>054-870-0531</t>
    <phoneticPr fontId="2" type="noConversion"/>
  </si>
  <si>
    <t>홍소지구 다목적농촌용수개발사업 토목공사</t>
    <phoneticPr fontId="2" type="noConversion"/>
  </si>
  <si>
    <t>정수명</t>
    <phoneticPr fontId="2" type="noConversion"/>
  </si>
  <si>
    <t>054-870-0535</t>
    <phoneticPr fontId="2" type="noConversion"/>
  </si>
  <si>
    <t>입암면소재지 종합정비사업 토목건축공사</t>
    <phoneticPr fontId="2" type="noConversion"/>
  </si>
  <si>
    <t xml:space="preserve"> 일월면소재지 종합정비사업</t>
    <phoneticPr fontId="2" type="noConversion"/>
  </si>
  <si>
    <t>신명호</t>
    <phoneticPr fontId="2" type="noConversion"/>
  </si>
  <si>
    <t>054-870-0533</t>
    <phoneticPr fontId="2" type="noConversion"/>
  </si>
  <si>
    <t>청중마을권역 단위종합정비사업 건축토목공사</t>
    <phoneticPr fontId="2" type="noConversion"/>
  </si>
  <si>
    <t>김상한</t>
    <phoneticPr fontId="2" type="noConversion"/>
  </si>
  <si>
    <t>054-870-0537</t>
    <phoneticPr fontId="2" type="noConversion"/>
  </si>
  <si>
    <t>청중마을권역 단위종합정비사업 전기공사</t>
    <phoneticPr fontId="2" type="noConversion"/>
  </si>
  <si>
    <t>청중마을권역 단위종합정비사업 통신공사</t>
    <phoneticPr fontId="2" type="noConversion"/>
  </si>
  <si>
    <t>이평지구  다목적 농촌용수개발사업 토목공사</t>
    <phoneticPr fontId="2" type="noConversion"/>
  </si>
  <si>
    <t>경북지역본부 영덕울진지사 지역개발부</t>
    <phoneticPr fontId="2" type="noConversion"/>
  </si>
  <si>
    <t>이신우</t>
    <phoneticPr fontId="2" type="noConversion"/>
  </si>
  <si>
    <t>054-730-5075</t>
    <phoneticPr fontId="2" type="noConversion"/>
  </si>
  <si>
    <t>도진 권역단위 종합정비사업 토목공사</t>
    <phoneticPr fontId="2" type="noConversion"/>
  </si>
  <si>
    <t>경북지역본부 고령달성지사 지역개발부</t>
    <phoneticPr fontId="2" type="noConversion"/>
  </si>
  <si>
    <t>박대형</t>
    <phoneticPr fontId="2" type="noConversion"/>
  </si>
  <si>
    <t>054-950-0744</t>
    <phoneticPr fontId="2" type="noConversion"/>
  </si>
  <si>
    <t>중화마을 권역단위 종합정비사업 우륵생태둘레길</t>
    <phoneticPr fontId="2" type="noConversion"/>
  </si>
  <si>
    <t>윤동기</t>
    <phoneticPr fontId="2" type="noConversion"/>
  </si>
  <si>
    <t>054-950-0743</t>
    <phoneticPr fontId="2" type="noConversion"/>
  </si>
  <si>
    <t>중화마을 권역단위 종합정비사업 토목</t>
    <phoneticPr fontId="2" type="noConversion"/>
  </si>
  <si>
    <t xml:space="preserve">덕운지구 수리시설개보수사업 </t>
    <phoneticPr fontId="2" type="noConversion"/>
  </si>
  <si>
    <t>서시원</t>
    <phoneticPr fontId="2" type="noConversion"/>
  </si>
  <si>
    <t>054-950-0742</t>
    <phoneticPr fontId="2" type="noConversion"/>
  </si>
  <si>
    <t>봉계지구 농경철기문화 농촌테마공원조성사업</t>
  </si>
  <si>
    <t>경북지역본부 포항울릉지사 수자원관리부</t>
    <phoneticPr fontId="2" type="noConversion"/>
  </si>
  <si>
    <t>김태어</t>
  </si>
  <si>
    <t>054-720-7017</t>
  </si>
  <si>
    <t>W150 x 25T</t>
  </si>
  <si>
    <t>조경시설물</t>
  </si>
  <si>
    <t>놀이시설물 등</t>
  </si>
  <si>
    <t>T150</t>
  </si>
  <si>
    <t>황토포장</t>
  </si>
  <si>
    <t>T100</t>
  </si>
  <si>
    <t>25-24-120</t>
    <phoneticPr fontId="2" type="noConversion"/>
  </si>
  <si>
    <t>구조물</t>
    <phoneticPr fontId="2" type="noConversion"/>
  </si>
  <si>
    <t>㎥</t>
    <phoneticPr fontId="2" type="noConversion"/>
  </si>
  <si>
    <t>경북지역본부 경주지사 수자원관리부</t>
    <phoneticPr fontId="2" type="noConversion"/>
  </si>
  <si>
    <t>물천지구 수리시설개보수사업</t>
    <phoneticPr fontId="2" type="noConversion"/>
  </si>
  <si>
    <t>김일표</t>
    <phoneticPr fontId="2" type="noConversion"/>
  </si>
  <si>
    <t>054-772-3915</t>
    <phoneticPr fontId="2" type="noConversion"/>
  </si>
  <si>
    <t>HD13</t>
    <phoneticPr fontId="2" type="noConversion"/>
  </si>
  <si>
    <t>사방지구 배수개선사업</t>
    <phoneticPr fontId="2" type="noConversion"/>
  </si>
  <si>
    <t>여창기</t>
    <phoneticPr fontId="2" type="noConversion"/>
  </si>
  <si>
    <t>안동북부지구 농촌용수개발사업토목공사</t>
    <phoneticPr fontId="2" type="noConversion"/>
  </si>
  <si>
    <t>25-24-15외5종</t>
    <phoneticPr fontId="2" type="noConversion"/>
  </si>
  <si>
    <t>구조물용</t>
    <phoneticPr fontId="2" type="noConversion"/>
  </si>
  <si>
    <t>루베</t>
    <phoneticPr fontId="2" type="noConversion"/>
  </si>
  <si>
    <t>경북지역본부 안동지사 수자원관리부</t>
    <phoneticPr fontId="2" type="noConversion"/>
  </si>
  <si>
    <t>054-850-5741</t>
    <phoneticPr fontId="2" type="noConversion"/>
  </si>
  <si>
    <t>D13외7종</t>
    <phoneticPr fontId="2" type="noConversion"/>
  </si>
  <si>
    <t>톤</t>
    <phoneticPr fontId="2" type="noConversion"/>
  </si>
  <si>
    <t>봉정사권역 단위종합정비사업 건축공사</t>
  </si>
  <si>
    <t>김경록</t>
  </si>
  <si>
    <t>054-850-5746</t>
  </si>
  <si>
    <t>25-18-8</t>
  </si>
  <si>
    <t>포장,암거</t>
  </si>
  <si>
    <t>부석면소재지 종합정비사업</t>
  </si>
  <si>
    <t>보안등</t>
    <phoneticPr fontId="2" type="noConversion"/>
  </si>
  <si>
    <t>LED 60W</t>
    <phoneticPr fontId="2" type="noConversion"/>
  </si>
  <si>
    <t>경북지역본부 영주봉화지사 지역개발부</t>
  </si>
  <si>
    <t>김재현</t>
  </si>
  <si>
    <t>054-639-5048</t>
  </si>
  <si>
    <t>PE이중벽관</t>
    <phoneticPr fontId="2" type="noConversion"/>
  </si>
  <si>
    <t>D400mm</t>
    <phoneticPr fontId="2" type="noConversion"/>
  </si>
  <si>
    <t>m</t>
    <phoneticPr fontId="2" type="noConversion"/>
  </si>
  <si>
    <t>점토바닥벽돌</t>
    <phoneticPr fontId="2" type="noConversion"/>
  </si>
  <si>
    <t>230*114*55</t>
    <phoneticPr fontId="2" type="noConversion"/>
  </si>
  <si>
    <t>조경</t>
    <phoneticPr fontId="2" type="noConversion"/>
  </si>
  <si>
    <t>매</t>
    <phoneticPr fontId="2" type="noConversion"/>
  </si>
  <si>
    <t>아스콘</t>
    <phoneticPr fontId="2" type="noConversion"/>
  </si>
  <si>
    <t>WC-2, t13mm</t>
    <phoneticPr fontId="2" type="noConversion"/>
  </si>
  <si>
    <t>이동식 화장실</t>
    <phoneticPr fontId="2" type="noConversion"/>
  </si>
  <si>
    <t>8000*3800*3600</t>
    <phoneticPr fontId="2" type="noConversion"/>
  </si>
  <si>
    <t>동</t>
    <phoneticPr fontId="2" type="noConversion"/>
  </si>
  <si>
    <t>탄성포장재</t>
    <phoneticPr fontId="2" type="noConversion"/>
  </si>
  <si>
    <t>T=15cm</t>
    <phoneticPr fontId="2" type="noConversion"/>
  </si>
  <si>
    <t>㎡</t>
    <phoneticPr fontId="2" type="noConversion"/>
  </si>
  <si>
    <t>한식형정자</t>
    <phoneticPr fontId="2" type="noConversion"/>
  </si>
  <si>
    <t>6.3*6.3*4.6</t>
    <phoneticPr fontId="2" type="noConversion"/>
  </si>
  <si>
    <t>이산권역단위종합정비사업 토목건축조경</t>
    <phoneticPr fontId="2" type="noConversion"/>
  </si>
  <si>
    <t>태양광발전장치</t>
    <phoneticPr fontId="2" type="noConversion"/>
  </si>
  <si>
    <t>10kw</t>
    <phoneticPr fontId="2" type="noConversion"/>
  </si>
  <si>
    <t>발전</t>
    <phoneticPr fontId="2" type="noConversion"/>
  </si>
  <si>
    <t>김재원</t>
    <phoneticPr fontId="2" type="noConversion"/>
  </si>
  <si>
    <t>054-639-5048</t>
    <phoneticPr fontId="2" type="noConversion"/>
  </si>
  <si>
    <t>육각정자</t>
    <phoneticPr fontId="2" type="noConversion"/>
  </si>
  <si>
    <t>7000*6061*5280</t>
    <phoneticPr fontId="2" type="noConversion"/>
  </si>
  <si>
    <t>쉼터</t>
    <phoneticPr fontId="2" type="noConversion"/>
  </si>
  <si>
    <t>경북지역본부 영주봉화지사 지역개발부</t>
    <phoneticPr fontId="2" type="noConversion"/>
  </si>
  <si>
    <t>소천 권역단위종합정비사업</t>
    <phoneticPr fontId="2" type="noConversion"/>
  </si>
  <si>
    <t>퍼걸러</t>
    <phoneticPr fontId="2" type="noConversion"/>
  </si>
  <si>
    <t>개소</t>
    <phoneticPr fontId="2" type="noConversion"/>
  </si>
  <si>
    <t>박성기</t>
    <phoneticPr fontId="2" type="noConversion"/>
  </si>
  <si>
    <t>054-639-5043</t>
    <phoneticPr fontId="2" type="noConversion"/>
  </si>
  <si>
    <t>한약우 권역단위종합정비사업</t>
    <phoneticPr fontId="2" type="noConversion"/>
  </si>
  <si>
    <t>냉난방기</t>
    <phoneticPr fontId="2" type="noConversion"/>
  </si>
  <si>
    <t>방송시스템</t>
    <phoneticPr fontId="2" type="noConversion"/>
  </si>
  <si>
    <t>안정권역 단위종합정비사업</t>
    <phoneticPr fontId="2" type="noConversion"/>
  </si>
  <si>
    <t>규격</t>
    <phoneticPr fontId="2" type="noConversion"/>
  </si>
  <si>
    <t>이영근</t>
    <phoneticPr fontId="2" type="noConversion"/>
  </si>
  <si>
    <t>054-639-5032</t>
    <phoneticPr fontId="2" type="noConversion"/>
  </si>
  <si>
    <t>우레탄 탄성포장</t>
    <phoneticPr fontId="2" type="noConversion"/>
  </si>
  <si>
    <t>한들지구 배수개선사업</t>
    <phoneticPr fontId="2" type="noConversion"/>
  </si>
  <si>
    <t>경북지역본부 상주지사 수자원관리부</t>
    <phoneticPr fontId="2" type="noConversion"/>
  </si>
  <si>
    <t>유공관</t>
    <phoneticPr fontId="2" type="noConversion"/>
  </si>
  <si>
    <t>D110</t>
    <phoneticPr fontId="2" type="noConversion"/>
  </si>
  <si>
    <t>한재원</t>
  </si>
  <si>
    <t>054-531-3629</t>
  </si>
  <si>
    <t>맨홀</t>
    <phoneticPr fontId="2" type="noConversion"/>
  </si>
  <si>
    <t>1000*1000</t>
    <phoneticPr fontId="2" type="noConversion"/>
  </si>
  <si>
    <t>개운지 지역창의 아이디어사업</t>
  </si>
  <si>
    <t>부잔교</t>
  </si>
  <si>
    <t>지보면 농촌중심지활성화사업 토목건축공사</t>
    <phoneticPr fontId="2" type="noConversion"/>
  </si>
  <si>
    <t>쇼핑몰</t>
    <phoneticPr fontId="2" type="noConversion"/>
  </si>
  <si>
    <t>보차도용코크리트블럭</t>
    <phoneticPr fontId="2" type="noConversion"/>
  </si>
  <si>
    <t>T60, 회백색·검은색·그레이블랙·브라운베이지</t>
    <phoneticPr fontId="2" type="noConversion"/>
  </si>
  <si>
    <t>경북지역본부 경천지사 지역개발부</t>
    <phoneticPr fontId="2" type="noConversion"/>
  </si>
  <si>
    <t>손덕호</t>
    <phoneticPr fontId="2" type="noConversion"/>
  </si>
  <si>
    <t>054-650-7142</t>
    <phoneticPr fontId="2" type="noConversion"/>
  </si>
  <si>
    <t>팔각정자</t>
    <phoneticPr fontId="2" type="noConversion"/>
  </si>
  <si>
    <t>7000×7000×4600</t>
    <phoneticPr fontId="2" type="noConversion"/>
  </si>
  <si>
    <t>이동식화장실</t>
    <phoneticPr fontId="2" type="noConversion"/>
  </si>
  <si>
    <t>8000×3600×3050</t>
    <phoneticPr fontId="2" type="noConversion"/>
  </si>
  <si>
    <t>죽안지구 수리시설개보수사업 토목공사</t>
    <phoneticPr fontId="2" type="noConversion"/>
  </si>
  <si>
    <t>경북지역본부 경천지사 문경지부</t>
    <phoneticPr fontId="2" type="noConversion"/>
  </si>
  <si>
    <t>문진경</t>
    <phoneticPr fontId="2" type="noConversion"/>
  </si>
  <si>
    <t>054-550-5332</t>
    <phoneticPr fontId="2" type="noConversion"/>
  </si>
  <si>
    <t>문진경</t>
  </si>
  <si>
    <t>054-550-5332</t>
  </si>
  <si>
    <t>금구지구 배수개선사업</t>
    <phoneticPr fontId="2" type="noConversion"/>
  </si>
  <si>
    <t>식생호안블럭</t>
    <phoneticPr fontId="2" type="noConversion"/>
  </si>
  <si>
    <t>2000*1300*700</t>
    <phoneticPr fontId="2" type="noConversion"/>
  </si>
  <si>
    <t>배수로사면</t>
    <phoneticPr fontId="2" type="noConversion"/>
  </si>
  <si>
    <t>경북지역본부 경산청도지사 수자원관리부</t>
    <phoneticPr fontId="2" type="noConversion"/>
  </si>
  <si>
    <t>이경욱</t>
    <phoneticPr fontId="2" type="noConversion"/>
  </si>
  <si>
    <t>053-819-6034</t>
    <phoneticPr fontId="2" type="noConversion"/>
  </si>
  <si>
    <t>25-16-80</t>
    <phoneticPr fontId="2" type="noConversion"/>
  </si>
  <si>
    <t>배수로바닥</t>
    <phoneticPr fontId="2" type="noConversion"/>
  </si>
  <si>
    <t>문천지구 농업용수수질개선사업</t>
    <phoneticPr fontId="2" type="noConversion"/>
  </si>
  <si>
    <t>김진송</t>
    <phoneticPr fontId="2" type="noConversion"/>
  </si>
  <si>
    <t>053-819-6021</t>
    <phoneticPr fontId="2" type="noConversion"/>
  </si>
  <si>
    <t>인공식물섬</t>
    <phoneticPr fontId="2" type="noConversion"/>
  </si>
  <si>
    <t>부유식</t>
    <phoneticPr fontId="2" type="noConversion"/>
  </si>
  <si>
    <t>수질개선</t>
    <phoneticPr fontId="2" type="noConversion"/>
  </si>
  <si>
    <t>남매지구 수리시설개보수사업</t>
    <phoneticPr fontId="2" type="noConversion"/>
  </si>
  <si>
    <t>취수시설</t>
    <phoneticPr fontId="2" type="noConversion"/>
  </si>
  <si>
    <t>시멘트</t>
    <phoneticPr fontId="2" type="noConversion"/>
  </si>
  <si>
    <t>40kg</t>
    <phoneticPr fontId="2" type="noConversion"/>
  </si>
  <si>
    <t>그라우팅</t>
    <phoneticPr fontId="2" type="noConversion"/>
  </si>
  <si>
    <t>지슬지구 수리시설개보수사업</t>
    <phoneticPr fontId="2" type="noConversion"/>
  </si>
  <si>
    <t>권양기(기계)</t>
    <phoneticPr fontId="2" type="noConversion"/>
  </si>
  <si>
    <t>1.5kw외</t>
    <phoneticPr fontId="2" type="noConversion"/>
  </si>
  <si>
    <t>박영진</t>
    <phoneticPr fontId="2" type="noConversion"/>
  </si>
  <si>
    <t>053-819-6032</t>
    <phoneticPr fontId="2" type="noConversion"/>
  </si>
  <si>
    <t>화금지구 지표수보강개발사업</t>
    <phoneticPr fontId="2" type="noConversion"/>
  </si>
  <si>
    <t>D16외</t>
    <phoneticPr fontId="2" type="noConversion"/>
  </si>
  <si>
    <t>여수토방수로</t>
    <phoneticPr fontId="2" type="noConversion"/>
  </si>
  <si>
    <t>25-27-150외</t>
    <phoneticPr fontId="2" type="noConversion"/>
  </si>
  <si>
    <t>의흥면소재지 종합정비사업</t>
  </si>
  <si>
    <t>도막형포장</t>
  </si>
  <si>
    <t>현산지구 다목적농촌용수개발사업</t>
  </si>
  <si>
    <t>터닝락조인트폴리에틸렌피복강관</t>
  </si>
  <si>
    <t>양수장 기계</t>
  </si>
  <si>
    <t>펌프 외</t>
  </si>
  <si>
    <t>일심지 재해위험저수지 정비사업</t>
  </si>
  <si>
    <t>사통 및 비상수문</t>
  </si>
  <si>
    <t>기계</t>
    <phoneticPr fontId="2" type="noConversion"/>
  </si>
  <si>
    <t>사곡지 재해위험저수지 정비사업</t>
  </si>
  <si>
    <t>지게차</t>
  </si>
  <si>
    <t>전동, 2.0톤</t>
  </si>
  <si>
    <t>화물운반</t>
  </si>
  <si>
    <t>25-27-12 외</t>
    <phoneticPr fontId="2" type="noConversion"/>
  </si>
  <si>
    <t>도영찬</t>
  </si>
  <si>
    <t>054-830-8167</t>
  </si>
  <si>
    <t>안계면소재지 종합정비사업</t>
  </si>
  <si>
    <t>정자(막구조물)</t>
  </si>
  <si>
    <t>가로등 외</t>
  </si>
  <si>
    <t>가로등 등</t>
  </si>
  <si>
    <t>WC-2  가열</t>
  </si>
  <si>
    <t>사무집기 등</t>
  </si>
  <si>
    <t>낸난방기</t>
  </si>
  <si>
    <t>냉방63.8/난방69.3kW 외 다수</t>
  </si>
  <si>
    <t>다목적실 AV설비</t>
  </si>
  <si>
    <t>알루미늄단열커튼월</t>
  </si>
  <si>
    <t>불소수지2회</t>
  </si>
  <si>
    <t>막구조파고라</t>
  </si>
  <si>
    <t>H5000, 80M2</t>
  </si>
  <si>
    <t>HD-19</t>
  </si>
  <si>
    <t>단열커튼월</t>
  </si>
  <si>
    <t>128mm</t>
  </si>
  <si>
    <t>단촌면 농촌중심지활성화사업</t>
  </si>
  <si>
    <t>냉난방기설치</t>
  </si>
  <si>
    <t>EHP냉난방기,천정형</t>
  </si>
  <si>
    <t>단북이연리묵계3양수장설치 수중펌프</t>
  </si>
  <si>
    <t>200mm*7.5kw</t>
  </si>
  <si>
    <t xml:space="preserve"> 기계 </t>
  </si>
  <si>
    <t>이재권</t>
  </si>
  <si>
    <t>054-830-8136</t>
  </si>
  <si>
    <t>하사1양수장증축 펌프 및 전동기</t>
  </si>
  <si>
    <t>펌프 및 전동기</t>
  </si>
  <si>
    <t>200mm*75kw</t>
  </si>
  <si>
    <t>용사양수장 PE수도관</t>
  </si>
  <si>
    <t>PE수도관</t>
  </si>
  <si>
    <t>200mm</t>
  </si>
  <si>
    <t>진보면소재지 종합정비사업</t>
    <phoneticPr fontId="2" type="noConversion"/>
  </si>
  <si>
    <t>스테인리스 가로등</t>
    <phoneticPr fontId="2" type="noConversion"/>
  </si>
  <si>
    <t>4m</t>
    <phoneticPr fontId="2" type="noConversion"/>
  </si>
  <si>
    <t>가로등</t>
    <phoneticPr fontId="2" type="noConversion"/>
  </si>
  <si>
    <t>ea</t>
    <phoneticPr fontId="2" type="noConversion"/>
  </si>
  <si>
    <t>화매권역단위종합정비사업</t>
    <phoneticPr fontId="2" type="noConversion"/>
  </si>
  <si>
    <t>단열커턴월</t>
    <phoneticPr fontId="2" type="noConversion"/>
  </si>
  <si>
    <t>흙콘크리트</t>
    <phoneticPr fontId="2" type="noConversion"/>
  </si>
  <si>
    <t>T150</t>
    <phoneticPr fontId="2" type="noConversion"/>
  </si>
  <si>
    <t>24-21-08</t>
    <phoneticPr fontId="2" type="noConversion"/>
  </si>
  <si>
    <t>D13외</t>
    <phoneticPr fontId="2" type="noConversion"/>
  </si>
  <si>
    <t>25-21-12외</t>
    <phoneticPr fontId="2" type="noConversion"/>
  </si>
  <si>
    <t>일월면소재지 종합정비사업</t>
    <phoneticPr fontId="2" type="noConversion"/>
  </si>
  <si>
    <t>보차도용콘크리트블럭</t>
    <phoneticPr fontId="2" type="noConversion"/>
  </si>
  <si>
    <t>T80,회백색계열</t>
    <phoneticPr fontId="2" type="noConversion"/>
  </si>
  <si>
    <t>도막형포장재</t>
    <phoneticPr fontId="2" type="noConversion"/>
  </si>
  <si>
    <t>T2~3</t>
    <phoneticPr fontId="2" type="noConversion"/>
  </si>
  <si>
    <t>사각대기소</t>
    <phoneticPr fontId="2" type="noConversion"/>
  </si>
  <si>
    <t>B4.7×H3.3</t>
    <phoneticPr fontId="2" type="noConversion"/>
  </si>
  <si>
    <t>L5.5×B2.8</t>
  </si>
  <si>
    <t>청하면 농촌중심지활성화사업 세부설계</t>
  </si>
  <si>
    <t>장기면 농촌중심지활성화사업 세부설계</t>
  </si>
  <si>
    <t>청하면 농촌중심지활성화사업 지역역량강화(S/W)용역</t>
  </si>
  <si>
    <t>장기면 농촌중심지활성화사업 지역역량강화(S/W)용역</t>
  </si>
  <si>
    <t>건천읍소재지 종합정비사업 폐기물처리</t>
    <phoneticPr fontId="2" type="noConversion"/>
  </si>
  <si>
    <t>김영하</t>
    <phoneticPr fontId="2" type="noConversion"/>
  </si>
  <si>
    <t>순흥면소재지 종합정비 지역역량강화사업 용역</t>
    <phoneticPr fontId="2" type="noConversion"/>
  </si>
  <si>
    <t>김재현</t>
    <phoneticPr fontId="2" type="noConversion"/>
  </si>
  <si>
    <t>안정권역 단위종합정비 지역역량강화사업</t>
    <phoneticPr fontId="2" type="noConversion"/>
  </si>
  <si>
    <t>북장지구 다목적농촌용수개발사업 사전재해영향성검토 작성 용역</t>
  </si>
  <si>
    <t>경북지역본부 상주지사 지역개발부</t>
    <phoneticPr fontId="2" type="noConversion"/>
  </si>
  <si>
    <t>서준건</t>
    <phoneticPr fontId="2" type="noConversion"/>
  </si>
  <si>
    <t>054-531-3604</t>
    <phoneticPr fontId="2" type="noConversion"/>
  </si>
  <si>
    <t>문경시 시군역량강화사업</t>
    <phoneticPr fontId="2" type="noConversion"/>
  </si>
  <si>
    <t>이대식</t>
    <phoneticPr fontId="2" type="noConversion"/>
  </si>
  <si>
    <t>054-550-5333</t>
    <phoneticPr fontId="2" type="noConversion"/>
  </si>
  <si>
    <t>활기찬 농촌프로젝트시법사업 S/W사업</t>
    <phoneticPr fontId="2" type="noConversion"/>
  </si>
  <si>
    <t>화강지구 수리시설개보수사업</t>
    <phoneticPr fontId="2" type="noConversion"/>
  </si>
  <si>
    <t>송내지구 수리시설개보수사업</t>
    <phoneticPr fontId="2" type="noConversion"/>
  </si>
  <si>
    <t>사동지구 수리시설개보수사업</t>
    <phoneticPr fontId="2" type="noConversion"/>
  </si>
  <si>
    <t>진보면소재지종합정비사업 지역역량강화</t>
    <phoneticPr fontId="2" type="noConversion"/>
  </si>
  <si>
    <t>방호정권역 단위종합정비사업 지역역량강화사업 용역</t>
    <phoneticPr fontId="2" type="noConversion"/>
  </si>
  <si>
    <t>백석탄골부리권역 단위종합정비사업 지역역량강화사업 용역</t>
    <phoneticPr fontId="2" type="noConversion"/>
  </si>
  <si>
    <t>기포지구 소규모농촌용수개발사업 산지복구공사 용역</t>
    <phoneticPr fontId="2" type="noConversion"/>
  </si>
  <si>
    <t>노래리 창조적마을만들기 지역역량강화(s/w) 사업 용역</t>
    <phoneticPr fontId="2" type="noConversion"/>
  </si>
  <si>
    <t>옛구도지 재해위험저수지 정비사업 폐기물처리용역</t>
    <phoneticPr fontId="2" type="noConversion"/>
  </si>
  <si>
    <t>답곡지구 소규모농촌용수개발사업 건설폐기물처리용역</t>
    <phoneticPr fontId="2" type="noConversion"/>
  </si>
  <si>
    <t>이동기</t>
    <phoneticPr fontId="2" type="noConversion"/>
  </si>
  <si>
    <t>054-870-0523</t>
    <phoneticPr fontId="2" type="noConversion"/>
  </si>
  <si>
    <t xml:space="preserve">삼계2지구 대구획 경지정리사업 문화재 표본조사 </t>
    <phoneticPr fontId="2" type="noConversion"/>
  </si>
  <si>
    <t>김성호</t>
    <phoneticPr fontId="2" type="noConversion"/>
  </si>
  <si>
    <t>054-730-5078</t>
    <phoneticPr fontId="2" type="noConversion"/>
  </si>
  <si>
    <t>굴구지 시군창의사업 지역역량강화 용역</t>
    <phoneticPr fontId="2" type="noConversion"/>
  </si>
  <si>
    <t>여승준</t>
    <phoneticPr fontId="2" type="noConversion"/>
  </si>
  <si>
    <t>054-730-5065</t>
    <phoneticPr fontId="2" type="noConversion"/>
  </si>
  <si>
    <t xml:space="preserve">왕피 창조적마을만들기사업 지역역량강화 용역 </t>
    <phoneticPr fontId="2" type="noConversion"/>
  </si>
  <si>
    <t>도원지구 수리시설개보수사업 세부설계 용역</t>
    <phoneticPr fontId="2" type="noConversion"/>
  </si>
  <si>
    <t>경북지역본부 고령달성지사 달성지부</t>
    <phoneticPr fontId="2" type="noConversion"/>
  </si>
  <si>
    <t>조영균</t>
    <phoneticPr fontId="2" type="noConversion"/>
  </si>
  <si>
    <t>053-610-3832</t>
    <phoneticPr fontId="2" type="noConversion"/>
  </si>
  <si>
    <t>단산지구 수리시설개보수사업 세부설계 용역</t>
    <phoneticPr fontId="2" type="noConversion"/>
  </si>
  <si>
    <t>조영균</t>
  </si>
  <si>
    <t>053-610-3832</t>
  </si>
  <si>
    <t>연경지구 수리시설개보수사업 세부설계 용역</t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</si>
  <si>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</si>
  <si>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</si>
  <si>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</si>
  <si>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</si>
  <si>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</si>
  <si>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>m</t>
    </r>
    <r>
      <rPr>
        <sz val="11"/>
        <rFont val="돋움"/>
        <family val="3"/>
        <charset val="129"/>
      </rPr>
      <t>3</t>
    </r>
  </si>
  <si>
    <r>
      <t>T</t>
    </r>
    <r>
      <rPr>
        <sz val="11"/>
        <rFont val="돋움"/>
        <family val="3"/>
        <charset val="129"/>
      </rPr>
      <t>ON</t>
    </r>
  </si>
  <si>
    <r>
      <t>4</t>
    </r>
    <r>
      <rPr>
        <sz val="11"/>
        <rFont val="돋움"/>
        <family val="3"/>
        <charset val="129"/>
      </rPr>
      <t>0-240-12외</t>
    </r>
  </si>
  <si>
    <r>
      <t>t</t>
    </r>
    <r>
      <rPr>
        <sz val="11"/>
        <rFont val="돋움"/>
        <family val="3"/>
        <charset val="129"/>
      </rPr>
      <t>on</t>
    </r>
  </si>
  <si>
    <r>
      <t>A</t>
    </r>
    <r>
      <rPr>
        <sz val="11"/>
        <rFont val="돋움"/>
        <family val="3"/>
        <charset val="129"/>
      </rPr>
      <t>U</t>
    </r>
    <phoneticPr fontId="2" type="noConversion"/>
  </si>
  <si>
    <r>
      <t>E</t>
    </r>
    <r>
      <rPr>
        <sz val="11"/>
        <rFont val="돋움"/>
        <family val="3"/>
        <charset val="129"/>
      </rPr>
      <t>A</t>
    </r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</si>
  <si>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</si>
  <si>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</si>
  <si>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</si>
  <si>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r>
      <t>m</t>
    </r>
    <r>
      <rPr>
        <vertAlign val="superscript"/>
        <sz val="11"/>
        <rFont val="돋움"/>
        <family val="3"/>
        <charset val="129"/>
      </rPr>
      <t>3</t>
    </r>
    <phoneticPr fontId="2" type="noConversion"/>
  </si>
  <si>
    <r>
      <t>m</t>
    </r>
    <r>
      <rPr>
        <vertAlign val="superscript"/>
        <sz val="11"/>
        <rFont val="돋움"/>
        <family val="3"/>
        <charset val="129"/>
      </rPr>
      <t>2</t>
    </r>
    <phoneticPr fontId="2" type="noConversion"/>
  </si>
  <si>
    <r>
      <t>k</t>
    </r>
    <r>
      <rPr>
        <sz val="11"/>
        <rFont val="돋움"/>
        <family val="3"/>
        <charset val="129"/>
      </rPr>
      <t>g</t>
    </r>
    <phoneticPr fontId="2" type="noConversion"/>
  </si>
  <si>
    <t>아산시 저수지 보수보강 공사</t>
  </si>
  <si>
    <t>충남지역본부( 지하수지질부)</t>
    <phoneticPr fontId="2" type="noConversion"/>
  </si>
  <si>
    <t>장병철</t>
  </si>
  <si>
    <t>042-480-0356</t>
  </si>
  <si>
    <t>금산군 지표수보강개발사업</t>
  </si>
  <si>
    <t>042-480-0355</t>
  </si>
  <si>
    <t>예산군 지하수개발</t>
  </si>
  <si>
    <t>충남지역본부 (지하수지질부)</t>
    <phoneticPr fontId="2" type="noConversion"/>
  </si>
  <si>
    <t>김현철</t>
  </si>
  <si>
    <t>042-480-0353</t>
  </si>
  <si>
    <t>우목지구 수리시설개보수사업</t>
  </si>
  <si>
    <t>공주세종대전지사 수자원관리부</t>
    <phoneticPr fontId="2" type="noConversion"/>
  </si>
  <si>
    <t>정원용</t>
  </si>
  <si>
    <t>041-850-6442</t>
  </si>
  <si>
    <t>초봉지구 수리시설개보수사업</t>
  </si>
  <si>
    <t>공주세종대전지사 수자원관리부</t>
  </si>
  <si>
    <t>송석채</t>
  </si>
  <si>
    <t>041-850-6456</t>
  </si>
  <si>
    <t>충남지역본부 공주세종대전지사</t>
  </si>
  <si>
    <t>송명섭</t>
  </si>
  <si>
    <t>041-850-6452</t>
  </si>
  <si>
    <t>고복저수지 생태공원조성(2-6단계)사업 조경공사</t>
  </si>
  <si>
    <t>세종특별자치시</t>
  </si>
  <si>
    <t>공주세종대전지사 세종센터</t>
  </si>
  <si>
    <t>임영수</t>
  </si>
  <si>
    <t>044-860-3351</t>
  </si>
  <si>
    <t>박산지구 수리시설개보수사업(토목공사)</t>
  </si>
  <si>
    <t>나기선</t>
  </si>
  <si>
    <t>044-860-3340</t>
  </si>
  <si>
    <t>박산지구 수리시설개보수사업(전기공사)</t>
  </si>
  <si>
    <t xml:space="preserve">수정지구 기계화경작로 </t>
  </si>
  <si>
    <t>충남지역본부 청양지사 지역개발부</t>
    <phoneticPr fontId="2" type="noConversion"/>
  </si>
  <si>
    <t>임부선</t>
  </si>
  <si>
    <t>041-940-1750</t>
  </si>
  <si>
    <t>화양지구배수개선사업(토목,건축,기계)</t>
  </si>
  <si>
    <t>충남지역본부 홍성지사 지역개발부</t>
  </si>
  <si>
    <t>이선용</t>
  </si>
  <si>
    <t>041-630-5739</t>
  </si>
  <si>
    <t>화양지구배수개선사업(전기)</t>
  </si>
  <si>
    <t>041-630-5740</t>
  </si>
  <si>
    <t>노은지구기계화경작로확포장사업</t>
  </si>
  <si>
    <t>041-630-5741</t>
  </si>
  <si>
    <t>결성면 농촌중심지활성화사업 전기공사</t>
  </si>
  <si>
    <t>노종호</t>
  </si>
  <si>
    <t>041-630-5733</t>
  </si>
  <si>
    <t>결성면 농촌중심지활성화사업 통신공사</t>
  </si>
  <si>
    <t>탑정호권역 농촌마을종합개발사업 토목공사</t>
  </si>
  <si>
    <t>충남지역본부 논산지사 지역개발부</t>
  </si>
  <si>
    <t>김인애</t>
  </si>
  <si>
    <t>041-730-2143</t>
  </si>
  <si>
    <t>등화지구 수리시설개보수사업 전기공사</t>
  </si>
  <si>
    <t>충남지역본부 논산지사 수자원관리부</t>
  </si>
  <si>
    <t>김광휘</t>
  </si>
  <si>
    <t>041-730-2130</t>
  </si>
  <si>
    <t>채운지구 수리시설개보수사업 토목건축기계공사</t>
  </si>
  <si>
    <t>민규식</t>
  </si>
  <si>
    <t>041-730-2134</t>
  </si>
  <si>
    <t>채운지구 수리시설개보수사업 전기공사</t>
  </si>
  <si>
    <t>탑정1지구 수리시설개보수사업 토목기계공사</t>
  </si>
  <si>
    <t>종연지구 수리시설개보수사업 토목공사</t>
  </si>
  <si>
    <t>군수2지구 수리시설개보수사업 토목공사</t>
  </si>
  <si>
    <t>충남지역본부 부여지사 수자원관리부</t>
  </si>
  <si>
    <t>강창규</t>
  </si>
  <si>
    <t>041-837-9538</t>
  </si>
  <si>
    <t>군수2지구 수리시설개보수사업 전기공사</t>
  </si>
  <si>
    <t>김계영</t>
  </si>
  <si>
    <t>041-837-9537</t>
  </si>
  <si>
    <t>석우2지구 수리시설개보수사업 토목공사</t>
  </si>
  <si>
    <t>허기행</t>
  </si>
  <si>
    <t>041-837-9531</t>
  </si>
  <si>
    <t>석우2지구 수리시설개보수사업 전기공사</t>
  </si>
  <si>
    <t>입포지구 수리시설개보수사업 토목공사</t>
  </si>
  <si>
    <t>입포지구 수리시설개보수사업 전기공사</t>
  </si>
  <si>
    <t>강경석</t>
  </si>
  <si>
    <t>041-837-9530</t>
  </si>
  <si>
    <t>청포지구 수리시설개보수사업 토목공사</t>
  </si>
  <si>
    <t>김선표</t>
  </si>
  <si>
    <t>041-837-9539</t>
  </si>
  <si>
    <t>초촌지구 다목적농촌용수개발사업</t>
  </si>
  <si>
    <t>충남지역본부 부여지사 지역개발부</t>
  </si>
  <si>
    <t>이병재</t>
  </si>
  <si>
    <t>041-837-9546</t>
  </si>
  <si>
    <t>신검지구 수리시설개보수사업</t>
  </si>
  <si>
    <t>충남지역본부 서천지사 수자원관리부</t>
  </si>
  <si>
    <t>정관택</t>
  </si>
  <si>
    <t>041-950-7728</t>
  </si>
  <si>
    <t>축동지구 농업용수 수질개선사업</t>
  </si>
  <si>
    <t>서부지구 한발대비 농업용수개발사업</t>
  </si>
  <si>
    <t>이우태</t>
  </si>
  <si>
    <t>041-950-7731</t>
  </si>
  <si>
    <t>화양지구 수리시설개보수사업 전기공사</t>
  </si>
  <si>
    <t>조규민</t>
  </si>
  <si>
    <t>041-950-7724</t>
  </si>
  <si>
    <t>삼산2지구 배수개선사업</t>
  </si>
  <si>
    <t>충남지역본부 서천지사 지역개발부</t>
  </si>
  <si>
    <t>유영조</t>
  </si>
  <si>
    <t>041-950-7773</t>
  </si>
  <si>
    <t>장선지구 재구조화사업 토목건축공사</t>
  </si>
  <si>
    <t>설원기</t>
  </si>
  <si>
    <t>041-950-7775</t>
  </si>
  <si>
    <t>장선마을 공동생활홈 신축공사</t>
  </si>
  <si>
    <t>이종석</t>
  </si>
  <si>
    <t>061-950-7776</t>
  </si>
  <si>
    <t>남곡지구 수리시설개보수사업</t>
  </si>
  <si>
    <t>충남지역본부 보령지사 지역개발부</t>
  </si>
  <si>
    <t>이용세</t>
  </si>
  <si>
    <t>041-930-7871</t>
  </si>
  <si>
    <t>내현지구 양수장설치사업</t>
  </si>
  <si>
    <t>보령16권역 친환경에너지보급사업</t>
  </si>
  <si>
    <t>박수진</t>
  </si>
  <si>
    <t>041-930-7881</t>
  </si>
  <si>
    <t>성리두리지구 대구획 경지정리사업 토목공사</t>
  </si>
  <si>
    <t>충남지역본부 예산지사 지역개발부</t>
  </si>
  <si>
    <t>김성태</t>
  </si>
  <si>
    <t>041-330-3571</t>
  </si>
  <si>
    <t>용리지구 기계화경작로 확포장공사</t>
  </si>
  <si>
    <t>오정훈</t>
  </si>
  <si>
    <t>041-330-3572</t>
  </si>
  <si>
    <t>이리지구 기계화경작로 확포장공사</t>
  </si>
  <si>
    <t>성리지구 기계화경작로 확포장공사</t>
  </si>
  <si>
    <t>원평지구 기계화경작로 확포장공사</t>
  </si>
  <si>
    <t>안치지구 기계화경작로 확포장공사</t>
  </si>
  <si>
    <t>두리지구 기계화경작로 확포장공사</t>
  </si>
  <si>
    <t>상궁지구 기계화경작로 확포장공사</t>
  </si>
  <si>
    <t>상몽지구 기계화경작로 확포장공사</t>
  </si>
  <si>
    <t>신양면소재지 종합정비사업 전기공사</t>
  </si>
  <si>
    <t>임장택</t>
  </si>
  <si>
    <t>041-330-3580</t>
  </si>
  <si>
    <t>죽천마을 새뜰마을사업 건축공사</t>
  </si>
  <si>
    <t>금곡 농어촌마을 재구조화사업</t>
  </si>
  <si>
    <t>창정지구배수개선사업</t>
  </si>
  <si>
    <t>김태용</t>
  </si>
  <si>
    <t>041-330-3570</t>
  </si>
  <si>
    <t>금마지구 수리시설개보수사업 토목공사</t>
  </si>
  <si>
    <t>충남지역본부 예산지사 수자원관리부</t>
  </si>
  <si>
    <t>김병규</t>
  </si>
  <si>
    <t>041-330-3550</t>
  </si>
  <si>
    <t>수철지구 수리시설개보수사업 토목공사</t>
  </si>
  <si>
    <t>창기지구 방조제 개보수사업</t>
  </si>
  <si>
    <t>충남지역본부 서산태안지사</t>
  </si>
  <si>
    <t>지재경</t>
  </si>
  <si>
    <t>041-660-8550</t>
  </si>
  <si>
    <t>대산지구 수리시설 개보수사업</t>
  </si>
  <si>
    <t>풍전지구 농업용수 수질개선사업</t>
  </si>
  <si>
    <t>이성훈</t>
  </si>
  <si>
    <t>041-660-8551</t>
  </si>
  <si>
    <t>태안 16-2권역 친환경에너지보급사업</t>
  </si>
  <si>
    <t>김원식</t>
  </si>
  <si>
    <t>041-660-8562</t>
  </si>
  <si>
    <t>태안 16-3권역 친환경에너지보급사업</t>
  </si>
  <si>
    <t>17년 서산시 경작로 포장사업</t>
  </si>
  <si>
    <t>충남지역본부 서산태안지사 지역개발부</t>
  </si>
  <si>
    <t>김용락</t>
  </si>
  <si>
    <t>041-660-8586</t>
  </si>
  <si>
    <t>17년 태안군 경작로 포장사업</t>
  </si>
  <si>
    <t>삽교천지구 수리시설개보수사업</t>
  </si>
  <si>
    <t>충남지역본부 당진지사 수자원관리부</t>
  </si>
  <si>
    <t>최주원</t>
  </si>
  <si>
    <t>041-351-9140</t>
  </si>
  <si>
    <t>삼봉지구 수리시설개보수사업</t>
  </si>
  <si>
    <t>백석지구 수리시설개보수사업</t>
  </si>
  <si>
    <t>충남지역본부 당진지사 지역개발부</t>
  </si>
  <si>
    <t>정종천</t>
  </si>
  <si>
    <t>041-351-9166</t>
  </si>
  <si>
    <t>고대(당진포2)지구 기계화경작로 확포장사업</t>
  </si>
  <si>
    <t>고대(항곡)지구 기계화경작로 확포장사업</t>
  </si>
  <si>
    <t>고대(대촌1)지구 기계화경작로 확포장사업</t>
  </si>
  <si>
    <t>석문(삼봉1)지구 기계화경작로 확포장사업</t>
  </si>
  <si>
    <t>석문(삼봉4)지구 기계화경작로 확포장사업</t>
  </si>
  <si>
    <t>석문(초락도2)지구 기계화경작로 확포장사업</t>
  </si>
  <si>
    <t>당진3(우두3)지구 기계화경작로 확포장사업</t>
  </si>
  <si>
    <t>우강3지구 배수개선사업</t>
  </si>
  <si>
    <t>신안국</t>
  </si>
  <si>
    <t>041-351-9161</t>
  </si>
  <si>
    <t>신흥지구 대구획경지정리사업</t>
  </si>
  <si>
    <t>영인면소재지 정비사업</t>
  </si>
  <si>
    <t xml:space="preserve">충남지역본부 아산천안지사 </t>
  </si>
  <si>
    <t>김익환</t>
  </si>
  <si>
    <t>041-539-7173</t>
  </si>
  <si>
    <t>구성지구 지표수 보강개발사업</t>
  </si>
  <si>
    <t>김용호</t>
  </si>
  <si>
    <t>041-539-7152</t>
  </si>
  <si>
    <t>상성지구 창조적 마을 만들기사업</t>
  </si>
  <si>
    <t>마산지구 개보수사업</t>
  </si>
  <si>
    <t>김선홍</t>
  </si>
  <si>
    <t>041-539-7142</t>
  </si>
  <si>
    <t>최인규</t>
  </si>
  <si>
    <t>041-539-7162</t>
  </si>
  <si>
    <t>황형선</t>
  </si>
  <si>
    <t>041-539-7148</t>
  </si>
  <si>
    <t>대흥지구 소규모 농로포장</t>
  </si>
  <si>
    <t>문병영</t>
  </si>
  <si>
    <t>041-539-7141</t>
  </si>
  <si>
    <t>신언지구 소규모 농로포장</t>
  </si>
  <si>
    <t>구령2리 배수로 정비사업(편안한물길조성사업)</t>
  </si>
  <si>
    <t>홍곳 용수로 정비사업(편안한물길조성사업)</t>
  </si>
  <si>
    <t>대정지구 수리시설개보수사업 토목공사</t>
  </si>
  <si>
    <t>전만근</t>
  </si>
  <si>
    <t>070-4676-5829</t>
  </si>
  <si>
    <t>이종성</t>
  </si>
  <si>
    <t>편안한물길보수공사</t>
  </si>
  <si>
    <t>070-4676-5824</t>
  </si>
  <si>
    <t>070-4676-5825</t>
  </si>
  <si>
    <t>070-4676-5826</t>
  </si>
  <si>
    <t>070-4676-5827</t>
  </si>
  <si>
    <t>장금지구 수리시설개보수사업</t>
  </si>
  <si>
    <t>대룡지구 다목적농촌용수개발사업 토목공사</t>
  </si>
  <si>
    <t>염성규</t>
  </si>
  <si>
    <t>041-850-6450</t>
  </si>
  <si>
    <t>대룡지구 다목적농촌용수개발사업 전기공사</t>
  </si>
  <si>
    <t>충남지역본부 기전기술부</t>
  </si>
  <si>
    <t>이충원</t>
  </si>
  <si>
    <t>042-480-0341</t>
  </si>
  <si>
    <t>대룡지구 다목적농촌용수개발사업 소방공사</t>
  </si>
  <si>
    <t>고복저수지 생태공원조성(2-5단계)사업 조경공사</t>
  </si>
  <si>
    <t>쌍청 권역단위종합정비사업 토목건축공사</t>
  </si>
  <si>
    <t>공주세종대전지사 지역개발부</t>
  </si>
  <si>
    <t>박진오</t>
  </si>
  <si>
    <t>044-860-3353</t>
  </si>
  <si>
    <t>쌍청 권역단위종합정비사업 전기공사</t>
  </si>
  <si>
    <t>쌍청 권역단위종합정비사업 통신공사</t>
  </si>
  <si>
    <t>쌍청 권역단위종합정비사업 소방공사</t>
  </si>
  <si>
    <t>조치원읍소재지 종합정비사업 토목조경공사</t>
  </si>
  <si>
    <t>조치원읍소재지 종합정비사업 전기공사</t>
  </si>
  <si>
    <t>고복지구 수리시설개보수사업</t>
  </si>
  <si>
    <t>금동지구 수리시설개보수사업</t>
  </si>
  <si>
    <t>방동지구 수리시설개보수사업</t>
  </si>
  <si>
    <t>갈산지구 수리시설개보수사업</t>
  </si>
  <si>
    <t>최성인</t>
  </si>
  <si>
    <t>041-630-5744</t>
  </si>
  <si>
    <t>가곡지구 수리시설개보수사업</t>
  </si>
  <si>
    <t>김진규</t>
  </si>
  <si>
    <t>041-630-5732</t>
  </si>
  <si>
    <t>공리지구 농업용수 수질개선사업</t>
  </si>
  <si>
    <t>은진면소재지 종합정비사업 토목건축설비공사</t>
  </si>
  <si>
    <t>윤연수</t>
  </si>
  <si>
    <t>041-730-2140</t>
  </si>
  <si>
    <t>은진면소재지 종합정비사업 조경공사</t>
  </si>
  <si>
    <t>계룡지구(Ⅱ)지표수보강개발사업 토목공사</t>
  </si>
  <si>
    <t>임인빈</t>
  </si>
  <si>
    <t>041-730-2141</t>
  </si>
  <si>
    <t>화정2지구 대구획경지정리사업</t>
  </si>
  <si>
    <t>임장묵</t>
  </si>
  <si>
    <t>041-730-2142</t>
  </si>
  <si>
    <t>사포지구 배수개선사업</t>
  </si>
  <si>
    <t>아호부인지구 배수개선사업</t>
  </si>
  <si>
    <t>부인지구 수리시설개보수사업 토목건축공사</t>
  </si>
  <si>
    <t>현영진</t>
  </si>
  <si>
    <t>041-730-2131</t>
  </si>
  <si>
    <t>득윤지구 수리시설개보수사업 토목건축공사</t>
  </si>
  <si>
    <t>득윤지구 수리시설개보수사업 전기공사</t>
  </si>
  <si>
    <t>등화지구 수리시설개보수사업 기계공사</t>
  </si>
  <si>
    <t>관촉지구 수리시설개보수사업 토목공사</t>
  </si>
  <si>
    <t>석성지구 수리시설개보수사업 토목공사</t>
  </si>
  <si>
    <t>석성지구 수리시설개보수사업 전기공사</t>
  </si>
  <si>
    <t>봉정지구 수리시설개보수사업 토목공사</t>
  </si>
  <si>
    <t>봉정지구 수리시설개보수사업 전기공사</t>
  </si>
  <si>
    <t>041-837-9535</t>
  </si>
  <si>
    <t>마하동지구 수리시설개보수사업 토목공사</t>
  </si>
  <si>
    <t>마하동지구 수리시설개보수사업 전기공사</t>
  </si>
  <si>
    <t>창리지구 수리시설개보수사업 토목공사</t>
  </si>
  <si>
    <t>강경국</t>
  </si>
  <si>
    <t>창리지구 수리시설개보수사업 전기공사</t>
  </si>
  <si>
    <t>041-837-9536</t>
  </si>
  <si>
    <t>삼천지구 수리시설개보수사업 토목공사</t>
  </si>
  <si>
    <t>삼천지구 수리시설개보수사업 전기공사</t>
  </si>
  <si>
    <t>초촌지구 수리시설개보수사업 토목공사</t>
  </si>
  <si>
    <t>구봉지구배수개선사업</t>
  </si>
  <si>
    <t>민혁진</t>
  </si>
  <si>
    <t>041-835-9103</t>
  </si>
  <si>
    <t>사비석성권역 농촌마을종합정비사업</t>
  </si>
  <si>
    <t>이종남</t>
  </si>
  <si>
    <t>041-837-9545</t>
  </si>
  <si>
    <t>봉선지구 수리시설개보수사업</t>
  </si>
  <si>
    <t>수벽지구 수리시설개보수사업</t>
  </si>
  <si>
    <t>화양지구 수리시설개보수사업</t>
  </si>
  <si>
    <t>동백꽃 권역단위 토목건축조경공사</t>
  </si>
  <si>
    <t>동백꽃 권역단위 전기공사</t>
  </si>
  <si>
    <t>041-950-7776</t>
  </si>
  <si>
    <t>장선마을 농산어촌새뜰마을사업</t>
  </si>
  <si>
    <t>신양면소재지 종합정비 지역역량강화사업 용역</t>
  </si>
  <si>
    <t>신양면소재지 종합정비사업 건축토목공사</t>
  </si>
  <si>
    <t>금곡마을 새뜰마을사업 건축공사</t>
  </si>
  <si>
    <t>고덕면소재지 종합정비사업</t>
  </si>
  <si>
    <t>마전산묵지구 수리시설개보수사업 토목공사</t>
  </si>
  <si>
    <t>상중지구 수리시설개보수사업 토목공사</t>
  </si>
  <si>
    <t>조용규</t>
  </si>
  <si>
    <t>041-330-3560</t>
  </si>
  <si>
    <t>두리지구 수리시설개보수사업 토목공사</t>
  </si>
  <si>
    <t>이강민</t>
  </si>
  <si>
    <t>041-330-3551</t>
  </si>
  <si>
    <t>상장지구 수리시설개보수사업 토목공사</t>
  </si>
  <si>
    <t>상가지구 수리시설개보수사업 토목공사</t>
  </si>
  <si>
    <t>금초권역단위 종합정비사업 2단계 토목,건축공사</t>
  </si>
  <si>
    <t>강정일</t>
  </si>
  <si>
    <t>041-351-9165</t>
  </si>
  <si>
    <t>금초권역단위 종합정비사업 2단계 전기공사</t>
  </si>
  <si>
    <t>금초권역단위 종합정비사업 2단계 통신공사</t>
  </si>
  <si>
    <t xml:space="preserve">거산지구 수리시설개보수사업 </t>
  </si>
  <si>
    <t>준공예정</t>
  </si>
  <si>
    <t xml:space="preserve">신리지구 수리시설개보수사업 </t>
  </si>
  <si>
    <t xml:space="preserve">삽교지구 수리시설개보수사업 </t>
  </si>
  <si>
    <t>송악3지구 수리시설개보수사업</t>
  </si>
  <si>
    <t>석문지구 방조제개보수사업</t>
  </si>
  <si>
    <t>순성지구 수질개선사업</t>
  </si>
  <si>
    <t>신태호</t>
  </si>
  <si>
    <t>041-351-9170</t>
  </si>
  <si>
    <t>우강1지구 배수개선사업</t>
  </si>
  <si>
    <t>성내지구 창조적마을만들기사업</t>
  </si>
  <si>
    <t>충남지역본부 아산천안지사</t>
  </si>
  <si>
    <t>왕승지구 다목적 농촌용수개발사업</t>
  </si>
  <si>
    <t>정해선</t>
  </si>
  <si>
    <t>041-539-7151</t>
  </si>
  <si>
    <t>대음지구 개보수사업</t>
  </si>
  <si>
    <t>이인구</t>
  </si>
  <si>
    <t>041-539-7143</t>
  </si>
  <si>
    <t>선장지구 개보수사업</t>
  </si>
  <si>
    <t>아산지구 개보수사업</t>
  </si>
  <si>
    <t>대음지구 수리시설개보수 전기공사</t>
  </si>
  <si>
    <t>한발대비 강청양수장 전기공사</t>
  </si>
  <si>
    <t>041-539-7163</t>
  </si>
  <si>
    <t>한발대비 강청양수장 기계공사</t>
  </si>
  <si>
    <t>041-539-7164</t>
  </si>
  <si>
    <t>봉재지구 농업용수 수질개선사업</t>
  </si>
  <si>
    <t>수향지구 수리시설개보수 토목공사</t>
  </si>
  <si>
    <t>풍년지구 수질개선사업 전기공사</t>
  </si>
  <si>
    <t>류삼열</t>
  </si>
  <si>
    <t>070-4676-5828</t>
  </si>
  <si>
    <t>가채지구 배수개선사업</t>
  </si>
  <si>
    <t>자체조달</t>
    <phoneticPr fontId="2" type="noConversion"/>
  </si>
  <si>
    <t>예당저수지 물넘이확장공사</t>
  </si>
  <si>
    <t>일반경쟁</t>
    <phoneticPr fontId="2" type="noConversion"/>
  </si>
  <si>
    <t>충남지역본부(수계사업추진단)</t>
  </si>
  <si>
    <t>윤슬아</t>
    <phoneticPr fontId="2" type="noConversion"/>
  </si>
  <si>
    <t>042-480-0385</t>
    <phoneticPr fontId="2" type="noConversion"/>
  </si>
  <si>
    <t>윤슬아</t>
  </si>
  <si>
    <t>25-21-80</t>
  </si>
  <si>
    <t>25-45-150</t>
  </si>
  <si>
    <t>교량받침(탄성받침)</t>
  </si>
  <si>
    <t>250x400x74T 외</t>
  </si>
  <si>
    <t>화강석</t>
  </si>
  <si>
    <t>포천석판재</t>
  </si>
  <si>
    <t>알류미늄복합판넬</t>
  </si>
  <si>
    <t>AL그릴 외</t>
  </si>
  <si>
    <t>컨퍼지판넬 외</t>
  </si>
  <si>
    <t>삽교방조제 배수갑문확장사업</t>
  </si>
  <si>
    <t>25-180-15</t>
  </si>
  <si>
    <t>공주보예당지 농촌용수이용체계재편사업</t>
  </si>
  <si>
    <t>전동 제수밸브</t>
  </si>
  <si>
    <t>ø600 × 10㎏/㎠</t>
  </si>
  <si>
    <t>2가압장</t>
  </si>
  <si>
    <t>안순용</t>
  </si>
  <si>
    <t>041-841-8492</t>
  </si>
  <si>
    <t>완폐식역지변</t>
  </si>
  <si>
    <t>ø500 × 16㎏/㎠</t>
  </si>
  <si>
    <t>전동 버터플라이밸브</t>
  </si>
  <si>
    <t>수동 제수밸브</t>
  </si>
  <si>
    <t>3가압장</t>
  </si>
  <si>
    <t>ø500 × 10㎏/㎠</t>
  </si>
  <si>
    <t>특고압반 6, 고압반 9, 저압반 7</t>
  </si>
  <si>
    <t>특고압반 6, 고압반 8, 저압반 7</t>
  </si>
  <si>
    <t xml:space="preserve"> 25-270-15</t>
  </si>
  <si>
    <t>HD16 (SD400)</t>
  </si>
  <si>
    <t>구조물,도로</t>
  </si>
  <si>
    <t>HD25</t>
  </si>
  <si>
    <t>천연목재</t>
  </si>
  <si>
    <t>판재(t=30mm)</t>
  </si>
  <si>
    <t>35w</t>
  </si>
  <si>
    <t>보안</t>
  </si>
  <si>
    <t>분향지구 수리시설개보수사업</t>
  </si>
  <si>
    <t>변전용 변압기</t>
  </si>
  <si>
    <t>유입변압기 750kV, 몰드변압기 75kV</t>
  </si>
  <si>
    <t>충남지역본부 청양지사 지역개발부</t>
  </si>
  <si>
    <t>이수창</t>
  </si>
  <si>
    <t>041-940-1782</t>
  </si>
  <si>
    <t>노은지구 기계화경작로확포장사업</t>
  </si>
  <si>
    <t>단가계약</t>
  </si>
  <si>
    <t>25-21-8</t>
  </si>
  <si>
    <t>와이야메쉬</t>
  </si>
  <si>
    <t>#8,150*150</t>
  </si>
  <si>
    <t>화양지구 배수개선사업</t>
  </si>
  <si>
    <t xml:space="preserve">H16 </t>
  </si>
  <si>
    <t>041-630-5742</t>
  </si>
  <si>
    <t>결성면 농촌중심지활성화사업 건축토목공사</t>
  </si>
  <si>
    <t>토목조경</t>
  </si>
  <si>
    <t xml:space="preserve">   인조화강석블럭</t>
  </si>
  <si>
    <t>T80, 투수형</t>
  </si>
  <si>
    <t xml:space="preserve">   팔각정자</t>
  </si>
  <si>
    <t>7000x7000x4800</t>
  </si>
  <si>
    <t xml:space="preserve">   로프휀스</t>
  </si>
  <si>
    <t xml:space="preserve">W1500xH1200 </t>
  </si>
  <si>
    <t>5m 1등용</t>
  </si>
  <si>
    <t>태양광 가로등</t>
  </si>
  <si>
    <t>태양광발전장치 시스템</t>
  </si>
  <si>
    <t>15KW급</t>
  </si>
  <si>
    <t xml:space="preserve">탑정호권역 농촌마을종합개발사업 </t>
  </si>
  <si>
    <t>정자</t>
  </si>
  <si>
    <t xml:space="preserve">태양광 </t>
  </si>
  <si>
    <t>표준규격</t>
    <phoneticPr fontId="2" type="noConversion"/>
  </si>
  <si>
    <t>kw</t>
  </si>
  <si>
    <t>보도블럭</t>
  </si>
  <si>
    <t>t=8cm</t>
  </si>
  <si>
    <t>등화지구 수리시설개보수사업</t>
  </si>
  <si>
    <t>로타리식제진기</t>
  </si>
  <si>
    <t>4.1m(W)×3.5m(H)</t>
  </si>
  <si>
    <t>오치환</t>
  </si>
  <si>
    <t>041-730-2137</t>
  </si>
  <si>
    <t>채운지구 수리시설개보수사업</t>
  </si>
  <si>
    <t>2000mm, 1350mm</t>
  </si>
  <si>
    <t>삼천지구 수리시설개보수사업 유압식 전도수문 제작구매</t>
  </si>
  <si>
    <t>유압식 전도수문</t>
  </si>
  <si>
    <t>B10.0m×H1.4m</t>
  </si>
  <si>
    <t>기계자재</t>
  </si>
  <si>
    <t>김재인</t>
  </si>
  <si>
    <t>041-837-9534</t>
  </si>
  <si>
    <t>창리지구 수리시설개보수사업 수배전반 제조 설치</t>
  </si>
  <si>
    <r>
      <t>STS 1.4(W)×2.7(D)×2.6(H)6</t>
    </r>
    <r>
      <rPr>
        <sz val="9"/>
        <rFont val="돋움"/>
        <family val="3"/>
        <charset val="129"/>
      </rPr>
      <t>면등</t>
    </r>
  </si>
  <si>
    <t>전기자재</t>
  </si>
  <si>
    <t>군수2지구 수리시설개보수사업 유압식 제진기 보수</t>
  </si>
  <si>
    <t>유압식 제진기</t>
  </si>
  <si>
    <t>B20.0m×H6.0m</t>
  </si>
  <si>
    <t>마하동지구 재해대비수리시설개보수사업</t>
  </si>
  <si>
    <t>자동화설비</t>
  </si>
  <si>
    <t>RTU반 3면</t>
  </si>
  <si>
    <t>22.9kV/3.3kV 3P 1,300kVA</t>
  </si>
  <si>
    <t>군수2지구 수리시설개보수사업 천정크레인 제작설치구매</t>
  </si>
  <si>
    <t>천정주행기중기</t>
  </si>
  <si>
    <t>15ton×Sp8.5m</t>
  </si>
  <si>
    <t>석우2지구 수리시설개보수사업 천정크레인 제작설치구매</t>
  </si>
  <si>
    <t>10ton×Sp10.6m</t>
  </si>
  <si>
    <t>입포지구 수리시설개보수사업 천정크레인 제작설치구매</t>
  </si>
  <si>
    <t>3ton×Sp6.5m</t>
  </si>
  <si>
    <t xml:space="preserve">정관택 </t>
  </si>
  <si>
    <t>조립식옹벽</t>
  </si>
  <si>
    <t>삼산1지구 대구획경지정리사업 토목공사</t>
  </si>
  <si>
    <t>총액계약</t>
  </si>
  <si>
    <t>041-950-7774</t>
  </si>
  <si>
    <t>600*600mm</t>
  </si>
  <si>
    <t>041-950-7780</t>
  </si>
  <si>
    <t>800*700mm</t>
  </si>
  <si>
    <t>041-950-7781</t>
  </si>
  <si>
    <t>조달위탁</t>
    <phoneticPr fontId="2" type="noConversion"/>
  </si>
  <si>
    <t>2.5*2.5*5련</t>
  </si>
  <si>
    <t>25-27-15외</t>
  </si>
  <si>
    <t>일반총액</t>
    <phoneticPr fontId="2" type="noConversion"/>
  </si>
  <si>
    <t>3000*1200</t>
  </si>
  <si>
    <t>제한경쟁</t>
    <phoneticPr fontId="2" type="noConversion"/>
  </si>
  <si>
    <t>레크형일체식 문비</t>
  </si>
  <si>
    <t>0.4*0.4외</t>
  </si>
  <si>
    <t>1000*700*500</t>
  </si>
  <si>
    <t>pe관</t>
  </si>
  <si>
    <t>§225</t>
  </si>
  <si>
    <t>김선영</t>
  </si>
  <si>
    <t>041-930-7860</t>
  </si>
  <si>
    <t>신양면소재지 종합정비사업</t>
  </si>
  <si>
    <t>200*200*T60</t>
  </si>
  <si>
    <t>LED보안등기구포함</t>
  </si>
  <si>
    <t xml:space="preserve">Φ1200*24p*3, Φ800*14p*2, </t>
  </si>
  <si>
    <t>자제조달</t>
  </si>
  <si>
    <t xml:space="preserve">Φ120*3, Φ800*2, </t>
  </si>
  <si>
    <t>권양기, 스핀들</t>
  </si>
  <si>
    <t>연동 5ton</t>
  </si>
  <si>
    <t>몰드변압기600kva</t>
  </si>
  <si>
    <t>1000kva이하</t>
  </si>
  <si>
    <t>tm/tc</t>
  </si>
  <si>
    <t>rtu, 중앙관리소자재</t>
  </si>
  <si>
    <t>고덕면소재지종합정비사업</t>
  </si>
  <si>
    <t>원형수로관</t>
  </si>
  <si>
    <t>D600, D400</t>
  </si>
  <si>
    <t>보차도경계석</t>
  </si>
  <si>
    <t>200*100*1000</t>
  </si>
  <si>
    <t>공원조성</t>
  </si>
  <si>
    <t>T20mm, 습식</t>
  </si>
  <si>
    <t>쉘터</t>
  </si>
  <si>
    <t>4000*2000</t>
  </si>
  <si>
    <t>가로등(등주)</t>
  </si>
  <si>
    <t>H=8m,. 1등용</t>
  </si>
  <si>
    <t>가로정비</t>
  </si>
  <si>
    <t>가로등기구</t>
  </si>
  <si>
    <t>LED120W</t>
  </si>
  <si>
    <t>마전산묵지구 수리시설개보수사업</t>
  </si>
  <si>
    <t>1000*1000*2000</t>
  </si>
  <si>
    <t>한국농어촌공사 예산지사 수자원관리부</t>
  </si>
  <si>
    <t>상중지구 수리시설개보수사업</t>
  </si>
  <si>
    <t>25-24-12, 25-18-15, 25-27-15</t>
  </si>
  <si>
    <t>상가지구 수리시설개보수사업</t>
  </si>
  <si>
    <t xml:space="preserve">25-27-15, 25-18-15 </t>
  </si>
  <si>
    <t>금마지구 수리시설개보수사업</t>
  </si>
  <si>
    <t>피복강관</t>
  </si>
  <si>
    <t>D1200, D800</t>
  </si>
  <si>
    <t>수철지구 수리시설개보수사업</t>
  </si>
  <si>
    <t>SD400, H13,H16</t>
  </si>
  <si>
    <t xml:space="preserve">25-24-15, 25-27-15 </t>
  </si>
  <si>
    <t>지곡면소재지종합정비사업</t>
  </si>
  <si>
    <t>직선/곡선 R30</t>
  </si>
  <si>
    <t>도로경계석</t>
  </si>
  <si>
    <t>남명배</t>
  </si>
  <si>
    <t>010-4750-5494</t>
  </si>
  <si>
    <t>잔디블럭</t>
  </si>
  <si>
    <t>400*450 T80</t>
  </si>
  <si>
    <t>바닥블럭</t>
  </si>
  <si>
    <t>매설용</t>
  </si>
  <si>
    <t>8m*600/800</t>
  </si>
  <si>
    <t>산성지구 다목적농촌용수개발사업</t>
  </si>
  <si>
    <t>D900</t>
  </si>
  <si>
    <t>성지환</t>
  </si>
  <si>
    <t>041-660-8588</t>
  </si>
  <si>
    <t>금학지구 다목적농촌용수개발사업</t>
  </si>
  <si>
    <t>4330*350*t4mm</t>
  </si>
  <si>
    <t>이설도로</t>
  </si>
  <si>
    <t>신리지구 수리시설개보수사업</t>
  </si>
  <si>
    <t>1100mm</t>
  </si>
  <si>
    <t>권순대</t>
  </si>
  <si>
    <t>041-351-9142</t>
  </si>
  <si>
    <t>1350mm</t>
  </si>
  <si>
    <t>신리지구 수리시설개보수사업 물관리자동화시스템 제조구매</t>
  </si>
  <si>
    <t>자동화TMTC자재 설치</t>
  </si>
  <si>
    <t>원격제어소(RTU)외</t>
  </si>
  <si>
    <t>남상범</t>
  </si>
  <si>
    <t>041-351-9148</t>
  </si>
  <si>
    <t>순성지구 농업용수 수질개선 사업 수중펌프 제조,구매</t>
  </si>
  <si>
    <t xml:space="preserve">수중모터펌프 </t>
  </si>
  <si>
    <t>300mm</t>
  </si>
  <si>
    <t>유근생</t>
  </si>
  <si>
    <t>041-351-9146</t>
  </si>
  <si>
    <t>순성지구 농업용수 수질개선 사업 고무보 제조,구매</t>
  </si>
  <si>
    <t>고무보</t>
  </si>
  <si>
    <t xml:space="preserve">8.0B×1.0H, 5.0B×1.0H, </t>
  </si>
  <si>
    <t>순성지구 농업용수 수질개선 사업 부유식 순환장지 제조,구매</t>
  </si>
  <si>
    <t>부유식 순환장치</t>
  </si>
  <si>
    <t>수평순환</t>
  </si>
  <si>
    <t>금초권역단위 종합정비사업 2단계</t>
  </si>
  <si>
    <t>태양광설비 구매</t>
  </si>
  <si>
    <t>10KW</t>
  </si>
  <si>
    <t>순성지구 수질개선사업 물관리자동화시스템 제조구매</t>
  </si>
  <si>
    <t>자동화TMTC자재</t>
  </si>
  <si>
    <t>중앙제어소 외 2건</t>
  </si>
  <si>
    <t>김영태</t>
  </si>
  <si>
    <t>041-351-9144</t>
  </si>
  <si>
    <t>구성지구 지표수 보강사업</t>
  </si>
  <si>
    <t>D300 강관</t>
  </si>
  <si>
    <t>지급자재</t>
  </si>
  <si>
    <t xml:space="preserve">철근 </t>
  </si>
  <si>
    <t>D10,D13,D16</t>
  </si>
  <si>
    <t>왕승지구 다목적 농촌용수 개발사업</t>
  </si>
  <si>
    <t>D13,16</t>
  </si>
  <si>
    <t>25-210-24</t>
  </si>
  <si>
    <t>대음지구 수리시설 개보수사업</t>
  </si>
  <si>
    <t>선장지구 수리시설 개보수사업</t>
  </si>
  <si>
    <t>아산지구 수리시설 개보수사업</t>
  </si>
  <si>
    <t>마산지구 수리시설 개보수사업</t>
  </si>
  <si>
    <t>대음지구 개보수사업 전동기구매</t>
  </si>
  <si>
    <t>대음지구 개보수사업 펌프구매</t>
  </si>
  <si>
    <t>선장지구 개보수사업 물관리자동화 제조,구매</t>
  </si>
  <si>
    <t>대음지구 개보수사업 물관리자동화 제조,구매</t>
  </si>
  <si>
    <t>대음지구 개보수사업 밸브구매</t>
  </si>
  <si>
    <t>밸브</t>
  </si>
  <si>
    <t>선장지구 개보수사업 유량계구매</t>
  </si>
  <si>
    <t>`</t>
    <phoneticPr fontId="2" type="noConversion"/>
  </si>
  <si>
    <t>수향지구 개보수사업 식생블럭구매</t>
  </si>
  <si>
    <t>1.0*1.0*0.5</t>
  </si>
  <si>
    <t>호안용</t>
  </si>
  <si>
    <t>충남지역본부 아산천안지사 지역개발부</t>
  </si>
  <si>
    <t>오가면 월곡리 창조적마을만들기사업 기본계획 및 세부설계용역</t>
  </si>
  <si>
    <t>응봉면 후사리 창조적마을만들기사업 기본계획 및 세부설계용역</t>
  </si>
  <si>
    <t>이훈주</t>
  </si>
  <si>
    <t>대술면 장복1리 창조적마을만들기사업 기본계획 및 세부설계용역</t>
  </si>
  <si>
    <t>성리두리지구 대구획 경지정리사업 폐기물 처리용역</t>
  </si>
  <si>
    <t>고덕면소재지종합정비사업 지역역량강화 용역</t>
  </si>
  <si>
    <t>고덕면소재지종합정비사업 폐기물처리 용역</t>
  </si>
  <si>
    <t>금마지구 수리시설개보수사업 건설폐기물처리</t>
  </si>
  <si>
    <t>수철지구 수리시설개보수사업 건설폐기물처리</t>
  </si>
  <si>
    <t>두리지구 수리시설개보수사업 건설폐기물처리</t>
  </si>
  <si>
    <t>금초권역단위 종합정비사업 2단계 지역역량강화사업 용역</t>
  </si>
  <si>
    <t>왕승지구 이주단지 세부설계</t>
  </si>
  <si>
    <t>문화재 시굴조사</t>
  </si>
  <si>
    <t>농어촌인성학교 운영 및 관리</t>
  </si>
  <si>
    <t>신규</t>
    <phoneticPr fontId="2" type="noConversion"/>
  </si>
  <si>
    <t>지역개발지원단</t>
    <phoneticPr fontId="2" type="noConversion"/>
  </si>
  <si>
    <t>이상국</t>
    <phoneticPr fontId="2" type="noConversion"/>
  </si>
  <si>
    <t>042-610-1930</t>
  </si>
  <si>
    <t>농촌경관사진공모전 운영용역</t>
  </si>
  <si>
    <t>백승석</t>
    <phoneticPr fontId="2" type="noConversion"/>
  </si>
  <si>
    <t>042-610-1913</t>
  </si>
  <si>
    <t>한국농촌계획대전 운영용역</t>
  </si>
  <si>
    <t>농어촌지역정책포럼 운영</t>
  </si>
  <si>
    <t>서인국</t>
    <phoneticPr fontId="2" type="noConversion"/>
  </si>
  <si>
    <t>042-610-1903</t>
    <phoneticPr fontId="2" type="noConversion"/>
  </si>
  <si>
    <t>제4회 행복마을만들기 콘테스트 기획 및 운영 용역</t>
  </si>
  <si>
    <t>박현미</t>
    <phoneticPr fontId="2" type="noConversion"/>
  </si>
  <si>
    <t>042-610-1922</t>
  </si>
  <si>
    <t>비협정</t>
    <phoneticPr fontId="2" type="noConversion"/>
  </si>
  <si>
    <t>제4회 행복마을만들기 콘테스트 수상마을 사례집 기획 및 디자인 용역</t>
  </si>
  <si>
    <t>제4회 행복마을만들기 콘테스트 우수사례 홍보영상 제작 용역</t>
  </si>
  <si>
    <t>2017년 대한민국 지역희망박람회 농식품부 정책홍보관 설치운영 대행용역</t>
  </si>
  <si>
    <t>지역개발지원단</t>
  </si>
  <si>
    <t>양영진</t>
  </si>
  <si>
    <t>042-610-1914</t>
  </si>
  <si>
    <t>제주도 농업용수 광역화사업 전기공사</t>
    <phoneticPr fontId="2" type="noConversion"/>
  </si>
  <si>
    <t>제주특별자치도</t>
    <phoneticPr fontId="2" type="noConversion"/>
  </si>
  <si>
    <t xml:space="preserve"> </t>
    <phoneticPr fontId="2" type="noConversion"/>
  </si>
  <si>
    <t>제주지역본부 지하수지질부</t>
    <phoneticPr fontId="2" type="noConversion"/>
  </si>
  <si>
    <t>김창옥</t>
    <phoneticPr fontId="2" type="noConversion"/>
  </si>
  <si>
    <t>064-750-8852</t>
    <phoneticPr fontId="2" type="noConversion"/>
  </si>
  <si>
    <t>서귀포시 농업용관정 유량계설치 공사</t>
    <phoneticPr fontId="2" type="noConversion"/>
  </si>
  <si>
    <t>제주특별자치도</t>
  </si>
  <si>
    <t>제주지역본부 지하수지질부</t>
  </si>
  <si>
    <t>이종복</t>
  </si>
  <si>
    <t>064-750-8864</t>
  </si>
  <si>
    <t>세계자연유산권역 선흘1리사무소 리모델링 건축공사</t>
    <phoneticPr fontId="2" type="noConversion"/>
  </si>
  <si>
    <t>제주지역본부 사업계획부</t>
    <phoneticPr fontId="2" type="noConversion"/>
  </si>
  <si>
    <t>박용관</t>
    <phoneticPr fontId="2" type="noConversion"/>
  </si>
  <si>
    <t>064-750-8837</t>
    <phoneticPr fontId="2" type="noConversion"/>
  </si>
  <si>
    <t>세계자연유산권역 이색교류센터 조성사업 건축공사</t>
    <phoneticPr fontId="2" type="noConversion"/>
  </si>
  <si>
    <t>세계자연유산권역 산책로조성 및 지역경관정비 공사</t>
    <phoneticPr fontId="2" type="noConversion"/>
  </si>
  <si>
    <t>와흘메밀권역 부지조성 토목공사</t>
    <phoneticPr fontId="2" type="noConversion"/>
  </si>
  <si>
    <t>와흘메밀권역 와흘본향당정비 공사</t>
    <phoneticPr fontId="2" type="noConversion"/>
  </si>
  <si>
    <t>와흘메밀권역 방문자센터 및 야회체험장 건축공사</t>
    <phoneticPr fontId="2" type="noConversion"/>
  </si>
  <si>
    <t>상가리 창조적마을만들기사업 희망나눔센터 건축공사</t>
    <phoneticPr fontId="2" type="noConversion"/>
  </si>
  <si>
    <t>제주지역본부 사업계획부</t>
  </si>
  <si>
    <t>박용관</t>
  </si>
  <si>
    <t>064-750-8834</t>
  </si>
  <si>
    <t>상가리 창조적마을만들기사업 상가 작은공원 조성공사</t>
    <phoneticPr fontId="2" type="noConversion"/>
  </si>
  <si>
    <t>송당리권역 조경공사 발주</t>
    <phoneticPr fontId="2" type="noConversion"/>
  </si>
  <si>
    <t>고천석</t>
    <phoneticPr fontId="2" type="noConversion"/>
  </si>
  <si>
    <t>064-750-8831</t>
    <phoneticPr fontId="2" type="noConversion"/>
  </si>
  <si>
    <t>평대리권역 조경공사 발주</t>
    <phoneticPr fontId="2" type="noConversion"/>
  </si>
  <si>
    <t>온평리 창조적마을만들기 마을운동장 편의시설 토목공사</t>
    <phoneticPr fontId="2" type="noConversion"/>
  </si>
  <si>
    <t>제주지역본부 남부지부</t>
    <phoneticPr fontId="2" type="noConversion"/>
  </si>
  <si>
    <t>강군협</t>
    <phoneticPr fontId="2" type="noConversion"/>
  </si>
  <si>
    <t>064-750-8834</t>
    <phoneticPr fontId="2" type="noConversion"/>
  </si>
  <si>
    <t>어멍아방권역단위종합정비사업 신천공동생활홈 토목공사</t>
    <phoneticPr fontId="2" type="noConversion"/>
  </si>
  <si>
    <t>어멍아방권역단위종합정비사업 신천문화공간조성 토목공사</t>
    <phoneticPr fontId="2" type="noConversion"/>
  </si>
  <si>
    <t>하눌타리권역 하눌타리문화공간 건축공사</t>
    <phoneticPr fontId="2" type="noConversion"/>
  </si>
  <si>
    <t>신상효</t>
    <phoneticPr fontId="2" type="noConversion"/>
  </si>
  <si>
    <t>070-8892-7816</t>
    <phoneticPr fontId="2" type="noConversion"/>
  </si>
  <si>
    <t>하눌타리권역 마을시설리모델링 건축공사</t>
    <phoneticPr fontId="2" type="noConversion"/>
  </si>
  <si>
    <t>하눌타리권역 물영아리생태휴양공간 건축공사</t>
    <phoneticPr fontId="2" type="noConversion"/>
  </si>
  <si>
    <t>덕수권역 덕수아지트 건축공사</t>
    <phoneticPr fontId="2" type="noConversion"/>
  </si>
  <si>
    <t>덕수권역 덕수문화센터 건축공사</t>
    <phoneticPr fontId="2" type="noConversion"/>
  </si>
  <si>
    <t>덕수권역 마을먹거리체험장 건축공사</t>
    <phoneticPr fontId="2" type="noConversion"/>
  </si>
  <si>
    <t>덕수권역 민속마을갤러리 건축공사</t>
    <phoneticPr fontId="2" type="noConversion"/>
  </si>
  <si>
    <t>옹포지구 다목적농촌용수개발사업 토목공사</t>
    <phoneticPr fontId="2" type="noConversion"/>
  </si>
  <si>
    <t>00112312341234123</t>
    <phoneticPr fontId="2" type="noConversion"/>
  </si>
  <si>
    <t>제주지역본부 기반관리부</t>
    <phoneticPr fontId="2" type="noConversion"/>
  </si>
  <si>
    <t>양권영</t>
    <phoneticPr fontId="2" type="noConversion"/>
  </si>
  <si>
    <t>064-750-8842</t>
    <phoneticPr fontId="2" type="noConversion"/>
  </si>
  <si>
    <t>함덕지구 다목적농촌용수개발사업 토목공사</t>
    <phoneticPr fontId="2" type="noConversion"/>
  </si>
  <si>
    <t>서림지구 다목적농촌용수개발사업 토목공사</t>
    <phoneticPr fontId="2" type="noConversion"/>
  </si>
  <si>
    <t>항구적 가뭄대책사업(3-2단계) 이용시설공사</t>
    <phoneticPr fontId="2" type="noConversion"/>
  </si>
  <si>
    <t>옹포지구 다목적농촌용수개발사업 전기공사</t>
    <phoneticPr fontId="2" type="noConversion"/>
  </si>
  <si>
    <t>구억리 전통옹기가마 개보수공사</t>
    <phoneticPr fontId="2" type="noConversion"/>
  </si>
  <si>
    <t>건축</t>
    <phoneticPr fontId="2" type="noConversion"/>
  </si>
  <si>
    <t>제주지역본부 남부지부</t>
    <phoneticPr fontId="2" type="noConversion"/>
  </si>
  <si>
    <t>강기호</t>
    <phoneticPr fontId="2" type="noConversion"/>
  </si>
  <si>
    <t>070-88952-7816</t>
    <phoneticPr fontId="2" type="noConversion"/>
  </si>
  <si>
    <t>월령선인장마을 으뜸미르문화복지센터 건축공사</t>
    <phoneticPr fontId="2" type="noConversion"/>
  </si>
  <si>
    <t>070-88952-7817</t>
  </si>
  <si>
    <t>월령선인장마을 으뜸미르문화복지센터 전기공사</t>
    <phoneticPr fontId="2" type="noConversion"/>
  </si>
  <si>
    <t>070-88952-7818</t>
  </si>
  <si>
    <t>월령선인장마을 으뜸미르문화복지센터 통신공사</t>
    <phoneticPr fontId="2" type="noConversion"/>
  </si>
  <si>
    <t>070-88952-7819</t>
  </si>
  <si>
    <t>월령선인장마을 으뜸미르문화복지센터 소방공사</t>
    <phoneticPr fontId="2" type="noConversion"/>
  </si>
  <si>
    <t>070-88952-7820</t>
  </si>
  <si>
    <t>중앙조달</t>
    <phoneticPr fontId="2" type="noConversion"/>
  </si>
  <si>
    <t>농업용 관정 스마트 기동반 제작구매</t>
    <phoneticPr fontId="2" type="noConversion"/>
  </si>
  <si>
    <t>관정자동제어시스템</t>
    <phoneticPr fontId="2" type="noConversion"/>
  </si>
  <si>
    <t>자동화판넬</t>
    <phoneticPr fontId="2" type="noConversion"/>
  </si>
  <si>
    <t>지하수제어</t>
    <phoneticPr fontId="2" type="noConversion"/>
  </si>
  <si>
    <t>식</t>
    <phoneticPr fontId="2" type="noConversion"/>
  </si>
  <si>
    <t>제주지역본부 지하수지질부</t>
    <phoneticPr fontId="2" type="noConversion"/>
  </si>
  <si>
    <t>김창옥</t>
    <phoneticPr fontId="2" type="noConversion"/>
  </si>
  <si>
    <t>064-750-8852</t>
    <phoneticPr fontId="2" type="noConversion"/>
  </si>
  <si>
    <t>제주시 농업용관정 사후위탁관리용 수중모터 구매</t>
  </si>
  <si>
    <t>수중모터</t>
  </si>
  <si>
    <t>오주화</t>
  </si>
  <si>
    <t>064-750-8861</t>
  </si>
  <si>
    <t>서귀포시 농업용관정 사후위탁관리용 수중모터 구매</t>
  </si>
  <si>
    <t>지하수관측시설 유지관리 관측장비 수리 및 교체</t>
    <phoneticPr fontId="2" type="noConversion"/>
  </si>
  <si>
    <t xml:space="preserve">지하수 관측기기 </t>
    <phoneticPr fontId="2" type="noConversion"/>
  </si>
  <si>
    <t xml:space="preserve">기존설치 기기와 호환가능 </t>
    <phoneticPr fontId="2" type="noConversion"/>
  </si>
  <si>
    <t>관측시스템 유지관리</t>
    <phoneticPr fontId="2" type="noConversion"/>
  </si>
  <si>
    <t>백진희</t>
    <phoneticPr fontId="2" type="noConversion"/>
  </si>
  <si>
    <t>064-750-8862</t>
    <phoneticPr fontId="2" type="noConversion"/>
  </si>
  <si>
    <t>농업용 관정 GIS기반 모니터링 소프트웨어 구축 용역</t>
    <phoneticPr fontId="2" type="noConversion"/>
  </si>
  <si>
    <t>미해당</t>
    <phoneticPr fontId="2" type="noConversion"/>
  </si>
  <si>
    <t>제주도 농업용수 통합 광역화사업 기본계획수립 용역</t>
    <phoneticPr fontId="2" type="noConversion"/>
  </si>
  <si>
    <t>제주지역본부 사업계획부</t>
    <phoneticPr fontId="2" type="noConversion"/>
  </si>
  <si>
    <t>박용관</t>
    <phoneticPr fontId="2" type="noConversion"/>
  </si>
  <si>
    <t>064-750-8834</t>
    <phoneticPr fontId="2" type="noConversion"/>
  </si>
  <si>
    <t>와흘메밀권역 사전재해영향성검토 및 부지조성 실시설계 용역</t>
    <phoneticPr fontId="2" type="noConversion"/>
  </si>
  <si>
    <t>와흘메밀권역 방문자센터 및 야외체험장 건립 실시설계 용역</t>
    <phoneticPr fontId="2" type="noConversion"/>
  </si>
  <si>
    <t>고천석</t>
  </si>
  <si>
    <t>064-750-8831</t>
  </si>
  <si>
    <t>조수1리 창조적마을만들기사업 기본계획수립 용역</t>
    <phoneticPr fontId="2" type="noConversion"/>
  </si>
  <si>
    <t>박하승</t>
  </si>
  <si>
    <t>064-750-8836</t>
  </si>
  <si>
    <t>곽지리 창조적마을만들기사업 기본계획수립  용역</t>
    <phoneticPr fontId="2" type="noConversion"/>
  </si>
  <si>
    <t>강군협</t>
    <phoneticPr fontId="2" type="noConversion"/>
  </si>
  <si>
    <t>제주지역본부 남부지부</t>
  </si>
  <si>
    <t>강군협</t>
  </si>
  <si>
    <t>어멍아방마을권역단위종합정비사업 생태체험학습장 세부설계 용역</t>
    <phoneticPr fontId="2" type="noConversion"/>
  </si>
  <si>
    <t>옹포지구 다목적농촌용수개발사업 사후환경영향조사 용역</t>
    <phoneticPr fontId="2" type="noConversion"/>
  </si>
  <si>
    <t>함덕지구 다목적농촌용수개발사업 사후환경영향조사 용역</t>
    <phoneticPr fontId="2" type="noConversion"/>
  </si>
  <si>
    <t>서림지구 다목적농촌용수개발사업 사후환경영향조사 용역</t>
    <phoneticPr fontId="2" type="noConversion"/>
  </si>
  <si>
    <t>고성리 창조적마을만들기사업 지역역량강화 용역</t>
    <phoneticPr fontId="2" type="noConversion"/>
  </si>
  <si>
    <t>070-88952-7816</t>
  </si>
  <si>
    <t>덕수권역 창조적마을만들기사업 지역역량강화 용역</t>
    <phoneticPr fontId="2" type="noConversion"/>
  </si>
  <si>
    <t>신상효</t>
  </si>
  <si>
    <t>상모지구 농촌중심지활성화사업 지역역량강화 용역</t>
    <phoneticPr fontId="2" type="noConversion"/>
  </si>
  <si>
    <t>상창리 창조적마을만들기사업 지역역량강화 용역</t>
    <phoneticPr fontId="2" type="noConversion"/>
  </si>
  <si>
    <t>신례1리 창조적마을만들기사업 지역역량강화 용역</t>
    <phoneticPr fontId="2" type="noConversion"/>
  </si>
  <si>
    <t>신흥2리 창조적마을만들기사업 지역역량강화 용역</t>
    <phoneticPr fontId="2" type="noConversion"/>
  </si>
  <si>
    <t>애월읍소재지 종합정비사업 지역역량강화 용역</t>
    <phoneticPr fontId="2" type="noConversion"/>
  </si>
  <si>
    <t>어멍아방마을 창조적마을만들기사업 지역역량강화 용역</t>
    <phoneticPr fontId="2" type="noConversion"/>
  </si>
  <si>
    <t>영락리 창조적마을만들기사업 지역역량강화 용역</t>
    <phoneticPr fontId="2" type="noConversion"/>
  </si>
  <si>
    <t>영천동 지역역량강화 용역</t>
    <phoneticPr fontId="2" type="noConversion"/>
  </si>
  <si>
    <t>와흘메밀마을 창조적마을만들기사업 지역역량강화 용역</t>
    <phoneticPr fontId="2" type="noConversion"/>
  </si>
  <si>
    <t>월림리 창조적마을만들기사업 지역역량강화 용역</t>
    <phoneticPr fontId="2" type="noConversion"/>
  </si>
  <si>
    <t>위미1리 지역역량강화 용역</t>
    <phoneticPr fontId="2" type="noConversion"/>
  </si>
  <si>
    <t>조천읍소재지 종합정비사업 지역역량강화 용역</t>
    <phoneticPr fontId="2" type="noConversion"/>
  </si>
  <si>
    <t>토산1리 지역역량강화 용역</t>
    <phoneticPr fontId="2" type="noConversion"/>
  </si>
  <si>
    <t>064-750-8836</t>
    <phoneticPr fontId="2" type="noConversion"/>
  </si>
  <si>
    <t>평대리 지역역량강화 용역</t>
    <phoneticPr fontId="2" type="noConversion"/>
  </si>
  <si>
    <t>한경면소재지 종합정비사업 지역역량강화 용역</t>
    <phoneticPr fontId="2" type="noConversion"/>
  </si>
  <si>
    <t>한림3리 지역역량강화 용역</t>
    <phoneticPr fontId="2" type="noConversion"/>
  </si>
  <si>
    <t>한림읍소재지 종합정비사업 지역역량강화 용역</t>
    <phoneticPr fontId="2" type="noConversion"/>
  </si>
  <si>
    <t>강봉수</t>
  </si>
  <si>
    <t>064-750-8846</t>
  </si>
  <si>
    <t>수산지구 배수개선사업 세부설계 용역</t>
    <phoneticPr fontId="2" type="noConversion"/>
  </si>
  <si>
    <t>서귀포시 밭기반정비사업 세부설계 용역</t>
    <phoneticPr fontId="2" type="noConversion"/>
  </si>
  <si>
    <t>홍석찬</t>
  </si>
  <si>
    <t>제주시 밭기반정비사업 세부설계 용역</t>
    <phoneticPr fontId="2" type="noConversion"/>
  </si>
  <si>
    <t>김태균</t>
  </si>
  <si>
    <t>상명리 창조적마을만들기 지역역량강화 용역</t>
  </si>
  <si>
    <t>농지관리시스템고도화 용역</t>
  </si>
  <si>
    <t>신규</t>
    <phoneticPr fontId="2" type="noConversion"/>
  </si>
  <si>
    <t>본사 기금관리처</t>
  </si>
  <si>
    <t>이형규</t>
  </si>
  <si>
    <t>061-338-5941</t>
  </si>
  <si>
    <t>농지관리기금 자산운용평가 및 위험관리 용역</t>
  </si>
  <si>
    <t>김현주</t>
    <phoneticPr fontId="2" type="noConversion"/>
  </si>
  <si>
    <t>061-338-5942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</si>
</sst>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E+00"/>
    <numFmt numFmtId="178" formatCode="0.000_);[Red]\(0.000\)"/>
    <numFmt numFmtId="179" formatCode="0_ "/>
    <numFmt numFmtId="180" formatCode="0_);[Red]\(0\)"/>
    <numFmt numFmtId="181" formatCode="_ * #,##0_ ;_ * \-#,##0_ ;_ * &quot;-&quot;_ ;_ @_ "/>
    <numFmt numFmtId="182" formatCode="_ * #,##0.00_ ;_ * \-#,##0.00_ ;_ * &quot;-&quot;??_ ;_ @_ "/>
    <numFmt numFmtId="183" formatCode="0.000000%"/>
    <numFmt numFmtId="184" formatCode="#,##0_ "/>
    <numFmt numFmtId="185" formatCode="_-* #,##0.0_-;\-* #,##0.0_-;_-* &quot;-&quot;_-;_-@_-"/>
    <numFmt numFmtId="186" formatCode="_-* #,##0_-;\-* #,##0_-;_-* &quot;-&quot;??_-;_-@_-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sz val="10"/>
      <name val="Arial"/>
      <family val="2"/>
    </font>
    <font>
      <sz val="7"/>
      <name val="Small Fonts"/>
      <family val="2"/>
    </font>
    <font>
      <sz val="11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Helv"/>
      <family val="2"/>
    </font>
    <font>
      <sz val="10"/>
      <color theme="1"/>
      <name val="굴림"/>
      <family val="2"/>
      <charset val="129"/>
    </font>
    <font>
      <sz val="8"/>
      <color theme="1"/>
      <name val="돋움"/>
      <family val="3"/>
      <charset val="129"/>
    </font>
    <font>
      <vertAlign val="superscript"/>
      <sz val="11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name val="Microsoft Sans Serif"/>
      <family val="2"/>
    </font>
    <font>
      <sz val="11"/>
      <name val="Helv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>
      <alignment vertical="center"/>
    </xf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37" fontId="13" fillId="0" borderId="0"/>
    <xf numFmtId="0" fontId="1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78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3" fillId="0" borderId="0" xfId="0" applyFont="1"/>
    <xf numFmtId="1" fontId="3" fillId="0" borderId="0" xfId="0" applyNumberFormat="1" applyFont="1"/>
    <xf numFmtId="178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1" fontId="0" fillId="2" borderId="6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/>
    </xf>
    <xf numFmtId="178" fontId="0" fillId="3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0" fillId="0" borderId="1" xfId="1" applyNumberFormat="1" applyFont="1" applyBorder="1" applyAlignment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0" fillId="0" borderId="1" xfId="1" applyNumberFormat="1" applyFont="1" applyBorder="1">
      <alignment vertical="center"/>
    </xf>
    <xf numFmtId="0" fontId="8" fillId="0" borderId="1" xfId="0" applyFont="1" applyBorder="1" applyAlignment="1">
      <alignment horizontal="center"/>
    </xf>
    <xf numFmtId="41" fontId="0" fillId="0" borderId="1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41" fontId="0" fillId="0" borderId="1" xfId="1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 shrinkToFit="1"/>
    </xf>
    <xf numFmtId="41" fontId="0" fillId="0" borderId="1" xfId="1" applyFont="1" applyBorder="1" applyAlignment="1">
      <alignment horizontal="left" vertical="center" shrinkToFit="1"/>
    </xf>
    <xf numFmtId="41" fontId="0" fillId="0" borderId="1" xfId="1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shrinkToFit="1"/>
    </xf>
    <xf numFmtId="0" fontId="0" fillId="0" borderId="7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176" fontId="0" fillId="4" borderId="1" xfId="1" applyNumberFormat="1" applyFont="1" applyFill="1" applyBorder="1" applyAlignment="1">
      <alignment horizontal="right" vertical="center"/>
    </xf>
    <xf numFmtId="0" fontId="0" fillId="0" borderId="4" xfId="0" applyFont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9" fontId="0" fillId="0" borderId="1" xfId="1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9" fontId="0" fillId="0" borderId="1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0" fillId="0" borderId="7" xfId="0" applyBorder="1" applyAlignment="1">
      <alignment vertical="center"/>
    </xf>
    <xf numFmtId="0" fontId="17" fillId="4" borderId="7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49" fontId="17" fillId="0" borderId="1" xfId="1" applyNumberFormat="1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vertical="center" shrinkToFit="1"/>
    </xf>
    <xf numFmtId="0" fontId="17" fillId="4" borderId="2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185" fontId="0" fillId="0" borderId="1" xfId="1" applyNumberFormat="1" applyFont="1" applyBorder="1" applyAlignment="1">
      <alignment horizontal="center" vertical="center" shrinkToFit="1"/>
    </xf>
    <xf numFmtId="41" fontId="0" fillId="0" borderId="1" xfId="1" applyNumberFormat="1" applyFont="1" applyBorder="1" applyAlignment="1">
      <alignment horizontal="center" vertical="center" shrinkToFit="1"/>
    </xf>
    <xf numFmtId="41" fontId="17" fillId="0" borderId="1" xfId="1" applyFont="1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 wrapText="1" shrinkToFit="1"/>
    </xf>
    <xf numFmtId="0" fontId="0" fillId="0" borderId="1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49" fontId="0" fillId="0" borderId="4" xfId="1" applyNumberFormat="1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0" fillId="0" borderId="1" xfId="1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shrinkToFit="1"/>
    </xf>
    <xf numFmtId="49" fontId="0" fillId="2" borderId="6" xfId="0" applyNumberFormat="1" applyFont="1" applyFill="1" applyBorder="1" applyAlignment="1">
      <alignment horizontal="center" vertical="center"/>
    </xf>
    <xf numFmtId="177" fontId="0" fillId="3" borderId="6" xfId="0" applyNumberFormat="1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177" fontId="0" fillId="2" borderId="9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49" fontId="17" fillId="4" borderId="1" xfId="1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0" fillId="4" borderId="1" xfId="0" applyFont="1" applyFill="1" applyBorder="1" applyAlignment="1">
      <alignment vertical="center" shrinkToFit="1"/>
    </xf>
    <xf numFmtId="41" fontId="0" fillId="4" borderId="1" xfId="1" applyFont="1" applyFill="1" applyBorder="1" applyAlignment="1">
      <alignment vertical="center" shrinkToFit="1"/>
    </xf>
    <xf numFmtId="0" fontId="0" fillId="4" borderId="7" xfId="0" applyFont="1" applyFill="1" applyBorder="1" applyAlignment="1">
      <alignment vertical="center" shrinkToFit="1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4" borderId="1" xfId="0" applyFont="1" applyFill="1" applyBorder="1" applyAlignment="1">
      <alignment horizontal="center" shrinkToFi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1" applyNumberFormat="1" applyFont="1" applyBorder="1">
      <alignment vertical="center"/>
    </xf>
    <xf numFmtId="0" fontId="1" fillId="0" borderId="1" xfId="0" applyFont="1" applyBorder="1" applyAlignment="1">
      <alignment vertical="center"/>
    </xf>
    <xf numFmtId="0" fontId="17" fillId="0" borderId="1" xfId="17" applyFont="1" applyBorder="1" applyAlignment="1" applyProtection="1">
      <alignment horizontal="center" vertical="center"/>
      <protection locked="0"/>
    </xf>
    <xf numFmtId="0" fontId="1" fillId="0" borderId="1" xfId="17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vertical="center" shrinkToFit="1"/>
      <protection locked="0"/>
    </xf>
    <xf numFmtId="1" fontId="0" fillId="0" borderId="1" xfId="0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vertical="center"/>
    </xf>
    <xf numFmtId="41" fontId="0" fillId="0" borderId="1" xfId="1" applyFont="1" applyFill="1" applyBorder="1" applyAlignment="1">
      <alignment vertical="center" shrinkToFit="1"/>
    </xf>
    <xf numFmtId="1" fontId="0" fillId="0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shrinkToFit="1"/>
    </xf>
    <xf numFmtId="0" fontId="0" fillId="4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184" fontId="0" fillId="4" borderId="1" xfId="1" applyNumberFormat="1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center" vertical="center"/>
    </xf>
    <xf numFmtId="49" fontId="0" fillId="4" borderId="1" xfId="1" applyNumberFormat="1" applyFont="1" applyFill="1" applyBorder="1" applyAlignment="1">
      <alignment horizontal="center" vertical="center"/>
    </xf>
    <xf numFmtId="184" fontId="0" fillId="4" borderId="1" xfId="1" applyNumberFormat="1" applyFont="1" applyFill="1" applyBorder="1" applyAlignment="1">
      <alignment vertical="center" shrinkToFit="1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0" fillId="0" borderId="1" xfId="14" applyFont="1" applyBorder="1" applyAlignment="1">
      <alignment horizontal="center" vertical="center" shrinkToFit="1"/>
    </xf>
    <xf numFmtId="0" fontId="0" fillId="0" borderId="4" xfId="0" applyFont="1" applyBorder="1" applyAlignment="1">
      <alignment horizontal="left" vertical="center" shrinkToFit="1"/>
    </xf>
    <xf numFmtId="0" fontId="17" fillId="4" borderId="1" xfId="0" applyFont="1" applyFill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 shrinkToFit="1"/>
    </xf>
    <xf numFmtId="0" fontId="17" fillId="4" borderId="1" xfId="0" applyFont="1" applyFill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184" fontId="0" fillId="0" borderId="1" xfId="1" applyNumberFormat="1" applyFont="1" applyBorder="1" applyAlignment="1">
      <alignment horizontal="left" vertical="center" shrinkToFit="1"/>
    </xf>
    <xf numFmtId="184" fontId="0" fillId="0" borderId="1" xfId="1" applyNumberFormat="1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41" fontId="0" fillId="4" borderId="1" xfId="1" applyFont="1" applyFill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left" vertical="center" shrinkToFit="1"/>
    </xf>
    <xf numFmtId="0" fontId="0" fillId="0" borderId="1" xfId="0" quotePrefix="1" applyFont="1" applyFill="1" applyBorder="1" applyAlignment="1">
      <alignment horizontal="left" vertical="center" shrinkToFit="1"/>
    </xf>
    <xf numFmtId="0" fontId="0" fillId="0" borderId="1" xfId="0" quotePrefix="1" applyFont="1" applyBorder="1" applyAlignment="1">
      <alignment horizontal="left" vertical="center" shrinkToFit="1"/>
    </xf>
    <xf numFmtId="176" fontId="0" fillId="0" borderId="1" xfId="1" applyNumberFormat="1" applyFont="1" applyFill="1" applyBorder="1" applyAlignment="1">
      <alignment horizontal="right" vertical="center"/>
    </xf>
    <xf numFmtId="176" fontId="17" fillId="4" borderId="1" xfId="1" applyNumberFormat="1" applyFont="1" applyFill="1" applyBorder="1" applyAlignment="1">
      <alignment horizontal="right" vertical="center"/>
    </xf>
    <xf numFmtId="176" fontId="17" fillId="0" borderId="1" xfId="1" applyNumberFormat="1" applyFon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 shrinkToFit="1"/>
    </xf>
    <xf numFmtId="176" fontId="0" fillId="0" borderId="4" xfId="1" applyNumberFormat="1" applyFont="1" applyBorder="1" applyAlignment="1">
      <alignment horizontal="right" vertical="center"/>
    </xf>
    <xf numFmtId="186" fontId="0" fillId="0" borderId="1" xfId="1" applyNumberFormat="1" applyFont="1" applyBorder="1" applyAlignment="1">
      <alignment vertical="center" shrinkToFit="1"/>
    </xf>
    <xf numFmtId="0" fontId="0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49" fontId="0" fillId="4" borderId="1" xfId="1" applyNumberFormat="1" applyFont="1" applyFill="1" applyBorder="1">
      <alignment vertical="center"/>
    </xf>
    <xf numFmtId="0" fontId="0" fillId="4" borderId="1" xfId="0" applyFont="1" applyFill="1" applyBorder="1" applyAlignment="1">
      <alignment vertical="center"/>
    </xf>
    <xf numFmtId="41" fontId="1" fillId="0" borderId="1" xfId="1" applyFont="1" applyBorder="1" applyAlignment="1">
      <alignment horizontal="center" vertical="center" shrinkToFit="1"/>
    </xf>
    <xf numFmtId="41" fontId="22" fillId="0" borderId="1" xfId="1" applyFont="1" applyBorder="1" applyAlignment="1">
      <alignment horizontal="center" vertical="center" shrinkToFit="1"/>
    </xf>
    <xf numFmtId="41" fontId="1" fillId="4" borderId="1" xfId="1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shrinkToFit="1"/>
    </xf>
    <xf numFmtId="180" fontId="17" fillId="0" borderId="1" xfId="1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41" fontId="23" fillId="0" borderId="1" xfId="1" applyFon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1" fontId="1" fillId="0" borderId="1" xfId="1" applyFont="1" applyFill="1" applyBorder="1" applyAlignment="1">
      <alignment horizontal="center" vertical="center" shrinkToFit="1"/>
    </xf>
    <xf numFmtId="41" fontId="1" fillId="0" borderId="1" xfId="1" applyNumberFormat="1" applyFont="1" applyBorder="1" applyAlignment="1">
      <alignment horizontal="center" vertical="center" shrinkToFit="1"/>
    </xf>
    <xf numFmtId="41" fontId="1" fillId="0" borderId="1" xfId="1" applyFont="1" applyBorder="1" applyAlignment="1">
      <alignment vertical="center" shrinkToFit="1"/>
    </xf>
    <xf numFmtId="0" fontId="25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 vertical="center" shrinkToFit="1"/>
    </xf>
    <xf numFmtId="186" fontId="1" fillId="0" borderId="1" xfId="1" applyNumberFormat="1" applyFont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vertical="center"/>
    </xf>
    <xf numFmtId="178" fontId="0" fillId="0" borderId="1" xfId="0" applyNumberFormat="1" applyFont="1" applyBorder="1" applyAlignment="1">
      <alignment horizontal="left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7" fillId="0" borderId="1" xfId="17" applyFont="1" applyFill="1" applyBorder="1" applyAlignment="1" applyProtection="1">
      <alignment vertical="center" shrinkToFit="1"/>
      <protection locked="0"/>
    </xf>
    <xf numFmtId="0" fontId="17" fillId="0" borderId="1" xfId="17" applyFont="1" applyBorder="1" applyAlignment="1" applyProtection="1">
      <alignment vertical="center" shrinkToFit="1"/>
      <protection locked="0"/>
    </xf>
    <xf numFmtId="0" fontId="0" fillId="0" borderId="1" xfId="12" applyFont="1" applyBorder="1" applyAlignment="1">
      <alignment vertical="center" shrinkToFit="1"/>
    </xf>
    <xf numFmtId="0" fontId="0" fillId="0" borderId="1" xfId="13" applyFont="1" applyFill="1" applyBorder="1" applyAlignment="1">
      <alignment vertical="center" shrinkToFit="1"/>
    </xf>
    <xf numFmtId="0" fontId="9" fillId="0" borderId="1" xfId="14" applyFont="1" applyFill="1" applyBorder="1" applyAlignment="1">
      <alignment vertical="center" shrinkToFit="1"/>
    </xf>
    <xf numFmtId="0" fontId="0" fillId="0" borderId="1" xfId="15" applyFont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1" fontId="0" fillId="0" borderId="1" xfId="0" applyNumberFormat="1" applyFont="1" applyFill="1" applyBorder="1" applyAlignment="1">
      <alignment vertical="center"/>
    </xf>
    <xf numFmtId="1" fontId="0" fillId="4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shrinkToFit="1"/>
    </xf>
    <xf numFmtId="1" fontId="0" fillId="0" borderId="4" xfId="0" applyNumberFormat="1" applyFont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shrinkToFit="1"/>
    </xf>
    <xf numFmtId="0" fontId="0" fillId="4" borderId="1" xfId="0" applyFill="1" applyBorder="1" applyAlignment="1">
      <alignment horizontal="left" vertical="center" shrinkToFit="1"/>
    </xf>
    <xf numFmtId="176" fontId="15" fillId="0" borderId="1" xfId="1" applyNumberFormat="1" applyFont="1" applyFill="1" applyBorder="1" applyAlignment="1">
      <alignment horizontal="right" vertical="center" shrinkToFit="1"/>
    </xf>
    <xf numFmtId="176" fontId="15" fillId="4" borderId="1" xfId="1" applyNumberFormat="1" applyFont="1" applyFill="1" applyBorder="1" applyAlignment="1">
      <alignment horizontal="right" vertical="center" shrinkToFit="1"/>
    </xf>
    <xf numFmtId="176" fontId="0" fillId="4" borderId="1" xfId="0" applyNumberFormat="1" applyFill="1" applyBorder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17" fillId="0" borderId="1" xfId="17" applyNumberFormat="1" applyFont="1" applyFill="1" applyBorder="1" applyAlignment="1" applyProtection="1">
      <alignment horizontal="right" vertical="center"/>
      <protection locked="0"/>
    </xf>
    <xf numFmtId="176" fontId="1" fillId="0" borderId="1" xfId="16" applyNumberFormat="1" applyFont="1" applyFill="1" applyBorder="1" applyAlignment="1">
      <alignment horizontal="right" vertical="center"/>
    </xf>
    <xf numFmtId="176" fontId="0" fillId="0" borderId="1" xfId="1" applyNumberFormat="1" applyFont="1" applyFill="1" applyBorder="1" applyAlignment="1">
      <alignment horizontal="right" vertical="center" shrinkToFit="1"/>
    </xf>
    <xf numFmtId="176" fontId="1" fillId="4" borderId="1" xfId="1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vertical="center" shrinkToFit="1"/>
    </xf>
    <xf numFmtId="49" fontId="0" fillId="4" borderId="1" xfId="0" applyNumberFormat="1" applyFont="1" applyFill="1" applyBorder="1" applyAlignment="1">
      <alignment horizontal="center" vertical="center" shrinkToFit="1"/>
    </xf>
    <xf numFmtId="176" fontId="0" fillId="0" borderId="1" xfId="1" applyNumberFormat="1" applyFont="1" applyFill="1" applyBorder="1" applyAlignment="1">
      <alignment horizontal="righ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176" fontId="17" fillId="0" borderId="1" xfId="19" applyNumberFormat="1" applyFont="1" applyBorder="1" applyAlignment="1" applyProtection="1">
      <alignment horizontal="right" vertical="center"/>
      <protection locked="0"/>
    </xf>
    <xf numFmtId="176" fontId="17" fillId="0" borderId="1" xfId="1" applyNumberFormat="1" applyFont="1" applyBorder="1" applyAlignment="1" applyProtection="1">
      <alignment horizontal="right" vertical="center"/>
      <protection locked="0"/>
    </xf>
    <xf numFmtId="176" fontId="17" fillId="0" borderId="1" xfId="17" applyNumberFormat="1" applyFont="1" applyBorder="1" applyAlignment="1" applyProtection="1">
      <alignment horizontal="right" vertical="center"/>
      <protection locked="0"/>
    </xf>
    <xf numFmtId="176" fontId="0" fillId="4" borderId="1" xfId="1" applyNumberFormat="1" applyFont="1" applyFill="1" applyBorder="1" applyAlignment="1">
      <alignment horizontal="right" vertical="center" shrinkToFit="1"/>
    </xf>
    <xf numFmtId="176" fontId="1" fillId="0" borderId="1" xfId="1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shrinkToFit="1"/>
    </xf>
    <xf numFmtId="0" fontId="0" fillId="0" borderId="1" xfId="16" applyFont="1" applyBorder="1" applyAlignment="1">
      <alignment vertical="center" shrinkToFit="1"/>
    </xf>
    <xf numFmtId="0" fontId="0" fillId="0" borderId="1" xfId="17" applyFont="1" applyBorder="1" applyAlignment="1">
      <alignment vertical="center" shrinkToFit="1"/>
    </xf>
    <xf numFmtId="0" fontId="1" fillId="0" borderId="1" xfId="18" applyBorder="1" applyAlignment="1">
      <alignment vertical="center" shrinkToFit="1"/>
    </xf>
    <xf numFmtId="0" fontId="0" fillId="0" borderId="1" xfId="18" applyFont="1" applyBorder="1" applyAlignment="1">
      <alignment vertical="center" shrinkToFit="1"/>
    </xf>
    <xf numFmtId="0" fontId="0" fillId="0" borderId="7" xfId="0" applyFont="1" applyBorder="1" applyAlignment="1">
      <alignment horizontal="center" vertical="center" shrinkToFit="1"/>
    </xf>
    <xf numFmtId="184" fontId="8" fillId="0" borderId="1" xfId="1" applyNumberFormat="1" applyFont="1" applyBorder="1" applyAlignment="1">
      <alignment horizontal="left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1" xfId="14" applyFont="1" applyBorder="1" applyAlignment="1">
      <alignment vertical="center" shrinkToFit="1"/>
    </xf>
    <xf numFmtId="0" fontId="24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76" fontId="0" fillId="0" borderId="1" xfId="1" applyNumberFormat="1" applyFont="1" applyBorder="1" applyAlignment="1">
      <alignment vertical="center" shrinkToFit="1"/>
    </xf>
    <xf numFmtId="176" fontId="17" fillId="0" borderId="1" xfId="1" applyNumberFormat="1" applyFont="1" applyBorder="1" applyAlignment="1">
      <alignment horizontal="right" vertical="center" shrinkToFit="1"/>
    </xf>
    <xf numFmtId="176" fontId="1" fillId="0" borderId="1" xfId="1" applyNumberFormat="1" applyFont="1" applyBorder="1" applyAlignment="1">
      <alignment horizontal="right" vertical="center" shrinkToFit="1"/>
    </xf>
    <xf numFmtId="176" fontId="1" fillId="4" borderId="1" xfId="1" applyNumberFormat="1" applyFont="1" applyFill="1" applyBorder="1" applyAlignment="1">
      <alignment horizontal="right" vertical="center" shrinkToFit="1"/>
    </xf>
    <xf numFmtId="176" fontId="1" fillId="0" borderId="1" xfId="1" applyNumberFormat="1" applyFont="1" applyFill="1" applyBorder="1" applyAlignment="1">
      <alignment horizontal="right" vertical="center" shrinkToFit="1"/>
    </xf>
    <xf numFmtId="176" fontId="0" fillId="0" borderId="1" xfId="0" applyNumberFormat="1" applyFont="1" applyBorder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4" borderId="1" xfId="1" applyNumberFormat="1" applyFont="1" applyFill="1" applyBorder="1" applyAlignment="1">
      <alignment vertical="center"/>
    </xf>
    <xf numFmtId="176" fontId="0" fillId="4" borderId="1" xfId="0" applyNumberFormat="1" applyFont="1" applyFill="1" applyBorder="1" applyAlignment="1">
      <alignment vertical="center"/>
    </xf>
    <xf numFmtId="176" fontId="0" fillId="0" borderId="1" xfId="1" applyNumberFormat="1" applyFont="1" applyFill="1" applyBorder="1" applyAlignment="1">
      <alignment vertical="center"/>
    </xf>
    <xf numFmtId="176" fontId="17" fillId="4" borderId="1" xfId="1" applyNumberFormat="1" applyFont="1" applyFill="1" applyBorder="1" applyAlignment="1">
      <alignment vertical="center"/>
    </xf>
    <xf numFmtId="176" fontId="17" fillId="0" borderId="1" xfId="0" applyNumberFormat="1" applyFont="1" applyBorder="1" applyAlignment="1">
      <alignment vertical="center"/>
    </xf>
    <xf numFmtId="176" fontId="17" fillId="0" borderId="1" xfId="1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shrinkToFi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/>
    </xf>
    <xf numFmtId="176" fontId="0" fillId="0" borderId="4" xfId="0" applyNumberFormat="1" applyFont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0" fillId="0" borderId="10" xfId="0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41" fontId="0" fillId="0" borderId="4" xfId="1" applyFont="1" applyBorder="1" applyAlignment="1">
      <alignment horizontal="center" vertical="center" shrinkToFit="1"/>
    </xf>
    <xf numFmtId="41" fontId="1" fillId="0" borderId="1" xfId="1" applyFont="1" applyFill="1" applyBorder="1" applyAlignment="1">
      <alignment vertical="center" shrinkToFit="1"/>
    </xf>
    <xf numFmtId="41" fontId="0" fillId="0" borderId="4" xfId="1" applyFont="1" applyBorder="1" applyAlignment="1">
      <alignment vertical="center" shrinkToFit="1"/>
    </xf>
    <xf numFmtId="176" fontId="0" fillId="0" borderId="4" xfId="1" applyNumberFormat="1" applyFont="1" applyBorder="1" applyAlignment="1">
      <alignment horizontal="right" vertical="center" shrinkToFit="1"/>
    </xf>
    <xf numFmtId="0" fontId="0" fillId="0" borderId="8" xfId="0" applyFont="1" applyBorder="1" applyAlignment="1">
      <alignment vertical="center" shrinkToFit="1"/>
    </xf>
  </cellXfs>
  <cellStyles count="21">
    <cellStyle name="Comma [0]_1995" xfId="2"/>
    <cellStyle name="Comma_1995" xfId="3"/>
    <cellStyle name="Currency [0]_1995" xfId="4"/>
    <cellStyle name="Currency_1995" xfId="5"/>
    <cellStyle name="no dec" xfId="6"/>
    <cellStyle name="Normal_#26-PSS Rev and Drivers " xfId="7"/>
    <cellStyle name="쉼표 [0]" xfId="1" builtinId="6"/>
    <cellStyle name="쉼표 [0] 2" xfId="8"/>
    <cellStyle name="쉼표 [0] 7" xfId="19"/>
    <cellStyle name="쉼표 2" xfId="9"/>
    <cellStyle name="콤마 [0]_0ev2ylkxWrYu3fuyhscofzrLK" xfId="10"/>
    <cellStyle name="콤마_0ev2ylkxWrYu3fuyhscofzrLK" xfId="11"/>
    <cellStyle name="표준" xfId="0" builtinId="0"/>
    <cellStyle name="표준 2" xfId="12"/>
    <cellStyle name="표준 2 9" xfId="20"/>
    <cellStyle name="표준 3" xfId="13"/>
    <cellStyle name="표준 4" xfId="14"/>
    <cellStyle name="표준 5" xfId="15"/>
    <cellStyle name="표준 6" xfId="16"/>
    <cellStyle name="표준 7" xfId="17"/>
    <cellStyle name="표준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T602"/>
  <sheetViews>
    <sheetView tabSelected="1" zoomScale="90" zoomScaleNormal="90" workbookViewId="0">
      <selection activeCell="B1" sqref="B1"/>
    </sheetView>
  </sheetViews>
  <sheetFormatPr defaultRowHeight="13.5" x14ac:dyDescent="0.15"/>
  <cols>
    <col min="1" max="1" width="1.109375" customWidth="1"/>
    <col min="2" max="2" width="13.88671875" customWidth="1"/>
    <col min="3" max="3" width="10" customWidth="1"/>
    <col min="4" max="4" width="16.88671875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9" width="12.44140625" customWidth="1"/>
    <col min="10" max="10" width="13.77734375" customWidth="1"/>
    <col min="11" max="11" width="12.88671875" customWidth="1"/>
    <col min="12" max="12" width="14.77734375" style="4" customWidth="1"/>
    <col min="13" max="13" width="12.44140625" customWidth="1"/>
    <col min="14" max="14" width="12.88671875" customWidth="1"/>
    <col min="15" max="15" width="24.21875" style="1" hidden="1" customWidth="1"/>
    <col min="16" max="16" width="26.77734375" customWidth="1"/>
    <col min="18" max="18" width="14.5546875" customWidth="1"/>
  </cols>
  <sheetData>
    <row r="1" spans="2:20" ht="25.5" customHeight="1" thickBot="1" x14ac:dyDescent="0.2">
      <c r="B1" s="9" t="s">
        <v>37</v>
      </c>
    </row>
    <row r="2" spans="2:20" ht="47.25" customHeight="1" x14ac:dyDescent="0.15">
      <c r="B2" s="19" t="s">
        <v>75</v>
      </c>
      <c r="C2" s="26" t="s">
        <v>76</v>
      </c>
      <c r="D2" s="30" t="s">
        <v>77</v>
      </c>
      <c r="E2" s="28" t="s">
        <v>78</v>
      </c>
      <c r="F2" s="118" t="s">
        <v>79</v>
      </c>
      <c r="G2" s="28" t="s">
        <v>1</v>
      </c>
      <c r="H2" s="28" t="s">
        <v>2</v>
      </c>
      <c r="I2" s="119" t="s">
        <v>54</v>
      </c>
      <c r="J2" s="119" t="s">
        <v>55</v>
      </c>
      <c r="K2" s="119" t="s">
        <v>56</v>
      </c>
      <c r="L2" s="119" t="s">
        <v>57</v>
      </c>
      <c r="M2" s="120" t="s">
        <v>58</v>
      </c>
      <c r="N2" s="120" t="s">
        <v>59</v>
      </c>
      <c r="O2" s="120" t="s">
        <v>7</v>
      </c>
      <c r="P2" s="121" t="s">
        <v>3</v>
      </c>
      <c r="Q2" s="121" t="s">
        <v>4</v>
      </c>
      <c r="R2" s="121" t="s">
        <v>5</v>
      </c>
      <c r="S2" s="121" t="s">
        <v>6</v>
      </c>
      <c r="T2" s="122" t="s">
        <v>0</v>
      </c>
    </row>
    <row r="3" spans="2:20" ht="18" customHeight="1" x14ac:dyDescent="0.15">
      <c r="B3" s="33">
        <v>2017</v>
      </c>
      <c r="C3" s="52">
        <v>1</v>
      </c>
      <c r="D3" s="52" t="s">
        <v>15</v>
      </c>
      <c r="E3" s="42" t="s">
        <v>309</v>
      </c>
      <c r="F3" s="200" t="s">
        <v>310</v>
      </c>
      <c r="G3" s="39" t="s">
        <v>17</v>
      </c>
      <c r="H3" s="52" t="s">
        <v>42</v>
      </c>
      <c r="I3" s="223">
        <v>84706</v>
      </c>
      <c r="J3" s="223">
        <v>33941</v>
      </c>
      <c r="K3" s="223">
        <v>2024</v>
      </c>
      <c r="L3" s="223">
        <v>120671</v>
      </c>
      <c r="M3" s="223">
        <v>8762</v>
      </c>
      <c r="N3" s="223">
        <v>8762</v>
      </c>
      <c r="O3" s="123"/>
      <c r="P3" s="45" t="s">
        <v>311</v>
      </c>
      <c r="Q3" s="52" t="s">
        <v>312</v>
      </c>
      <c r="R3" s="52" t="s">
        <v>313</v>
      </c>
      <c r="S3" s="55" t="s">
        <v>52</v>
      </c>
      <c r="T3" s="49"/>
    </row>
    <row r="4" spans="2:20" ht="18" customHeight="1" x14ac:dyDescent="0.15">
      <c r="B4" s="33">
        <v>2017</v>
      </c>
      <c r="C4" s="52">
        <v>1</v>
      </c>
      <c r="D4" s="52" t="s">
        <v>15</v>
      </c>
      <c r="E4" s="42" t="s">
        <v>314</v>
      </c>
      <c r="F4" s="200" t="s">
        <v>310</v>
      </c>
      <c r="G4" s="39" t="s">
        <v>17</v>
      </c>
      <c r="H4" s="52" t="s">
        <v>42</v>
      </c>
      <c r="I4" s="223">
        <v>52125</v>
      </c>
      <c r="J4" s="223">
        <v>25214</v>
      </c>
      <c r="K4" s="223">
        <v>864</v>
      </c>
      <c r="L4" s="223">
        <v>78203</v>
      </c>
      <c r="M4" s="223">
        <v>7000</v>
      </c>
      <c r="N4" s="223">
        <v>7000</v>
      </c>
      <c r="O4" s="123"/>
      <c r="P4" s="45" t="s">
        <v>311</v>
      </c>
      <c r="Q4" s="52" t="s">
        <v>312</v>
      </c>
      <c r="R4" s="52" t="s">
        <v>313</v>
      </c>
      <c r="S4" s="55" t="s">
        <v>52</v>
      </c>
      <c r="T4" s="49"/>
    </row>
    <row r="5" spans="2:20" ht="18" customHeight="1" x14ac:dyDescent="0.15">
      <c r="B5" s="33">
        <v>2017</v>
      </c>
      <c r="C5" s="52">
        <v>1</v>
      </c>
      <c r="D5" s="52" t="s">
        <v>15</v>
      </c>
      <c r="E5" s="42" t="s">
        <v>315</v>
      </c>
      <c r="F5" s="200" t="s">
        <v>310</v>
      </c>
      <c r="G5" s="39" t="s">
        <v>17</v>
      </c>
      <c r="H5" s="52" t="s">
        <v>42</v>
      </c>
      <c r="I5" s="223">
        <v>37925</v>
      </c>
      <c r="J5" s="223">
        <v>12319</v>
      </c>
      <c r="K5" s="223">
        <v>498</v>
      </c>
      <c r="L5" s="223">
        <v>50742</v>
      </c>
      <c r="M5" s="223">
        <v>8000</v>
      </c>
      <c r="N5" s="223">
        <v>8000</v>
      </c>
      <c r="O5" s="123"/>
      <c r="P5" s="45" t="s">
        <v>311</v>
      </c>
      <c r="Q5" s="52" t="s">
        <v>312</v>
      </c>
      <c r="R5" s="52" t="s">
        <v>313</v>
      </c>
      <c r="S5" s="55" t="s">
        <v>52</v>
      </c>
      <c r="T5" s="49"/>
    </row>
    <row r="6" spans="2:20" ht="18" customHeight="1" x14ac:dyDescent="0.15">
      <c r="B6" s="33">
        <v>2017</v>
      </c>
      <c r="C6" s="52">
        <v>1</v>
      </c>
      <c r="D6" s="52" t="s">
        <v>15</v>
      </c>
      <c r="E6" s="42" t="s">
        <v>316</v>
      </c>
      <c r="F6" s="200" t="s">
        <v>310</v>
      </c>
      <c r="G6" s="39" t="s">
        <v>17</v>
      </c>
      <c r="H6" s="52" t="s">
        <v>42</v>
      </c>
      <c r="I6" s="223">
        <v>80475</v>
      </c>
      <c r="J6" s="223">
        <v>6610</v>
      </c>
      <c r="K6" s="223">
        <v>874</v>
      </c>
      <c r="L6" s="223">
        <v>87959</v>
      </c>
      <c r="M6" s="223">
        <v>10000</v>
      </c>
      <c r="N6" s="223">
        <v>10000</v>
      </c>
      <c r="O6" s="123"/>
      <c r="P6" s="45" t="s">
        <v>311</v>
      </c>
      <c r="Q6" s="52" t="s">
        <v>312</v>
      </c>
      <c r="R6" s="52" t="s">
        <v>313</v>
      </c>
      <c r="S6" s="55" t="s">
        <v>52</v>
      </c>
      <c r="T6" s="49"/>
    </row>
    <row r="7" spans="2:20" ht="18" customHeight="1" x14ac:dyDescent="0.15">
      <c r="B7" s="33">
        <v>2017</v>
      </c>
      <c r="C7" s="52">
        <v>1</v>
      </c>
      <c r="D7" s="52" t="s">
        <v>15</v>
      </c>
      <c r="E7" s="42" t="s">
        <v>477</v>
      </c>
      <c r="F7" s="200" t="s">
        <v>478</v>
      </c>
      <c r="G7" s="39" t="s">
        <v>336</v>
      </c>
      <c r="H7" s="52" t="s">
        <v>42</v>
      </c>
      <c r="I7" s="69">
        <v>26</v>
      </c>
      <c r="J7" s="69"/>
      <c r="K7" s="69"/>
      <c r="L7" s="69">
        <v>26</v>
      </c>
      <c r="M7" s="69">
        <v>26</v>
      </c>
      <c r="N7" s="69"/>
      <c r="O7" s="75"/>
      <c r="P7" s="45" t="s">
        <v>479</v>
      </c>
      <c r="Q7" s="52" t="s">
        <v>480</v>
      </c>
      <c r="R7" s="52" t="s">
        <v>481</v>
      </c>
      <c r="S7" s="55" t="s">
        <v>451</v>
      </c>
      <c r="T7" s="58"/>
    </row>
    <row r="8" spans="2:20" ht="18" customHeight="1" x14ac:dyDescent="0.15">
      <c r="B8" s="33">
        <v>2017</v>
      </c>
      <c r="C8" s="52">
        <v>1</v>
      </c>
      <c r="D8" s="52" t="s">
        <v>15</v>
      </c>
      <c r="E8" s="42" t="s">
        <v>482</v>
      </c>
      <c r="F8" s="200" t="s">
        <v>478</v>
      </c>
      <c r="G8" s="39" t="s">
        <v>341</v>
      </c>
      <c r="H8" s="52" t="s">
        <v>42</v>
      </c>
      <c r="I8" s="69">
        <v>2114</v>
      </c>
      <c r="J8" s="69">
        <v>2245</v>
      </c>
      <c r="K8" s="69">
        <v>0</v>
      </c>
      <c r="L8" s="69">
        <v>4359</v>
      </c>
      <c r="M8" s="69">
        <v>2500</v>
      </c>
      <c r="N8" s="69">
        <v>2500</v>
      </c>
      <c r="O8" s="75"/>
      <c r="P8" s="41" t="s">
        <v>483</v>
      </c>
      <c r="Q8" s="52" t="s">
        <v>484</v>
      </c>
      <c r="R8" s="39" t="s">
        <v>485</v>
      </c>
      <c r="S8" s="55" t="s">
        <v>25</v>
      </c>
      <c r="T8" s="58"/>
    </row>
    <row r="9" spans="2:20" ht="18" customHeight="1" x14ac:dyDescent="0.15">
      <c r="B9" s="33">
        <v>2017</v>
      </c>
      <c r="C9" s="52">
        <v>1</v>
      </c>
      <c r="D9" s="52" t="s">
        <v>15</v>
      </c>
      <c r="E9" s="42" t="s">
        <v>528</v>
      </c>
      <c r="F9" s="200" t="s">
        <v>478</v>
      </c>
      <c r="G9" s="39" t="s">
        <v>44</v>
      </c>
      <c r="H9" s="52" t="s">
        <v>42</v>
      </c>
      <c r="I9" s="69">
        <v>53</v>
      </c>
      <c r="J9" s="69">
        <v>36</v>
      </c>
      <c r="K9" s="69"/>
      <c r="L9" s="69">
        <v>89</v>
      </c>
      <c r="M9" s="69">
        <v>53</v>
      </c>
      <c r="N9" s="69">
        <v>37</v>
      </c>
      <c r="O9" s="75"/>
      <c r="P9" s="45" t="s">
        <v>506</v>
      </c>
      <c r="Q9" s="52" t="s">
        <v>525</v>
      </c>
      <c r="R9" s="52" t="s">
        <v>526</v>
      </c>
      <c r="S9" s="55" t="s">
        <v>25</v>
      </c>
      <c r="T9" s="58"/>
    </row>
    <row r="10" spans="2:20" ht="18" customHeight="1" x14ac:dyDescent="0.15">
      <c r="B10" s="33">
        <v>2017</v>
      </c>
      <c r="C10" s="52">
        <v>1</v>
      </c>
      <c r="D10" s="52" t="s">
        <v>15</v>
      </c>
      <c r="E10" s="202" t="s">
        <v>550</v>
      </c>
      <c r="F10" s="200" t="s">
        <v>478</v>
      </c>
      <c r="G10" s="39" t="s">
        <v>17</v>
      </c>
      <c r="H10" s="52" t="s">
        <v>42</v>
      </c>
      <c r="I10" s="223">
        <v>200</v>
      </c>
      <c r="J10" s="223">
        <v>200</v>
      </c>
      <c r="K10" s="223"/>
      <c r="L10" s="223">
        <v>400</v>
      </c>
      <c r="M10" s="223">
        <v>200</v>
      </c>
      <c r="N10" s="223">
        <v>280</v>
      </c>
      <c r="O10" s="75"/>
      <c r="P10" s="45" t="s">
        <v>541</v>
      </c>
      <c r="Q10" s="52" t="s">
        <v>548</v>
      </c>
      <c r="R10" s="52" t="s">
        <v>549</v>
      </c>
      <c r="S10" s="55" t="s">
        <v>25</v>
      </c>
      <c r="T10" s="58"/>
    </row>
    <row r="11" spans="2:20" ht="18" customHeight="1" x14ac:dyDescent="0.15">
      <c r="B11" s="33">
        <v>2017</v>
      </c>
      <c r="C11" s="52">
        <v>1</v>
      </c>
      <c r="D11" s="52" t="s">
        <v>15</v>
      </c>
      <c r="E11" s="42" t="s">
        <v>556</v>
      </c>
      <c r="F11" s="200" t="s">
        <v>478</v>
      </c>
      <c r="G11" s="39" t="s">
        <v>17</v>
      </c>
      <c r="H11" s="52" t="s">
        <v>42</v>
      </c>
      <c r="I11" s="223">
        <v>222</v>
      </c>
      <c r="J11" s="223">
        <v>17</v>
      </c>
      <c r="K11" s="223">
        <v>46</v>
      </c>
      <c r="L11" s="223">
        <v>285</v>
      </c>
      <c r="M11" s="223">
        <v>1</v>
      </c>
      <c r="N11" s="223">
        <v>285</v>
      </c>
      <c r="O11" s="75"/>
      <c r="P11" s="22" t="s">
        <v>557</v>
      </c>
      <c r="Q11" s="52" t="s">
        <v>558</v>
      </c>
      <c r="R11" s="52" t="s">
        <v>559</v>
      </c>
      <c r="S11" s="55" t="s">
        <v>25</v>
      </c>
      <c r="T11" s="58"/>
    </row>
    <row r="12" spans="2:20" ht="18" customHeight="1" x14ac:dyDescent="0.15">
      <c r="B12" s="33">
        <v>2017</v>
      </c>
      <c r="C12" s="52">
        <v>1</v>
      </c>
      <c r="D12" s="52" t="s">
        <v>15</v>
      </c>
      <c r="E12" s="42" t="s">
        <v>560</v>
      </c>
      <c r="F12" s="200" t="s">
        <v>478</v>
      </c>
      <c r="G12" s="39" t="s">
        <v>17</v>
      </c>
      <c r="H12" s="52" t="s">
        <v>42</v>
      </c>
      <c r="I12" s="223">
        <v>2260</v>
      </c>
      <c r="J12" s="223">
        <v>831</v>
      </c>
      <c r="K12" s="223">
        <v>809</v>
      </c>
      <c r="L12" s="223">
        <v>3900</v>
      </c>
      <c r="M12" s="223">
        <v>10</v>
      </c>
      <c r="N12" s="223">
        <v>3900</v>
      </c>
      <c r="O12" s="75"/>
      <c r="P12" s="22" t="s">
        <v>557</v>
      </c>
      <c r="Q12" s="52" t="s">
        <v>558</v>
      </c>
      <c r="R12" s="52" t="s">
        <v>559</v>
      </c>
      <c r="S12" s="55" t="s">
        <v>25</v>
      </c>
      <c r="T12" s="58"/>
    </row>
    <row r="13" spans="2:20" ht="18" customHeight="1" x14ac:dyDescent="0.15">
      <c r="B13" s="33">
        <v>2017</v>
      </c>
      <c r="C13" s="52">
        <v>1</v>
      </c>
      <c r="D13" s="52" t="s">
        <v>15</v>
      </c>
      <c r="E13" s="42" t="s">
        <v>561</v>
      </c>
      <c r="F13" s="200" t="s">
        <v>478</v>
      </c>
      <c r="G13" s="39" t="s">
        <v>17</v>
      </c>
      <c r="H13" s="52" t="s">
        <v>42</v>
      </c>
      <c r="I13" s="223">
        <v>1222</v>
      </c>
      <c r="J13" s="223">
        <v>1170</v>
      </c>
      <c r="K13" s="223">
        <v>1566</v>
      </c>
      <c r="L13" s="223">
        <v>3958</v>
      </c>
      <c r="M13" s="223">
        <v>10</v>
      </c>
      <c r="N13" s="223">
        <v>3958</v>
      </c>
      <c r="O13" s="75"/>
      <c r="P13" s="22" t="s">
        <v>557</v>
      </c>
      <c r="Q13" s="52" t="s">
        <v>558</v>
      </c>
      <c r="R13" s="52" t="s">
        <v>559</v>
      </c>
      <c r="S13" s="55" t="s">
        <v>25</v>
      </c>
      <c r="T13" s="58"/>
    </row>
    <row r="14" spans="2:20" ht="18" customHeight="1" x14ac:dyDescent="0.15">
      <c r="B14" s="33">
        <v>2017</v>
      </c>
      <c r="C14" s="52">
        <v>1</v>
      </c>
      <c r="D14" s="52" t="s">
        <v>15</v>
      </c>
      <c r="E14" s="42" t="s">
        <v>586</v>
      </c>
      <c r="F14" s="200" t="s">
        <v>478</v>
      </c>
      <c r="G14" s="39" t="s">
        <v>17</v>
      </c>
      <c r="H14" s="52" t="s">
        <v>42</v>
      </c>
      <c r="I14" s="223">
        <v>4418</v>
      </c>
      <c r="J14" s="223">
        <v>2788</v>
      </c>
      <c r="K14" s="223">
        <v>0</v>
      </c>
      <c r="L14" s="223">
        <v>7206</v>
      </c>
      <c r="M14" s="223">
        <v>820</v>
      </c>
      <c r="N14" s="223">
        <v>8238</v>
      </c>
      <c r="O14" s="75"/>
      <c r="P14" s="45" t="s">
        <v>587</v>
      </c>
      <c r="Q14" s="52" t="s">
        <v>588</v>
      </c>
      <c r="R14" s="52" t="s">
        <v>589</v>
      </c>
      <c r="S14" s="55" t="s">
        <v>25</v>
      </c>
      <c r="T14" s="58"/>
    </row>
    <row r="15" spans="2:20" ht="18" customHeight="1" x14ac:dyDescent="0.15">
      <c r="B15" s="33">
        <v>2017</v>
      </c>
      <c r="C15" s="52">
        <v>1</v>
      </c>
      <c r="D15" s="52" t="s">
        <v>15</v>
      </c>
      <c r="E15" s="42" t="s">
        <v>608</v>
      </c>
      <c r="F15" s="200" t="s">
        <v>478</v>
      </c>
      <c r="G15" s="39" t="s">
        <v>336</v>
      </c>
      <c r="H15" s="52" t="s">
        <v>42</v>
      </c>
      <c r="I15" s="223">
        <v>100</v>
      </c>
      <c r="J15" s="223">
        <v>0</v>
      </c>
      <c r="K15" s="223">
        <v>0</v>
      </c>
      <c r="L15" s="223">
        <v>100</v>
      </c>
      <c r="M15" s="223">
        <v>100</v>
      </c>
      <c r="N15" s="223">
        <v>100</v>
      </c>
      <c r="O15" s="75"/>
      <c r="P15" s="45" t="s">
        <v>605</v>
      </c>
      <c r="Q15" s="52" t="s">
        <v>609</v>
      </c>
      <c r="R15" s="52" t="s">
        <v>610</v>
      </c>
      <c r="S15" s="55" t="s">
        <v>25</v>
      </c>
      <c r="T15" s="58"/>
    </row>
    <row r="16" spans="2:20" ht="18" customHeight="1" x14ac:dyDescent="0.15">
      <c r="B16" s="33">
        <v>2017</v>
      </c>
      <c r="C16" s="52">
        <v>1</v>
      </c>
      <c r="D16" s="52" t="s">
        <v>15</v>
      </c>
      <c r="E16" s="42" t="s">
        <v>611</v>
      </c>
      <c r="F16" s="200" t="s">
        <v>612</v>
      </c>
      <c r="G16" s="39" t="s">
        <v>17</v>
      </c>
      <c r="H16" s="52" t="s">
        <v>42</v>
      </c>
      <c r="I16" s="223">
        <v>1460</v>
      </c>
      <c r="J16" s="223"/>
      <c r="K16" s="223"/>
      <c r="L16" s="223">
        <v>1460</v>
      </c>
      <c r="M16" s="223">
        <v>1460</v>
      </c>
      <c r="N16" s="223">
        <v>1022</v>
      </c>
      <c r="O16" s="75"/>
      <c r="P16" s="45" t="s">
        <v>613</v>
      </c>
      <c r="Q16" s="52" t="s">
        <v>614</v>
      </c>
      <c r="R16" s="52" t="s">
        <v>615</v>
      </c>
      <c r="S16" s="55" t="s">
        <v>25</v>
      </c>
      <c r="T16" s="58"/>
    </row>
    <row r="17" spans="2:20" ht="18" customHeight="1" x14ac:dyDescent="0.15">
      <c r="B17" s="33">
        <v>2017</v>
      </c>
      <c r="C17" s="52">
        <v>1</v>
      </c>
      <c r="D17" s="35" t="s">
        <v>15</v>
      </c>
      <c r="E17" s="42" t="s">
        <v>634</v>
      </c>
      <c r="F17" s="200" t="s">
        <v>478</v>
      </c>
      <c r="G17" s="39" t="s">
        <v>17</v>
      </c>
      <c r="H17" s="52" t="s">
        <v>42</v>
      </c>
      <c r="I17" s="223">
        <v>1802</v>
      </c>
      <c r="J17" s="223">
        <v>1039</v>
      </c>
      <c r="K17" s="223">
        <v>0</v>
      </c>
      <c r="L17" s="223">
        <v>2841</v>
      </c>
      <c r="M17" s="223"/>
      <c r="N17" s="223">
        <v>2841</v>
      </c>
      <c r="O17" s="75"/>
      <c r="P17" s="45" t="s">
        <v>635</v>
      </c>
      <c r="Q17" s="52" t="s">
        <v>636</v>
      </c>
      <c r="R17" s="52" t="s">
        <v>637</v>
      </c>
      <c r="S17" s="55" t="s">
        <v>25</v>
      </c>
      <c r="T17" s="49"/>
    </row>
    <row r="18" spans="2:20" ht="18" customHeight="1" x14ac:dyDescent="0.15">
      <c r="B18" s="33">
        <v>2017</v>
      </c>
      <c r="C18" s="24">
        <v>1</v>
      </c>
      <c r="D18" s="24" t="s">
        <v>888</v>
      </c>
      <c r="E18" s="23" t="s">
        <v>1480</v>
      </c>
      <c r="F18" s="229" t="s">
        <v>1481</v>
      </c>
      <c r="G18" s="114" t="s">
        <v>336</v>
      </c>
      <c r="H18" s="24" t="s">
        <v>42</v>
      </c>
      <c r="I18" s="69">
        <v>200</v>
      </c>
      <c r="J18" s="69"/>
      <c r="K18" s="69"/>
      <c r="L18" s="69">
        <v>200</v>
      </c>
      <c r="M18" s="69">
        <v>200</v>
      </c>
      <c r="N18" s="69"/>
      <c r="O18" s="124"/>
      <c r="P18" s="22" t="s">
        <v>1482</v>
      </c>
      <c r="Q18" s="24" t="s">
        <v>1483</v>
      </c>
      <c r="R18" s="24" t="s">
        <v>1484</v>
      </c>
      <c r="S18" s="55" t="s">
        <v>451</v>
      </c>
      <c r="T18" s="91"/>
    </row>
    <row r="19" spans="2:20" ht="18" customHeight="1" x14ac:dyDescent="0.15">
      <c r="B19" s="33">
        <v>2017</v>
      </c>
      <c r="C19" s="52">
        <v>1</v>
      </c>
      <c r="D19" s="52" t="s">
        <v>16</v>
      </c>
      <c r="E19" s="42" t="s">
        <v>1944</v>
      </c>
      <c r="F19" s="200" t="s">
        <v>310</v>
      </c>
      <c r="G19" s="39" t="s">
        <v>17</v>
      </c>
      <c r="H19" s="52" t="s">
        <v>42</v>
      </c>
      <c r="I19" s="223">
        <v>3919</v>
      </c>
      <c r="J19" s="223">
        <v>2547</v>
      </c>
      <c r="K19" s="69"/>
      <c r="L19" s="224">
        <v>6466</v>
      </c>
      <c r="M19" s="223">
        <v>100</v>
      </c>
      <c r="N19" s="223">
        <v>100</v>
      </c>
      <c r="O19" s="75"/>
      <c r="P19" s="45" t="s">
        <v>1945</v>
      </c>
      <c r="Q19" s="52" t="s">
        <v>1946</v>
      </c>
      <c r="R19" s="52" t="s">
        <v>1947</v>
      </c>
      <c r="S19" s="55" t="s">
        <v>25</v>
      </c>
      <c r="T19" s="58"/>
    </row>
    <row r="20" spans="2:20" ht="18" customHeight="1" x14ac:dyDescent="0.15">
      <c r="B20" s="33">
        <v>2017</v>
      </c>
      <c r="C20" s="52">
        <v>1</v>
      </c>
      <c r="D20" s="52" t="s">
        <v>16</v>
      </c>
      <c r="E20" s="42" t="s">
        <v>1948</v>
      </c>
      <c r="F20" s="200" t="s">
        <v>310</v>
      </c>
      <c r="G20" s="39" t="s">
        <v>17</v>
      </c>
      <c r="H20" s="52" t="s">
        <v>42</v>
      </c>
      <c r="I20" s="223">
        <v>2009</v>
      </c>
      <c r="J20" s="223">
        <v>1645</v>
      </c>
      <c r="K20" s="69"/>
      <c r="L20" s="224">
        <v>3654</v>
      </c>
      <c r="M20" s="223">
        <v>100</v>
      </c>
      <c r="N20" s="223">
        <v>100</v>
      </c>
      <c r="O20" s="75"/>
      <c r="P20" s="45" t="s">
        <v>1945</v>
      </c>
      <c r="Q20" s="52" t="s">
        <v>1946</v>
      </c>
      <c r="R20" s="52" t="s">
        <v>1947</v>
      </c>
      <c r="S20" s="55" t="s">
        <v>25</v>
      </c>
      <c r="T20" s="58"/>
    </row>
    <row r="21" spans="2:20" ht="18" customHeight="1" x14ac:dyDescent="0.15">
      <c r="B21" s="33">
        <v>2017</v>
      </c>
      <c r="C21" s="52">
        <v>1</v>
      </c>
      <c r="D21" s="52" t="s">
        <v>15</v>
      </c>
      <c r="E21" s="42" t="s">
        <v>1971</v>
      </c>
      <c r="F21" s="200" t="s">
        <v>310</v>
      </c>
      <c r="G21" s="39" t="s">
        <v>17</v>
      </c>
      <c r="H21" s="52" t="s">
        <v>42</v>
      </c>
      <c r="I21" s="223">
        <v>2796</v>
      </c>
      <c r="J21" s="223">
        <v>616</v>
      </c>
      <c r="K21" s="69"/>
      <c r="L21" s="224">
        <v>3412</v>
      </c>
      <c r="M21" s="223">
        <v>342</v>
      </c>
      <c r="N21" s="223">
        <v>2796</v>
      </c>
      <c r="O21" s="75"/>
      <c r="P21" s="45" t="s">
        <v>1968</v>
      </c>
      <c r="Q21" s="52" t="s">
        <v>1972</v>
      </c>
      <c r="R21" s="52" t="s">
        <v>1973</v>
      </c>
      <c r="S21" s="55" t="s">
        <v>25</v>
      </c>
      <c r="T21" s="58"/>
    </row>
    <row r="22" spans="2:20" ht="18" customHeight="1" x14ac:dyDescent="0.15">
      <c r="B22" s="33">
        <v>2017</v>
      </c>
      <c r="C22" s="52">
        <v>1</v>
      </c>
      <c r="D22" s="52" t="s">
        <v>15</v>
      </c>
      <c r="E22" s="42" t="s">
        <v>1974</v>
      </c>
      <c r="F22" s="200" t="s">
        <v>310</v>
      </c>
      <c r="G22" s="39" t="s">
        <v>336</v>
      </c>
      <c r="H22" s="52" t="s">
        <v>42</v>
      </c>
      <c r="I22" s="223">
        <v>189</v>
      </c>
      <c r="J22" s="69"/>
      <c r="K22" s="69"/>
      <c r="L22" s="224">
        <v>189</v>
      </c>
      <c r="M22" s="223">
        <v>21</v>
      </c>
      <c r="N22" s="223">
        <v>189</v>
      </c>
      <c r="O22" s="75"/>
      <c r="P22" s="45" t="s">
        <v>1968</v>
      </c>
      <c r="Q22" s="52" t="s">
        <v>1972</v>
      </c>
      <c r="R22" s="52" t="s">
        <v>1973</v>
      </c>
      <c r="S22" s="55" t="s">
        <v>25</v>
      </c>
      <c r="T22" s="58"/>
    </row>
    <row r="23" spans="2:20" ht="18" customHeight="1" x14ac:dyDescent="0.15">
      <c r="B23" s="33">
        <v>2017</v>
      </c>
      <c r="C23" s="52">
        <v>1</v>
      </c>
      <c r="D23" s="52" t="s">
        <v>16</v>
      </c>
      <c r="E23" s="42" t="s">
        <v>2055</v>
      </c>
      <c r="F23" s="200" t="s">
        <v>310</v>
      </c>
      <c r="G23" s="39" t="s">
        <v>17</v>
      </c>
      <c r="H23" s="52" t="s">
        <v>42</v>
      </c>
      <c r="I23" s="223">
        <v>2957</v>
      </c>
      <c r="J23" s="223">
        <v>1026</v>
      </c>
      <c r="K23" s="223">
        <v>600</v>
      </c>
      <c r="L23" s="224">
        <v>4583</v>
      </c>
      <c r="M23" s="223">
        <v>1500</v>
      </c>
      <c r="N23" s="223">
        <v>4583</v>
      </c>
      <c r="O23" s="75"/>
      <c r="P23" s="45" t="s">
        <v>2056</v>
      </c>
      <c r="Q23" s="52" t="s">
        <v>2057</v>
      </c>
      <c r="R23" s="52" t="s">
        <v>2058</v>
      </c>
      <c r="S23" s="55" t="s">
        <v>25</v>
      </c>
      <c r="T23" s="58"/>
    </row>
    <row r="24" spans="2:20" ht="18" customHeight="1" x14ac:dyDescent="0.15">
      <c r="B24" s="33">
        <v>2017</v>
      </c>
      <c r="C24" s="52">
        <v>1</v>
      </c>
      <c r="D24" s="52" t="s">
        <v>16</v>
      </c>
      <c r="E24" s="42" t="s">
        <v>2059</v>
      </c>
      <c r="F24" s="200" t="s">
        <v>310</v>
      </c>
      <c r="G24" s="39" t="s">
        <v>43</v>
      </c>
      <c r="H24" s="52" t="s">
        <v>42</v>
      </c>
      <c r="I24" s="223">
        <v>277</v>
      </c>
      <c r="J24" s="223"/>
      <c r="K24" s="223"/>
      <c r="L24" s="224">
        <v>277</v>
      </c>
      <c r="M24" s="223">
        <v>200</v>
      </c>
      <c r="N24" s="223"/>
      <c r="O24" s="75"/>
      <c r="P24" s="45" t="s">
        <v>2060</v>
      </c>
      <c r="Q24" s="52" t="s">
        <v>2061</v>
      </c>
      <c r="R24" s="52" t="s">
        <v>2062</v>
      </c>
      <c r="S24" s="55" t="s">
        <v>25</v>
      </c>
      <c r="T24" s="58"/>
    </row>
    <row r="25" spans="2:20" ht="18" customHeight="1" x14ac:dyDescent="0.15">
      <c r="B25" s="33">
        <v>2017</v>
      </c>
      <c r="C25" s="52">
        <v>1</v>
      </c>
      <c r="D25" s="52" t="s">
        <v>15</v>
      </c>
      <c r="E25" s="42" t="s">
        <v>2089</v>
      </c>
      <c r="F25" s="200" t="s">
        <v>310</v>
      </c>
      <c r="G25" s="39" t="s">
        <v>17</v>
      </c>
      <c r="H25" s="52" t="s">
        <v>42</v>
      </c>
      <c r="I25" s="223">
        <v>2589</v>
      </c>
      <c r="J25" s="223">
        <v>451</v>
      </c>
      <c r="K25" s="223">
        <v>437</v>
      </c>
      <c r="L25" s="224">
        <v>3477</v>
      </c>
      <c r="M25" s="223">
        <v>400</v>
      </c>
      <c r="N25" s="223">
        <v>400</v>
      </c>
      <c r="O25" s="75"/>
      <c r="P25" s="45" t="s">
        <v>2090</v>
      </c>
      <c r="Q25" s="52" t="s">
        <v>2091</v>
      </c>
      <c r="R25" s="52" t="s">
        <v>2092</v>
      </c>
      <c r="S25" s="55" t="s">
        <v>25</v>
      </c>
      <c r="T25" s="58"/>
    </row>
    <row r="26" spans="2:20" ht="18" customHeight="1" x14ac:dyDescent="0.15">
      <c r="B26" s="74">
        <v>2017</v>
      </c>
      <c r="C26" s="39">
        <v>1</v>
      </c>
      <c r="D26" s="39" t="s">
        <v>15</v>
      </c>
      <c r="E26" s="107" t="s">
        <v>2520</v>
      </c>
      <c r="F26" s="230" t="s">
        <v>2521</v>
      </c>
      <c r="G26" s="39" t="s">
        <v>18</v>
      </c>
      <c r="H26" s="39" t="s">
        <v>42</v>
      </c>
      <c r="I26" s="170">
        <v>6352</v>
      </c>
      <c r="J26" s="170">
        <v>2701</v>
      </c>
      <c r="K26" s="170">
        <v>0</v>
      </c>
      <c r="L26" s="69">
        <f>SUM(I26:K26)</f>
        <v>9053</v>
      </c>
      <c r="M26" s="170">
        <v>5081</v>
      </c>
      <c r="N26" s="170">
        <v>2540.5</v>
      </c>
      <c r="O26" s="133"/>
      <c r="P26" s="41" t="s">
        <v>2522</v>
      </c>
      <c r="Q26" s="39" t="s">
        <v>2523</v>
      </c>
      <c r="R26" s="39" t="s">
        <v>2524</v>
      </c>
      <c r="S26" s="40" t="s">
        <v>25</v>
      </c>
      <c r="T26" s="148"/>
    </row>
    <row r="27" spans="2:20" ht="18" customHeight="1" x14ac:dyDescent="0.15">
      <c r="B27" s="74">
        <v>2017</v>
      </c>
      <c r="C27" s="39">
        <v>1</v>
      </c>
      <c r="D27" s="39" t="s">
        <v>15</v>
      </c>
      <c r="E27" s="107" t="s">
        <v>2525</v>
      </c>
      <c r="F27" s="230" t="s">
        <v>2521</v>
      </c>
      <c r="G27" s="39" t="s">
        <v>43</v>
      </c>
      <c r="H27" s="39" t="s">
        <v>42</v>
      </c>
      <c r="I27" s="170">
        <v>868</v>
      </c>
      <c r="J27" s="170">
        <v>597</v>
      </c>
      <c r="K27" s="170"/>
      <c r="L27" s="69">
        <f>SUM(I27:K27)</f>
        <v>1465</v>
      </c>
      <c r="M27" s="170">
        <v>694</v>
      </c>
      <c r="N27" s="170">
        <v>347</v>
      </c>
      <c r="O27" s="133"/>
      <c r="P27" s="41" t="s">
        <v>2522</v>
      </c>
      <c r="Q27" s="39" t="s">
        <v>2523</v>
      </c>
      <c r="R27" s="39" t="s">
        <v>2524</v>
      </c>
      <c r="S27" s="40" t="s">
        <v>25</v>
      </c>
      <c r="T27" s="148"/>
    </row>
    <row r="28" spans="2:20" ht="18" customHeight="1" x14ac:dyDescent="0.15">
      <c r="B28" s="74">
        <v>2017</v>
      </c>
      <c r="C28" s="39">
        <v>1</v>
      </c>
      <c r="D28" s="39" t="s">
        <v>15</v>
      </c>
      <c r="E28" s="107" t="s">
        <v>2526</v>
      </c>
      <c r="F28" s="230" t="s">
        <v>2521</v>
      </c>
      <c r="G28" s="39" t="s">
        <v>44</v>
      </c>
      <c r="H28" s="39" t="s">
        <v>42</v>
      </c>
      <c r="I28" s="170">
        <v>329</v>
      </c>
      <c r="J28" s="170">
        <v>146</v>
      </c>
      <c r="K28" s="170">
        <v>0</v>
      </c>
      <c r="L28" s="69">
        <f>SUM(I28:K28)</f>
        <v>475</v>
      </c>
      <c r="M28" s="170">
        <v>263</v>
      </c>
      <c r="N28" s="170">
        <v>131.5</v>
      </c>
      <c r="O28" s="133"/>
      <c r="P28" s="41" t="s">
        <v>2522</v>
      </c>
      <c r="Q28" s="39" t="s">
        <v>2523</v>
      </c>
      <c r="R28" s="39" t="s">
        <v>2524</v>
      </c>
      <c r="S28" s="40" t="s">
        <v>25</v>
      </c>
      <c r="T28" s="148"/>
    </row>
    <row r="29" spans="2:20" ht="18" customHeight="1" x14ac:dyDescent="0.15">
      <c r="B29" s="74">
        <v>2017</v>
      </c>
      <c r="C29" s="39">
        <v>1</v>
      </c>
      <c r="D29" s="39" t="s">
        <v>15</v>
      </c>
      <c r="E29" s="107" t="s">
        <v>2527</v>
      </c>
      <c r="F29" s="230" t="s">
        <v>2521</v>
      </c>
      <c r="G29" s="39" t="s">
        <v>45</v>
      </c>
      <c r="H29" s="39" t="s">
        <v>42</v>
      </c>
      <c r="I29" s="170">
        <v>213</v>
      </c>
      <c r="J29" s="170">
        <v>0</v>
      </c>
      <c r="K29" s="170">
        <v>0</v>
      </c>
      <c r="L29" s="69">
        <f>SUM(I29:K29)</f>
        <v>213</v>
      </c>
      <c r="M29" s="170">
        <v>170</v>
      </c>
      <c r="N29" s="170">
        <v>85</v>
      </c>
      <c r="O29" s="133"/>
      <c r="P29" s="41" t="s">
        <v>2522</v>
      </c>
      <c r="Q29" s="39" t="s">
        <v>2523</v>
      </c>
      <c r="R29" s="39" t="s">
        <v>2524</v>
      </c>
      <c r="S29" s="40" t="s">
        <v>25</v>
      </c>
      <c r="T29" s="148"/>
    </row>
    <row r="30" spans="2:20" ht="18" customHeight="1" x14ac:dyDescent="0.15">
      <c r="B30" s="74">
        <v>2017</v>
      </c>
      <c r="C30" s="39">
        <v>1</v>
      </c>
      <c r="D30" s="39" t="s">
        <v>15</v>
      </c>
      <c r="E30" s="107" t="s">
        <v>2565</v>
      </c>
      <c r="F30" s="230" t="s">
        <v>2521</v>
      </c>
      <c r="G30" s="39" t="s">
        <v>341</v>
      </c>
      <c r="H30" s="39" t="s">
        <v>42</v>
      </c>
      <c r="I30" s="170">
        <v>1683</v>
      </c>
      <c r="J30" s="170">
        <v>1176</v>
      </c>
      <c r="K30" s="170"/>
      <c r="L30" s="69">
        <f>SUM(I30:K30)</f>
        <v>2859</v>
      </c>
      <c r="M30" s="170">
        <f>I30</f>
        <v>1683</v>
      </c>
      <c r="N30" s="170">
        <v>1178</v>
      </c>
      <c r="O30" s="133"/>
      <c r="P30" s="41" t="s">
        <v>2566</v>
      </c>
      <c r="Q30" s="39" t="s">
        <v>2567</v>
      </c>
      <c r="R30" s="39" t="s">
        <v>2568</v>
      </c>
      <c r="S30" s="40" t="s">
        <v>25</v>
      </c>
      <c r="T30" s="148"/>
    </row>
    <row r="31" spans="2:20" ht="18" customHeight="1" x14ac:dyDescent="0.15">
      <c r="B31" s="74">
        <v>2017</v>
      </c>
      <c r="C31" s="39">
        <v>1</v>
      </c>
      <c r="D31" s="39" t="s">
        <v>888</v>
      </c>
      <c r="E31" s="107" t="s">
        <v>2569</v>
      </c>
      <c r="F31" s="230" t="s">
        <v>2521</v>
      </c>
      <c r="G31" s="39" t="s">
        <v>43</v>
      </c>
      <c r="H31" s="39" t="s">
        <v>42</v>
      </c>
      <c r="I31" s="170">
        <v>132</v>
      </c>
      <c r="J31" s="170">
        <v>48</v>
      </c>
      <c r="K31" s="170"/>
      <c r="L31" s="69">
        <f>SUM(I31:K31)</f>
        <v>180</v>
      </c>
      <c r="M31" s="170">
        <f>I31</f>
        <v>132</v>
      </c>
      <c r="N31" s="170">
        <v>92</v>
      </c>
      <c r="O31" s="133"/>
      <c r="P31" s="41" t="s">
        <v>2566</v>
      </c>
      <c r="Q31" s="39" t="s">
        <v>2567</v>
      </c>
      <c r="R31" s="39" t="s">
        <v>2568</v>
      </c>
      <c r="S31" s="40" t="s">
        <v>25</v>
      </c>
      <c r="T31" s="148"/>
    </row>
    <row r="32" spans="2:20" ht="18" customHeight="1" x14ac:dyDescent="0.15">
      <c r="B32" s="74">
        <v>2017</v>
      </c>
      <c r="C32" s="39">
        <v>1</v>
      </c>
      <c r="D32" s="39" t="s">
        <v>15</v>
      </c>
      <c r="E32" s="107" t="s">
        <v>2570</v>
      </c>
      <c r="F32" s="230" t="s">
        <v>2521</v>
      </c>
      <c r="G32" s="39" t="s">
        <v>17</v>
      </c>
      <c r="H32" s="39" t="s">
        <v>42</v>
      </c>
      <c r="I32" s="170">
        <v>1872</v>
      </c>
      <c r="J32" s="170">
        <v>316</v>
      </c>
      <c r="K32" s="170"/>
      <c r="L32" s="69">
        <f>SUM(I32:K32)</f>
        <v>2188</v>
      </c>
      <c r="M32" s="170">
        <v>920</v>
      </c>
      <c r="N32" s="170">
        <f>M32</f>
        <v>920</v>
      </c>
      <c r="O32" s="133"/>
      <c r="P32" s="41" t="s">
        <v>2566</v>
      </c>
      <c r="Q32" s="39" t="s">
        <v>2567</v>
      </c>
      <c r="R32" s="39" t="s">
        <v>2568</v>
      </c>
      <c r="S32" s="40" t="s">
        <v>25</v>
      </c>
      <c r="T32" s="148"/>
    </row>
    <row r="33" spans="2:20" ht="18" customHeight="1" x14ac:dyDescent="0.15">
      <c r="B33" s="74">
        <v>2017</v>
      </c>
      <c r="C33" s="39">
        <v>1</v>
      </c>
      <c r="D33" s="39" t="s">
        <v>888</v>
      </c>
      <c r="E33" s="107" t="s">
        <v>2577</v>
      </c>
      <c r="F33" s="230" t="s">
        <v>2541</v>
      </c>
      <c r="G33" s="39" t="s">
        <v>1593</v>
      </c>
      <c r="H33" s="39" t="s">
        <v>1377</v>
      </c>
      <c r="I33" s="170">
        <v>115</v>
      </c>
      <c r="J33" s="170">
        <v>105</v>
      </c>
      <c r="K33" s="170">
        <v>0</v>
      </c>
      <c r="L33" s="69">
        <f>SUM(I33:K33)</f>
        <v>220</v>
      </c>
      <c r="M33" s="170">
        <v>115</v>
      </c>
      <c r="N33" s="170">
        <v>105</v>
      </c>
      <c r="O33" s="133"/>
      <c r="P33" s="41" t="s">
        <v>2578</v>
      </c>
      <c r="Q33" s="39" t="s">
        <v>2579</v>
      </c>
      <c r="R33" s="39" t="s">
        <v>2580</v>
      </c>
      <c r="S33" s="40" t="s">
        <v>451</v>
      </c>
      <c r="T33" s="148"/>
    </row>
    <row r="34" spans="2:20" ht="18" customHeight="1" x14ac:dyDescent="0.15">
      <c r="B34" s="33">
        <v>2017</v>
      </c>
      <c r="C34" s="52">
        <v>1</v>
      </c>
      <c r="D34" s="52" t="s">
        <v>15</v>
      </c>
      <c r="E34" s="42" t="s">
        <v>2831</v>
      </c>
      <c r="F34" s="232" t="s">
        <v>2832</v>
      </c>
      <c r="G34" s="31" t="s">
        <v>341</v>
      </c>
      <c r="H34" s="48" t="s">
        <v>42</v>
      </c>
      <c r="I34" s="223">
        <v>150</v>
      </c>
      <c r="J34" s="223">
        <v>637</v>
      </c>
      <c r="K34" s="223">
        <v>78</v>
      </c>
      <c r="L34" s="223">
        <v>865</v>
      </c>
      <c r="M34" s="223">
        <v>865</v>
      </c>
      <c r="N34" s="223">
        <v>692</v>
      </c>
      <c r="O34" s="123"/>
      <c r="P34" s="45" t="s">
        <v>2833</v>
      </c>
      <c r="Q34" s="52" t="s">
        <v>2834</v>
      </c>
      <c r="R34" s="52" t="s">
        <v>2835</v>
      </c>
      <c r="S34" s="55" t="s">
        <v>25</v>
      </c>
      <c r="T34" s="49"/>
    </row>
    <row r="35" spans="2:20" ht="18" customHeight="1" x14ac:dyDescent="0.15">
      <c r="B35" s="33">
        <v>2017</v>
      </c>
      <c r="C35" s="52">
        <v>1</v>
      </c>
      <c r="D35" s="52" t="s">
        <v>15</v>
      </c>
      <c r="E35" s="42" t="s">
        <v>2888</v>
      </c>
      <c r="F35" s="232" t="s">
        <v>2884</v>
      </c>
      <c r="G35" s="31" t="s">
        <v>17</v>
      </c>
      <c r="H35" s="48" t="s">
        <v>42</v>
      </c>
      <c r="I35" s="223">
        <v>1982</v>
      </c>
      <c r="J35" s="223">
        <v>1077</v>
      </c>
      <c r="K35" s="223"/>
      <c r="L35" s="223">
        <v>3059</v>
      </c>
      <c r="M35" s="223">
        <v>3059</v>
      </c>
      <c r="N35" s="223">
        <v>3059</v>
      </c>
      <c r="O35" s="123"/>
      <c r="P35" s="45" t="s">
        <v>2885</v>
      </c>
      <c r="Q35" s="52" t="s">
        <v>2889</v>
      </c>
      <c r="R35" s="52" t="s">
        <v>2890</v>
      </c>
      <c r="S35" s="55" t="s">
        <v>25</v>
      </c>
      <c r="T35" s="49"/>
    </row>
    <row r="36" spans="2:20" ht="18" customHeight="1" x14ac:dyDescent="0.15">
      <c r="B36" s="33">
        <v>2017</v>
      </c>
      <c r="C36" s="52">
        <v>1</v>
      </c>
      <c r="D36" s="52" t="s">
        <v>15</v>
      </c>
      <c r="E36" s="42" t="s">
        <v>2891</v>
      </c>
      <c r="F36" s="232" t="s">
        <v>2884</v>
      </c>
      <c r="G36" s="31" t="s">
        <v>17</v>
      </c>
      <c r="H36" s="48" t="s">
        <v>42</v>
      </c>
      <c r="I36" s="223">
        <v>2677</v>
      </c>
      <c r="J36" s="223">
        <v>717</v>
      </c>
      <c r="K36" s="223">
        <v>128</v>
      </c>
      <c r="L36" s="223">
        <v>3522</v>
      </c>
      <c r="M36" s="223">
        <v>200</v>
      </c>
      <c r="N36" s="223">
        <v>200</v>
      </c>
      <c r="O36" s="123"/>
      <c r="P36" s="45" t="s">
        <v>2885</v>
      </c>
      <c r="Q36" s="52" t="s">
        <v>2892</v>
      </c>
      <c r="R36" s="52" t="s">
        <v>2893</v>
      </c>
      <c r="S36" s="55" t="s">
        <v>25</v>
      </c>
      <c r="T36" s="49"/>
    </row>
    <row r="37" spans="2:20" ht="18" customHeight="1" x14ac:dyDescent="0.15">
      <c r="B37" s="33">
        <v>2017</v>
      </c>
      <c r="C37" s="52">
        <v>1</v>
      </c>
      <c r="D37" s="52" t="s">
        <v>15</v>
      </c>
      <c r="E37" s="42" t="s">
        <v>3183</v>
      </c>
      <c r="F37" s="200" t="s">
        <v>310</v>
      </c>
      <c r="G37" s="39" t="s">
        <v>17</v>
      </c>
      <c r="H37" s="52" t="s">
        <v>42</v>
      </c>
      <c r="I37" s="69">
        <v>1518</v>
      </c>
      <c r="J37" s="69">
        <v>0</v>
      </c>
      <c r="K37" s="69">
        <v>0</v>
      </c>
      <c r="L37" s="69">
        <f>SUM(I37:K37)</f>
        <v>1518</v>
      </c>
      <c r="M37" s="69">
        <v>300</v>
      </c>
      <c r="N37" s="69" t="s">
        <v>2435</v>
      </c>
      <c r="O37" s="123"/>
      <c r="P37" s="45" t="s">
        <v>3184</v>
      </c>
      <c r="Q37" s="52" t="s">
        <v>3185</v>
      </c>
      <c r="R37" s="52" t="s">
        <v>3186</v>
      </c>
      <c r="S37" s="55" t="s">
        <v>25</v>
      </c>
      <c r="T37" s="49"/>
    </row>
    <row r="38" spans="2:20" ht="18" customHeight="1" x14ac:dyDescent="0.15">
      <c r="B38" s="33">
        <v>2017</v>
      </c>
      <c r="C38" s="52">
        <v>1</v>
      </c>
      <c r="D38" s="52" t="s">
        <v>15</v>
      </c>
      <c r="E38" s="42" t="s">
        <v>3187</v>
      </c>
      <c r="F38" s="200" t="s">
        <v>310</v>
      </c>
      <c r="G38" s="39" t="s">
        <v>44</v>
      </c>
      <c r="H38" s="52" t="s">
        <v>410</v>
      </c>
      <c r="I38" s="69">
        <v>428</v>
      </c>
      <c r="J38" s="69">
        <v>0</v>
      </c>
      <c r="K38" s="69">
        <v>0</v>
      </c>
      <c r="L38" s="69">
        <f>SUM(I38:K38)</f>
        <v>428</v>
      </c>
      <c r="M38" s="69">
        <v>317</v>
      </c>
      <c r="N38" s="69" t="s">
        <v>2435</v>
      </c>
      <c r="O38" s="123"/>
      <c r="P38" s="45" t="s">
        <v>3184</v>
      </c>
      <c r="Q38" s="52" t="s">
        <v>3188</v>
      </c>
      <c r="R38" s="52" t="s">
        <v>3189</v>
      </c>
      <c r="S38" s="55" t="s">
        <v>25</v>
      </c>
      <c r="T38" s="49"/>
    </row>
    <row r="39" spans="2:20" ht="18" customHeight="1" x14ac:dyDescent="0.15">
      <c r="B39" s="33">
        <v>2017</v>
      </c>
      <c r="C39" s="52">
        <v>1</v>
      </c>
      <c r="D39" s="52" t="s">
        <v>15</v>
      </c>
      <c r="E39" s="42" t="s">
        <v>3234</v>
      </c>
      <c r="F39" s="200" t="s">
        <v>3230</v>
      </c>
      <c r="G39" s="39" t="s">
        <v>341</v>
      </c>
      <c r="H39" s="52" t="s">
        <v>42</v>
      </c>
      <c r="I39" s="69">
        <v>341</v>
      </c>
      <c r="J39" s="69">
        <v>14</v>
      </c>
      <c r="K39" s="69">
        <v>0</v>
      </c>
      <c r="L39" s="69">
        <f>SUM(I39:K39)</f>
        <v>355</v>
      </c>
      <c r="M39" s="69">
        <f>I39</f>
        <v>341</v>
      </c>
      <c r="N39" s="69">
        <v>199</v>
      </c>
      <c r="O39" s="75"/>
      <c r="P39" s="45" t="s">
        <v>3235</v>
      </c>
      <c r="Q39" s="52" t="s">
        <v>3236</v>
      </c>
      <c r="R39" s="52" t="s">
        <v>3237</v>
      </c>
      <c r="S39" s="55"/>
      <c r="T39" s="58"/>
    </row>
    <row r="40" spans="2:20" ht="18" customHeight="1" x14ac:dyDescent="0.15">
      <c r="B40" s="33">
        <v>2017</v>
      </c>
      <c r="C40" s="52">
        <v>1</v>
      </c>
      <c r="D40" s="52" t="s">
        <v>15</v>
      </c>
      <c r="E40" s="42" t="s">
        <v>3238</v>
      </c>
      <c r="F40" s="200" t="s">
        <v>3230</v>
      </c>
      <c r="G40" s="39" t="s">
        <v>43</v>
      </c>
      <c r="H40" s="52" t="s">
        <v>42</v>
      </c>
      <c r="I40" s="69">
        <v>27</v>
      </c>
      <c r="J40" s="69">
        <v>0</v>
      </c>
      <c r="K40" s="69">
        <v>0</v>
      </c>
      <c r="L40" s="69">
        <f>SUM(I40:K40)</f>
        <v>27</v>
      </c>
      <c r="M40" s="69">
        <f>I40</f>
        <v>27</v>
      </c>
      <c r="N40" s="69">
        <v>15</v>
      </c>
      <c r="O40" s="75"/>
      <c r="P40" s="45" t="s">
        <v>3235</v>
      </c>
      <c r="Q40" s="52" t="s">
        <v>3236</v>
      </c>
      <c r="R40" s="52" t="s">
        <v>3237</v>
      </c>
      <c r="S40" s="55"/>
      <c r="T40" s="58"/>
    </row>
    <row r="41" spans="2:20" ht="18" customHeight="1" x14ac:dyDescent="0.15">
      <c r="B41" s="33">
        <v>2017</v>
      </c>
      <c r="C41" s="52">
        <v>1</v>
      </c>
      <c r="D41" s="52" t="s">
        <v>15</v>
      </c>
      <c r="E41" s="42" t="s">
        <v>3239</v>
      </c>
      <c r="F41" s="200" t="s">
        <v>3240</v>
      </c>
      <c r="G41" s="39" t="s">
        <v>17</v>
      </c>
      <c r="H41" s="52" t="s">
        <v>42</v>
      </c>
      <c r="I41" s="69">
        <v>2500</v>
      </c>
      <c r="J41" s="69">
        <v>2000</v>
      </c>
      <c r="K41" s="69">
        <v>0</v>
      </c>
      <c r="L41" s="69">
        <f>SUM(I41:K41)</f>
        <v>4500</v>
      </c>
      <c r="M41" s="69">
        <v>1500</v>
      </c>
      <c r="N41" s="69">
        <v>2500</v>
      </c>
      <c r="O41" s="75"/>
      <c r="P41" s="45" t="s">
        <v>3235</v>
      </c>
      <c r="Q41" s="52" t="s">
        <v>3241</v>
      </c>
      <c r="R41" s="52" t="s">
        <v>3242</v>
      </c>
      <c r="S41" s="55"/>
      <c r="T41" s="58"/>
    </row>
    <row r="42" spans="2:20" ht="18" customHeight="1" x14ac:dyDescent="0.15">
      <c r="B42" s="33">
        <v>2017</v>
      </c>
      <c r="C42" s="52">
        <v>1</v>
      </c>
      <c r="D42" s="52" t="s">
        <v>15</v>
      </c>
      <c r="E42" s="42" t="s">
        <v>3246</v>
      </c>
      <c r="F42" s="200" t="s">
        <v>3230</v>
      </c>
      <c r="G42" s="39" t="s">
        <v>43</v>
      </c>
      <c r="H42" s="52" t="s">
        <v>42</v>
      </c>
      <c r="I42" s="69">
        <v>2167</v>
      </c>
      <c r="J42" s="69"/>
      <c r="K42" s="69">
        <v>0</v>
      </c>
      <c r="L42" s="69">
        <f>SUM(I42:K42)</f>
        <v>2167</v>
      </c>
      <c r="M42" s="69">
        <f>I42</f>
        <v>2167</v>
      </c>
      <c r="N42" s="69">
        <v>15</v>
      </c>
      <c r="O42" s="75"/>
      <c r="P42" s="45" t="s">
        <v>3570</v>
      </c>
      <c r="Q42" s="52" t="s">
        <v>3851</v>
      </c>
      <c r="R42" s="52" t="s">
        <v>3852</v>
      </c>
      <c r="S42" s="55"/>
      <c r="T42" s="58"/>
    </row>
    <row r="43" spans="2:20" ht="18" customHeight="1" x14ac:dyDescent="0.15">
      <c r="B43" s="33">
        <v>2017</v>
      </c>
      <c r="C43" s="52">
        <v>1</v>
      </c>
      <c r="D43" s="52" t="s">
        <v>15</v>
      </c>
      <c r="E43" s="42" t="s">
        <v>3853</v>
      </c>
      <c r="F43" s="200" t="s">
        <v>3240</v>
      </c>
      <c r="G43" s="39" t="s">
        <v>3440</v>
      </c>
      <c r="H43" s="52" t="s">
        <v>42</v>
      </c>
      <c r="I43" s="69">
        <v>162</v>
      </c>
      <c r="J43" s="69"/>
      <c r="K43" s="69">
        <v>0</v>
      </c>
      <c r="L43" s="69">
        <f>SUM(I43:K43)</f>
        <v>162</v>
      </c>
      <c r="M43" s="69">
        <v>1500</v>
      </c>
      <c r="N43" s="69">
        <v>2500</v>
      </c>
      <c r="O43" s="75"/>
      <c r="P43" s="45" t="s">
        <v>3570</v>
      </c>
      <c r="Q43" s="52" t="s">
        <v>3851</v>
      </c>
      <c r="R43" s="52" t="s">
        <v>3852</v>
      </c>
      <c r="S43" s="55"/>
      <c r="T43" s="58"/>
    </row>
    <row r="44" spans="2:20" ht="18" customHeight="1" x14ac:dyDescent="0.15">
      <c r="B44" s="33">
        <v>2017</v>
      </c>
      <c r="C44" s="52">
        <v>1</v>
      </c>
      <c r="D44" s="52" t="s">
        <v>15</v>
      </c>
      <c r="E44" s="42" t="s">
        <v>3857</v>
      </c>
      <c r="F44" s="200" t="s">
        <v>3230</v>
      </c>
      <c r="G44" s="39" t="s">
        <v>3303</v>
      </c>
      <c r="H44" s="52" t="s">
        <v>3557</v>
      </c>
      <c r="I44" s="69">
        <v>3241</v>
      </c>
      <c r="J44" s="69">
        <v>300</v>
      </c>
      <c r="K44" s="69"/>
      <c r="L44" s="69">
        <f>SUM(I44:K44)</f>
        <v>3541</v>
      </c>
      <c r="M44" s="69">
        <v>1200</v>
      </c>
      <c r="N44" s="69">
        <v>1200</v>
      </c>
      <c r="O44" s="75"/>
      <c r="P44" s="45" t="s">
        <v>3423</v>
      </c>
      <c r="Q44" s="52" t="s">
        <v>3606</v>
      </c>
      <c r="R44" s="52" t="s">
        <v>3858</v>
      </c>
      <c r="S44" s="55" t="s">
        <v>3403</v>
      </c>
      <c r="T44" s="58"/>
    </row>
    <row r="45" spans="2:20" ht="18" customHeight="1" x14ac:dyDescent="0.15">
      <c r="B45" s="33">
        <v>2017</v>
      </c>
      <c r="C45" s="52">
        <v>1</v>
      </c>
      <c r="D45" s="52" t="s">
        <v>15</v>
      </c>
      <c r="E45" s="42" t="s">
        <v>3857</v>
      </c>
      <c r="F45" s="200" t="s">
        <v>3230</v>
      </c>
      <c r="G45" s="39" t="s">
        <v>43</v>
      </c>
      <c r="H45" s="52" t="s">
        <v>3557</v>
      </c>
      <c r="I45" s="69">
        <v>361</v>
      </c>
      <c r="J45" s="69">
        <v>1863</v>
      </c>
      <c r="K45" s="69"/>
      <c r="L45" s="69">
        <f>SUM(I45:K45)</f>
        <v>2224</v>
      </c>
      <c r="M45" s="69">
        <v>100</v>
      </c>
      <c r="N45" s="69">
        <v>100</v>
      </c>
      <c r="O45" s="75"/>
      <c r="P45" s="45" t="s">
        <v>3423</v>
      </c>
      <c r="Q45" s="52" t="s">
        <v>3859</v>
      </c>
      <c r="R45" s="52" t="s">
        <v>3259</v>
      </c>
      <c r="S45" s="55" t="s">
        <v>25</v>
      </c>
      <c r="T45" s="58"/>
    </row>
    <row r="46" spans="2:20" ht="18" customHeight="1" x14ac:dyDescent="0.15">
      <c r="B46" s="33">
        <v>2017</v>
      </c>
      <c r="C46" s="52">
        <v>1</v>
      </c>
      <c r="D46" s="52" t="s">
        <v>15</v>
      </c>
      <c r="E46" s="42" t="s">
        <v>3857</v>
      </c>
      <c r="F46" s="200" t="s">
        <v>3240</v>
      </c>
      <c r="G46" s="39" t="s">
        <v>3860</v>
      </c>
      <c r="H46" s="52" t="s">
        <v>3557</v>
      </c>
      <c r="I46" s="69">
        <v>240</v>
      </c>
      <c r="J46" s="69">
        <v>116</v>
      </c>
      <c r="K46" s="69"/>
      <c r="L46" s="69">
        <f>SUM(I46:K46)</f>
        <v>356</v>
      </c>
      <c r="M46" s="69">
        <v>100</v>
      </c>
      <c r="N46" s="69">
        <v>100</v>
      </c>
      <c r="O46" s="75"/>
      <c r="P46" s="45" t="s">
        <v>3423</v>
      </c>
      <c r="Q46" s="52" t="s">
        <v>3859</v>
      </c>
      <c r="R46" s="52" t="s">
        <v>3259</v>
      </c>
      <c r="S46" s="55" t="s">
        <v>3403</v>
      </c>
      <c r="T46" s="58"/>
    </row>
    <row r="47" spans="2:20" ht="18" customHeight="1" x14ac:dyDescent="0.15">
      <c r="B47" s="33">
        <v>2017</v>
      </c>
      <c r="C47" s="52">
        <v>1</v>
      </c>
      <c r="D47" s="52" t="s">
        <v>15</v>
      </c>
      <c r="E47" s="42" t="s">
        <v>3873</v>
      </c>
      <c r="F47" s="200" t="s">
        <v>3230</v>
      </c>
      <c r="G47" s="39" t="s">
        <v>3303</v>
      </c>
      <c r="H47" s="52" t="s">
        <v>3557</v>
      </c>
      <c r="I47" s="69">
        <v>1143</v>
      </c>
      <c r="J47" s="69">
        <v>152</v>
      </c>
      <c r="K47" s="69"/>
      <c r="L47" s="69">
        <v>1295</v>
      </c>
      <c r="M47" s="69">
        <v>1143</v>
      </c>
      <c r="N47" s="69">
        <v>1143</v>
      </c>
      <c r="O47" s="75"/>
      <c r="P47" s="45" t="s">
        <v>3874</v>
      </c>
      <c r="Q47" s="52" t="s">
        <v>3875</v>
      </c>
      <c r="R47" s="52" t="s">
        <v>3876</v>
      </c>
      <c r="S47" s="55" t="s">
        <v>3403</v>
      </c>
      <c r="T47" s="58"/>
    </row>
    <row r="48" spans="2:20" ht="18" customHeight="1" x14ac:dyDescent="0.15">
      <c r="B48" s="33">
        <v>2017</v>
      </c>
      <c r="C48" s="52">
        <v>1</v>
      </c>
      <c r="D48" s="52" t="s">
        <v>15</v>
      </c>
      <c r="E48" s="42" t="s">
        <v>3877</v>
      </c>
      <c r="F48" s="200" t="s">
        <v>3230</v>
      </c>
      <c r="G48" s="39" t="s">
        <v>43</v>
      </c>
      <c r="H48" s="52" t="s">
        <v>410</v>
      </c>
      <c r="I48" s="69">
        <v>64</v>
      </c>
      <c r="J48" s="69">
        <v>0</v>
      </c>
      <c r="K48" s="69"/>
      <c r="L48" s="69">
        <v>64</v>
      </c>
      <c r="M48" s="69">
        <v>64</v>
      </c>
      <c r="N48" s="69">
        <v>64</v>
      </c>
      <c r="O48" s="75"/>
      <c r="P48" s="45" t="s">
        <v>3874</v>
      </c>
      <c r="Q48" s="52" t="s">
        <v>3875</v>
      </c>
      <c r="R48" s="52" t="s">
        <v>3260</v>
      </c>
      <c r="S48" s="55" t="s">
        <v>3403</v>
      </c>
      <c r="T48" s="58"/>
    </row>
    <row r="49" spans="2:20" ht="18" customHeight="1" x14ac:dyDescent="0.15">
      <c r="B49" s="33">
        <v>2017</v>
      </c>
      <c r="C49" s="52">
        <v>1</v>
      </c>
      <c r="D49" s="52" t="s">
        <v>16</v>
      </c>
      <c r="E49" s="42" t="s">
        <v>3893</v>
      </c>
      <c r="F49" s="200" t="s">
        <v>3230</v>
      </c>
      <c r="G49" s="39" t="s">
        <v>17</v>
      </c>
      <c r="H49" s="52" t="s">
        <v>42</v>
      </c>
      <c r="I49" s="69">
        <v>233</v>
      </c>
      <c r="J49" s="69">
        <v>0</v>
      </c>
      <c r="K49" s="69">
        <v>0</v>
      </c>
      <c r="L49" s="69">
        <v>233</v>
      </c>
      <c r="M49" s="69">
        <v>233</v>
      </c>
      <c r="N49" s="69"/>
      <c r="O49" s="75"/>
      <c r="P49" s="45" t="s">
        <v>3447</v>
      </c>
      <c r="Q49" s="52" t="s">
        <v>3448</v>
      </c>
      <c r="R49" s="52" t="s">
        <v>3449</v>
      </c>
      <c r="S49" s="55" t="s">
        <v>25</v>
      </c>
      <c r="T49" s="58"/>
    </row>
    <row r="50" spans="2:20" ht="18" customHeight="1" x14ac:dyDescent="0.15">
      <c r="B50" s="33">
        <v>2017</v>
      </c>
      <c r="C50" s="52">
        <v>1</v>
      </c>
      <c r="D50" s="52" t="s">
        <v>16</v>
      </c>
      <c r="E50" s="42" t="s">
        <v>3269</v>
      </c>
      <c r="F50" s="200" t="s">
        <v>3230</v>
      </c>
      <c r="G50" s="39" t="s">
        <v>341</v>
      </c>
      <c r="H50" s="52" t="s">
        <v>42</v>
      </c>
      <c r="I50" s="69">
        <v>2585</v>
      </c>
      <c r="J50" s="69">
        <v>919</v>
      </c>
      <c r="K50" s="69">
        <v>7</v>
      </c>
      <c r="L50" s="69">
        <v>3511</v>
      </c>
      <c r="M50" s="69">
        <v>1535</v>
      </c>
      <c r="N50" s="69">
        <v>1535</v>
      </c>
      <c r="O50" s="75"/>
      <c r="P50" s="45" t="s">
        <v>3461</v>
      </c>
      <c r="Q50" s="52" t="s">
        <v>3270</v>
      </c>
      <c r="R50" s="52" t="s">
        <v>3271</v>
      </c>
      <c r="S50" s="55" t="s">
        <v>25</v>
      </c>
      <c r="T50" s="58"/>
    </row>
    <row r="51" spans="2:20" ht="18" customHeight="1" x14ac:dyDescent="0.15">
      <c r="B51" s="33">
        <v>2017</v>
      </c>
      <c r="C51" s="52">
        <v>1</v>
      </c>
      <c r="D51" s="52" t="s">
        <v>16</v>
      </c>
      <c r="E51" s="42" t="s">
        <v>3272</v>
      </c>
      <c r="F51" s="200" t="s">
        <v>3230</v>
      </c>
      <c r="G51" s="39" t="s">
        <v>43</v>
      </c>
      <c r="H51" s="52" t="s">
        <v>42</v>
      </c>
      <c r="I51" s="69">
        <v>199</v>
      </c>
      <c r="J51" s="69">
        <v>390</v>
      </c>
      <c r="K51" s="69">
        <v>0</v>
      </c>
      <c r="L51" s="69">
        <v>589</v>
      </c>
      <c r="M51" s="69">
        <v>0</v>
      </c>
      <c r="N51" s="69">
        <v>0</v>
      </c>
      <c r="O51" s="75"/>
      <c r="P51" s="45" t="s">
        <v>3461</v>
      </c>
      <c r="Q51" s="52" t="s">
        <v>3270</v>
      </c>
      <c r="R51" s="52" t="s">
        <v>3271</v>
      </c>
      <c r="S51" s="55" t="s">
        <v>25</v>
      </c>
      <c r="T51" s="58"/>
    </row>
    <row r="52" spans="2:20" ht="18" customHeight="1" x14ac:dyDescent="0.15">
      <c r="B52" s="33">
        <v>2017</v>
      </c>
      <c r="C52" s="52">
        <v>1</v>
      </c>
      <c r="D52" s="52" t="s">
        <v>16</v>
      </c>
      <c r="E52" s="42" t="s">
        <v>3273</v>
      </c>
      <c r="F52" s="200" t="s">
        <v>3230</v>
      </c>
      <c r="G52" s="39" t="s">
        <v>44</v>
      </c>
      <c r="H52" s="52" t="s">
        <v>42</v>
      </c>
      <c r="I52" s="69">
        <v>57</v>
      </c>
      <c r="J52" s="69">
        <v>45</v>
      </c>
      <c r="K52" s="69">
        <v>0</v>
      </c>
      <c r="L52" s="69">
        <v>102</v>
      </c>
      <c r="M52" s="69">
        <v>0</v>
      </c>
      <c r="N52" s="69">
        <v>0</v>
      </c>
      <c r="O52" s="75"/>
      <c r="P52" s="45" t="s">
        <v>3461</v>
      </c>
      <c r="Q52" s="52" t="s">
        <v>3270</v>
      </c>
      <c r="R52" s="52" t="s">
        <v>3271</v>
      </c>
      <c r="S52" s="55" t="s">
        <v>25</v>
      </c>
      <c r="T52" s="58"/>
    </row>
    <row r="53" spans="2:20" ht="18" customHeight="1" x14ac:dyDescent="0.15">
      <c r="B53" s="33">
        <v>2017</v>
      </c>
      <c r="C53" s="52">
        <v>1</v>
      </c>
      <c r="D53" s="52" t="s">
        <v>16</v>
      </c>
      <c r="E53" s="42" t="s">
        <v>3274</v>
      </c>
      <c r="F53" s="200" t="s">
        <v>3230</v>
      </c>
      <c r="G53" s="39" t="s">
        <v>336</v>
      </c>
      <c r="H53" s="52" t="s">
        <v>42</v>
      </c>
      <c r="I53" s="69">
        <v>329</v>
      </c>
      <c r="J53" s="69">
        <v>0</v>
      </c>
      <c r="K53" s="69">
        <v>0</v>
      </c>
      <c r="L53" s="69">
        <v>329</v>
      </c>
      <c r="M53" s="69">
        <v>0</v>
      </c>
      <c r="N53" s="69">
        <v>0</v>
      </c>
      <c r="O53" s="75"/>
      <c r="P53" s="45" t="s">
        <v>3461</v>
      </c>
      <c r="Q53" s="52" t="s">
        <v>3270</v>
      </c>
      <c r="R53" s="52" t="s">
        <v>3271</v>
      </c>
      <c r="S53" s="55" t="s">
        <v>25</v>
      </c>
      <c r="T53" s="58"/>
    </row>
    <row r="54" spans="2:20" ht="18" customHeight="1" x14ac:dyDescent="0.15">
      <c r="B54" s="33">
        <v>2017</v>
      </c>
      <c r="C54" s="52">
        <v>1</v>
      </c>
      <c r="D54" s="52" t="s">
        <v>888</v>
      </c>
      <c r="E54" s="42" t="s">
        <v>4021</v>
      </c>
      <c r="F54" s="200" t="s">
        <v>4022</v>
      </c>
      <c r="G54" s="39" t="s">
        <v>17</v>
      </c>
      <c r="H54" s="52" t="s">
        <v>1377</v>
      </c>
      <c r="I54" s="69">
        <v>7392</v>
      </c>
      <c r="J54" s="69">
        <v>2731</v>
      </c>
      <c r="K54" s="69">
        <v>843</v>
      </c>
      <c r="L54" s="69">
        <f>SUM(I54:K54)</f>
        <v>10966</v>
      </c>
      <c r="M54" s="69">
        <v>25</v>
      </c>
      <c r="N54" s="69">
        <v>10966</v>
      </c>
      <c r="O54" s="123"/>
      <c r="P54" s="45" t="s">
        <v>4023</v>
      </c>
      <c r="Q54" s="52" t="s">
        <v>4024</v>
      </c>
      <c r="R54" s="52" t="s">
        <v>4025</v>
      </c>
      <c r="S54" s="55" t="s">
        <v>25</v>
      </c>
      <c r="T54" s="49"/>
    </row>
    <row r="55" spans="2:20" ht="18" customHeight="1" x14ac:dyDescent="0.15">
      <c r="B55" s="33">
        <v>2017</v>
      </c>
      <c r="C55" s="52">
        <v>1</v>
      </c>
      <c r="D55" s="52" t="s">
        <v>888</v>
      </c>
      <c r="E55" s="42" t="s">
        <v>4030</v>
      </c>
      <c r="F55" s="200" t="s">
        <v>1481</v>
      </c>
      <c r="G55" s="39" t="s">
        <v>17</v>
      </c>
      <c r="H55" s="52" t="s">
        <v>42</v>
      </c>
      <c r="I55" s="69">
        <v>1676</v>
      </c>
      <c r="J55" s="69">
        <v>90</v>
      </c>
      <c r="K55" s="69">
        <v>14</v>
      </c>
      <c r="L55" s="69">
        <f>SUM(I55:K55)</f>
        <v>1780</v>
      </c>
      <c r="M55" s="69">
        <v>100</v>
      </c>
      <c r="N55" s="69">
        <v>1780</v>
      </c>
      <c r="O55" s="123"/>
      <c r="P55" s="45" t="s">
        <v>4031</v>
      </c>
      <c r="Q55" s="52" t="s">
        <v>4032</v>
      </c>
      <c r="R55" s="52" t="s">
        <v>4033</v>
      </c>
      <c r="S55" s="55" t="s">
        <v>25</v>
      </c>
      <c r="T55" s="49"/>
    </row>
    <row r="56" spans="2:20" ht="18" customHeight="1" x14ac:dyDescent="0.15">
      <c r="B56" s="33">
        <v>2017</v>
      </c>
      <c r="C56" s="52">
        <v>1</v>
      </c>
      <c r="D56" s="52" t="s">
        <v>888</v>
      </c>
      <c r="E56" s="42" t="s">
        <v>4034</v>
      </c>
      <c r="F56" s="200" t="s">
        <v>1481</v>
      </c>
      <c r="G56" s="39" t="s">
        <v>17</v>
      </c>
      <c r="H56" s="52" t="s">
        <v>42</v>
      </c>
      <c r="I56" s="69">
        <v>949</v>
      </c>
      <c r="J56" s="69">
        <v>207</v>
      </c>
      <c r="K56" s="69">
        <v>105</v>
      </c>
      <c r="L56" s="69">
        <f>SUM(I56:K56)</f>
        <v>1261</v>
      </c>
      <c r="M56" s="69">
        <v>100</v>
      </c>
      <c r="N56" s="69">
        <v>1261</v>
      </c>
      <c r="O56" s="123"/>
      <c r="P56" s="45" t="s">
        <v>4031</v>
      </c>
      <c r="Q56" s="52" t="s">
        <v>4035</v>
      </c>
      <c r="R56" s="52" t="s">
        <v>4033</v>
      </c>
      <c r="S56" s="55" t="s">
        <v>25</v>
      </c>
      <c r="T56" s="49"/>
    </row>
    <row r="57" spans="2:20" ht="18" customHeight="1" x14ac:dyDescent="0.15">
      <c r="B57" s="33">
        <v>2017</v>
      </c>
      <c r="C57" s="52">
        <v>1</v>
      </c>
      <c r="D57" s="52" t="s">
        <v>888</v>
      </c>
      <c r="E57" s="42" t="s">
        <v>4038</v>
      </c>
      <c r="F57" s="200" t="s">
        <v>1481</v>
      </c>
      <c r="G57" s="39" t="s">
        <v>17</v>
      </c>
      <c r="H57" s="52" t="s">
        <v>1377</v>
      </c>
      <c r="I57" s="69">
        <v>650</v>
      </c>
      <c r="J57" s="69"/>
      <c r="K57" s="69"/>
      <c r="L57" s="69">
        <f>SUM(I57:K57)</f>
        <v>650</v>
      </c>
      <c r="M57" s="69">
        <v>650</v>
      </c>
      <c r="N57" s="69">
        <v>650</v>
      </c>
      <c r="O57" s="123"/>
      <c r="P57" s="45" t="s">
        <v>4031</v>
      </c>
      <c r="Q57" s="52" t="s">
        <v>4039</v>
      </c>
      <c r="R57" s="52" t="s">
        <v>4033</v>
      </c>
      <c r="S57" s="55" t="s">
        <v>25</v>
      </c>
      <c r="T57" s="49"/>
    </row>
    <row r="58" spans="2:20" ht="18" customHeight="1" x14ac:dyDescent="0.15">
      <c r="B58" s="33">
        <v>2017</v>
      </c>
      <c r="C58" s="52">
        <v>1</v>
      </c>
      <c r="D58" s="52" t="s">
        <v>888</v>
      </c>
      <c r="E58" s="42" t="s">
        <v>4052</v>
      </c>
      <c r="F58" s="200" t="s">
        <v>1481</v>
      </c>
      <c r="G58" s="39" t="s">
        <v>17</v>
      </c>
      <c r="H58" s="52" t="s">
        <v>42</v>
      </c>
      <c r="I58" s="69">
        <v>1037</v>
      </c>
      <c r="J58" s="69">
        <v>224</v>
      </c>
      <c r="K58" s="69">
        <v>0</v>
      </c>
      <c r="L58" s="69">
        <f>SUM(I58:K58)</f>
        <v>1261</v>
      </c>
      <c r="M58" s="69">
        <v>38</v>
      </c>
      <c r="N58" s="69">
        <v>1037</v>
      </c>
      <c r="O58" s="123"/>
      <c r="P58" s="45" t="s">
        <v>4053</v>
      </c>
      <c r="Q58" s="52" t="s">
        <v>4054</v>
      </c>
      <c r="R58" s="52" t="s">
        <v>4055</v>
      </c>
      <c r="S58" s="55" t="s">
        <v>25</v>
      </c>
      <c r="T58" s="49"/>
    </row>
    <row r="59" spans="2:20" ht="18" customHeight="1" x14ac:dyDescent="0.15">
      <c r="B59" s="33">
        <v>2017</v>
      </c>
      <c r="C59" s="52">
        <v>1</v>
      </c>
      <c r="D59" s="52" t="s">
        <v>888</v>
      </c>
      <c r="E59" s="42" t="s">
        <v>4056</v>
      </c>
      <c r="F59" s="200" t="s">
        <v>1481</v>
      </c>
      <c r="G59" s="39" t="s">
        <v>17</v>
      </c>
      <c r="H59" s="52" t="s">
        <v>42</v>
      </c>
      <c r="I59" s="69">
        <v>1933</v>
      </c>
      <c r="J59" s="69">
        <v>229</v>
      </c>
      <c r="K59" s="69">
        <v>0</v>
      </c>
      <c r="L59" s="69">
        <f>SUM(I59:K59)</f>
        <v>2162</v>
      </c>
      <c r="M59" s="69">
        <v>46</v>
      </c>
      <c r="N59" s="69">
        <v>1933</v>
      </c>
      <c r="O59" s="123"/>
      <c r="P59" s="45" t="s">
        <v>4053</v>
      </c>
      <c r="Q59" s="52" t="s">
        <v>4057</v>
      </c>
      <c r="R59" s="52" t="s">
        <v>4058</v>
      </c>
      <c r="S59" s="55" t="s">
        <v>25</v>
      </c>
      <c r="T59" s="49"/>
    </row>
    <row r="60" spans="2:20" ht="18" customHeight="1" x14ac:dyDescent="0.15">
      <c r="B60" s="74">
        <v>2017</v>
      </c>
      <c r="C60" s="39">
        <v>1</v>
      </c>
      <c r="D60" s="52" t="s">
        <v>888</v>
      </c>
      <c r="E60" s="107" t="s">
        <v>4059</v>
      </c>
      <c r="F60" s="230" t="s">
        <v>1481</v>
      </c>
      <c r="G60" s="39" t="s">
        <v>18</v>
      </c>
      <c r="H60" s="39" t="s">
        <v>42</v>
      </c>
      <c r="I60" s="170">
        <v>1002</v>
      </c>
      <c r="J60" s="170">
        <v>145</v>
      </c>
      <c r="K60" s="170">
        <v>0</v>
      </c>
      <c r="L60" s="69">
        <f>SUM(I60:K60)</f>
        <v>1147</v>
      </c>
      <c r="M60" s="170">
        <v>600</v>
      </c>
      <c r="N60" s="170">
        <v>803</v>
      </c>
      <c r="O60" s="211"/>
      <c r="P60" s="41" t="s">
        <v>4060</v>
      </c>
      <c r="Q60" s="39" t="s">
        <v>4061</v>
      </c>
      <c r="R60" s="39" t="s">
        <v>4062</v>
      </c>
      <c r="S60" s="40" t="s">
        <v>25</v>
      </c>
      <c r="T60" s="108"/>
    </row>
    <row r="61" spans="2:20" ht="18" customHeight="1" x14ac:dyDescent="0.15">
      <c r="B61" s="74">
        <v>2017</v>
      </c>
      <c r="C61" s="39">
        <v>1</v>
      </c>
      <c r="D61" s="52" t="s">
        <v>888</v>
      </c>
      <c r="E61" s="107" t="s">
        <v>4063</v>
      </c>
      <c r="F61" s="230" t="s">
        <v>1481</v>
      </c>
      <c r="G61" s="39" t="s">
        <v>43</v>
      </c>
      <c r="H61" s="39" t="s">
        <v>42</v>
      </c>
      <c r="I61" s="170">
        <v>137</v>
      </c>
      <c r="J61" s="170">
        <v>114</v>
      </c>
      <c r="K61" s="170">
        <v>0</v>
      </c>
      <c r="L61" s="69">
        <f>SUM(I61:K61)</f>
        <v>251</v>
      </c>
      <c r="M61" s="170">
        <v>50</v>
      </c>
      <c r="N61" s="170">
        <v>176</v>
      </c>
      <c r="O61" s="211"/>
      <c r="P61" s="41" t="s">
        <v>4060</v>
      </c>
      <c r="Q61" s="39" t="s">
        <v>4061</v>
      </c>
      <c r="R61" s="39" t="s">
        <v>4062</v>
      </c>
      <c r="S61" s="40" t="s">
        <v>25</v>
      </c>
      <c r="T61" s="108"/>
    </row>
    <row r="62" spans="2:20" ht="18" customHeight="1" x14ac:dyDescent="0.15">
      <c r="B62" s="74">
        <v>2017</v>
      </c>
      <c r="C62" s="39">
        <v>1</v>
      </c>
      <c r="D62" s="52" t="s">
        <v>888</v>
      </c>
      <c r="E62" s="107" t="s">
        <v>4064</v>
      </c>
      <c r="F62" s="230" t="s">
        <v>1481</v>
      </c>
      <c r="G62" s="39" t="s">
        <v>44</v>
      </c>
      <c r="H62" s="39" t="s">
        <v>42</v>
      </c>
      <c r="I62" s="170">
        <v>24</v>
      </c>
      <c r="J62" s="170">
        <v>0</v>
      </c>
      <c r="K62" s="170">
        <v>0</v>
      </c>
      <c r="L62" s="69">
        <f>SUM(I62:K62)</f>
        <v>24</v>
      </c>
      <c r="M62" s="170">
        <v>10</v>
      </c>
      <c r="N62" s="170">
        <v>17</v>
      </c>
      <c r="O62" s="211"/>
      <c r="P62" s="41" t="s">
        <v>4060</v>
      </c>
      <c r="Q62" s="39" t="s">
        <v>4061</v>
      </c>
      <c r="R62" s="39" t="s">
        <v>4062</v>
      </c>
      <c r="S62" s="40" t="s">
        <v>25</v>
      </c>
      <c r="T62" s="108"/>
    </row>
    <row r="63" spans="2:20" ht="18" customHeight="1" x14ac:dyDescent="0.15">
      <c r="B63" s="33">
        <v>2017</v>
      </c>
      <c r="C63" s="52">
        <v>1</v>
      </c>
      <c r="D63" s="52" t="s">
        <v>888</v>
      </c>
      <c r="E63" s="42" t="s">
        <v>4091</v>
      </c>
      <c r="F63" s="200" t="s">
        <v>4022</v>
      </c>
      <c r="G63" s="39" t="s">
        <v>17</v>
      </c>
      <c r="H63" s="52" t="s">
        <v>42</v>
      </c>
      <c r="I63" s="69">
        <v>624</v>
      </c>
      <c r="J63" s="69">
        <v>287</v>
      </c>
      <c r="K63" s="69">
        <v>0</v>
      </c>
      <c r="L63" s="69">
        <f>SUM(I63:K63)</f>
        <v>911</v>
      </c>
      <c r="M63" s="69">
        <f>I63</f>
        <v>624</v>
      </c>
      <c r="N63" s="69">
        <v>624</v>
      </c>
      <c r="O63" s="123"/>
      <c r="P63" s="45" t="s">
        <v>4092</v>
      </c>
      <c r="Q63" s="52" t="s">
        <v>4093</v>
      </c>
      <c r="R63" s="52" t="s">
        <v>4094</v>
      </c>
      <c r="S63" s="55" t="s">
        <v>25</v>
      </c>
      <c r="T63" s="49"/>
    </row>
    <row r="64" spans="2:20" ht="18" customHeight="1" x14ac:dyDescent="0.15">
      <c r="B64" s="33">
        <v>2017</v>
      </c>
      <c r="C64" s="52">
        <v>1</v>
      </c>
      <c r="D64" s="52" t="s">
        <v>888</v>
      </c>
      <c r="E64" s="42" t="s">
        <v>4095</v>
      </c>
      <c r="F64" s="200" t="s">
        <v>4022</v>
      </c>
      <c r="G64" s="39" t="s">
        <v>17</v>
      </c>
      <c r="H64" s="52" t="s">
        <v>42</v>
      </c>
      <c r="I64" s="69">
        <v>560</v>
      </c>
      <c r="J64" s="69">
        <v>280</v>
      </c>
      <c r="K64" s="69">
        <v>0</v>
      </c>
      <c r="L64" s="69">
        <f>SUM(I64:K64)</f>
        <v>840</v>
      </c>
      <c r="M64" s="69">
        <f>I64</f>
        <v>560</v>
      </c>
      <c r="N64" s="69">
        <v>560</v>
      </c>
      <c r="O64" s="123"/>
      <c r="P64" s="45" t="s">
        <v>4092</v>
      </c>
      <c r="Q64" s="52" t="s">
        <v>4093</v>
      </c>
      <c r="R64" s="52" t="s">
        <v>4094</v>
      </c>
      <c r="S64" s="55" t="s">
        <v>25</v>
      </c>
      <c r="T64" s="49"/>
    </row>
    <row r="65" spans="2:20" ht="18" customHeight="1" x14ac:dyDescent="0.15">
      <c r="B65" s="33">
        <v>2017</v>
      </c>
      <c r="C65" s="52">
        <v>1</v>
      </c>
      <c r="D65" s="52" t="s">
        <v>888</v>
      </c>
      <c r="E65" s="42" t="s">
        <v>4103</v>
      </c>
      <c r="F65" s="200" t="s">
        <v>1481</v>
      </c>
      <c r="G65" s="39" t="s">
        <v>17</v>
      </c>
      <c r="H65" s="52" t="s">
        <v>42</v>
      </c>
      <c r="I65" s="69">
        <v>180</v>
      </c>
      <c r="J65" s="69">
        <v>0</v>
      </c>
      <c r="K65" s="69">
        <v>0</v>
      </c>
      <c r="L65" s="69">
        <f>SUM(I65:K65)</f>
        <v>180</v>
      </c>
      <c r="M65" s="69">
        <v>180</v>
      </c>
      <c r="N65" s="69">
        <v>180</v>
      </c>
      <c r="O65" s="123"/>
      <c r="P65" s="45" t="s">
        <v>4104</v>
      </c>
      <c r="Q65" s="52" t="s">
        <v>4105</v>
      </c>
      <c r="R65" s="52" t="s">
        <v>4106</v>
      </c>
      <c r="S65" s="55" t="s">
        <v>25</v>
      </c>
      <c r="T65" s="49"/>
    </row>
    <row r="66" spans="2:20" ht="18" customHeight="1" x14ac:dyDescent="0.15">
      <c r="B66" s="33">
        <v>2017</v>
      </c>
      <c r="C66" s="52">
        <v>1</v>
      </c>
      <c r="D66" s="52" t="s">
        <v>888</v>
      </c>
      <c r="E66" s="42" t="s">
        <v>4121</v>
      </c>
      <c r="F66" s="200" t="s">
        <v>4022</v>
      </c>
      <c r="G66" s="39" t="s">
        <v>1490</v>
      </c>
      <c r="H66" s="52" t="s">
        <v>42</v>
      </c>
      <c r="I66" s="69">
        <v>1414</v>
      </c>
      <c r="J66" s="69">
        <v>45</v>
      </c>
      <c r="K66" s="69">
        <v>0</v>
      </c>
      <c r="L66" s="69">
        <f>SUM(I66:K66)</f>
        <v>1459</v>
      </c>
      <c r="M66" s="69">
        <v>55</v>
      </c>
      <c r="N66" s="69">
        <v>1459</v>
      </c>
      <c r="O66" s="123"/>
      <c r="P66" s="45" t="s">
        <v>4114</v>
      </c>
      <c r="Q66" s="52" t="s">
        <v>4122</v>
      </c>
      <c r="R66" s="52" t="s">
        <v>4123</v>
      </c>
      <c r="S66" s="55" t="s">
        <v>25</v>
      </c>
      <c r="T66" s="49"/>
    </row>
    <row r="67" spans="2:20" ht="18" customHeight="1" x14ac:dyDescent="0.15">
      <c r="B67" s="33">
        <v>2017</v>
      </c>
      <c r="C67" s="52">
        <v>1</v>
      </c>
      <c r="D67" s="52" t="s">
        <v>888</v>
      </c>
      <c r="E67" s="42" t="s">
        <v>4124</v>
      </c>
      <c r="F67" s="200" t="s">
        <v>4022</v>
      </c>
      <c r="G67" s="39" t="s">
        <v>1490</v>
      </c>
      <c r="H67" s="52" t="s">
        <v>1377</v>
      </c>
      <c r="I67" s="69">
        <v>673</v>
      </c>
      <c r="J67" s="69">
        <v>13</v>
      </c>
      <c r="K67" s="69">
        <v>10</v>
      </c>
      <c r="L67" s="69">
        <f>SUM(I67:K67)</f>
        <v>696</v>
      </c>
      <c r="M67" s="69">
        <v>69</v>
      </c>
      <c r="N67" s="69">
        <v>696</v>
      </c>
      <c r="O67" s="123"/>
      <c r="P67" s="45" t="s">
        <v>4114</v>
      </c>
      <c r="Q67" s="52" t="s">
        <v>4122</v>
      </c>
      <c r="R67" s="52" t="s">
        <v>4123</v>
      </c>
      <c r="S67" s="55" t="s">
        <v>25</v>
      </c>
      <c r="T67" s="49"/>
    </row>
    <row r="68" spans="2:20" ht="18" customHeight="1" x14ac:dyDescent="0.15">
      <c r="B68" s="33">
        <v>2017</v>
      </c>
      <c r="C68" s="52">
        <v>1</v>
      </c>
      <c r="D68" s="52" t="s">
        <v>888</v>
      </c>
      <c r="E68" s="42" t="s">
        <v>4142</v>
      </c>
      <c r="F68" s="200" t="s">
        <v>1481</v>
      </c>
      <c r="G68" s="39" t="s">
        <v>18</v>
      </c>
      <c r="H68" s="52" t="s">
        <v>42</v>
      </c>
      <c r="I68" s="69">
        <v>798</v>
      </c>
      <c r="J68" s="69">
        <v>159</v>
      </c>
      <c r="K68" s="69">
        <v>0</v>
      </c>
      <c r="L68" s="69">
        <f>SUM(I68:K68)</f>
        <v>957</v>
      </c>
      <c r="M68" s="69">
        <v>798</v>
      </c>
      <c r="N68" s="69">
        <v>957</v>
      </c>
      <c r="O68" s="123"/>
      <c r="P68" s="45" t="s">
        <v>4129</v>
      </c>
      <c r="Q68" s="52" t="s">
        <v>4143</v>
      </c>
      <c r="R68" s="52" t="s">
        <v>4144</v>
      </c>
      <c r="S68" s="55" t="s">
        <v>25</v>
      </c>
      <c r="T68" s="49"/>
    </row>
    <row r="69" spans="2:20" ht="18" customHeight="1" x14ac:dyDescent="0.15">
      <c r="B69" s="33">
        <v>2017</v>
      </c>
      <c r="C69" s="52">
        <v>1</v>
      </c>
      <c r="D69" s="52" t="s">
        <v>888</v>
      </c>
      <c r="E69" s="42" t="s">
        <v>4145</v>
      </c>
      <c r="F69" s="200" t="s">
        <v>1481</v>
      </c>
      <c r="G69" s="39" t="s">
        <v>18</v>
      </c>
      <c r="H69" s="52" t="s">
        <v>42</v>
      </c>
      <c r="I69" s="69">
        <v>63</v>
      </c>
      <c r="J69" s="69">
        <v>7</v>
      </c>
      <c r="K69" s="69">
        <v>0</v>
      </c>
      <c r="L69" s="69">
        <f>SUM(I69:K69)</f>
        <v>70</v>
      </c>
      <c r="M69" s="69">
        <v>63</v>
      </c>
      <c r="N69" s="69">
        <v>70</v>
      </c>
      <c r="O69" s="123"/>
      <c r="P69" s="45" t="s">
        <v>4129</v>
      </c>
      <c r="Q69" s="52" t="s">
        <v>4143</v>
      </c>
      <c r="R69" s="52" t="s">
        <v>4144</v>
      </c>
      <c r="S69" s="55" t="s">
        <v>25</v>
      </c>
      <c r="T69" s="49"/>
    </row>
    <row r="70" spans="2:20" ht="18" customHeight="1" x14ac:dyDescent="0.15">
      <c r="B70" s="33">
        <v>2017</v>
      </c>
      <c r="C70" s="52">
        <v>1</v>
      </c>
      <c r="D70" s="52" t="s">
        <v>888</v>
      </c>
      <c r="E70" s="42" t="s">
        <v>4146</v>
      </c>
      <c r="F70" s="200" t="s">
        <v>1481</v>
      </c>
      <c r="G70" s="39" t="s">
        <v>18</v>
      </c>
      <c r="H70" s="52" t="s">
        <v>42</v>
      </c>
      <c r="I70" s="69">
        <v>22</v>
      </c>
      <c r="J70" s="69">
        <v>24</v>
      </c>
      <c r="K70" s="69">
        <v>0</v>
      </c>
      <c r="L70" s="69">
        <f>SUM(I70:K70)</f>
        <v>46</v>
      </c>
      <c r="M70" s="69">
        <v>22</v>
      </c>
      <c r="N70" s="69">
        <v>46</v>
      </c>
      <c r="O70" s="123"/>
      <c r="P70" s="45" t="s">
        <v>4129</v>
      </c>
      <c r="Q70" s="52" t="s">
        <v>4143</v>
      </c>
      <c r="R70" s="52" t="s">
        <v>4144</v>
      </c>
      <c r="S70" s="55" t="s">
        <v>25</v>
      </c>
      <c r="T70" s="49"/>
    </row>
    <row r="71" spans="2:20" ht="18" customHeight="1" x14ac:dyDescent="0.15">
      <c r="B71" s="33">
        <v>2017</v>
      </c>
      <c r="C71" s="52">
        <v>1</v>
      </c>
      <c r="D71" s="52" t="s">
        <v>888</v>
      </c>
      <c r="E71" s="42" t="s">
        <v>4151</v>
      </c>
      <c r="F71" s="200" t="s">
        <v>1481</v>
      </c>
      <c r="G71" s="39" t="s">
        <v>17</v>
      </c>
      <c r="H71" s="52" t="s">
        <v>42</v>
      </c>
      <c r="I71" s="69">
        <v>1454</v>
      </c>
      <c r="J71" s="69">
        <v>86</v>
      </c>
      <c r="K71" s="69">
        <v>4</v>
      </c>
      <c r="L71" s="69">
        <f>SUM(I71:K71)</f>
        <v>1544</v>
      </c>
      <c r="M71" s="69">
        <v>128</v>
      </c>
      <c r="N71" s="69">
        <v>1942</v>
      </c>
      <c r="O71" s="123" t="s">
        <v>4152</v>
      </c>
      <c r="P71" s="45" t="s">
        <v>4153</v>
      </c>
      <c r="Q71" s="52" t="s">
        <v>4154</v>
      </c>
      <c r="R71" s="52" t="s">
        <v>4155</v>
      </c>
      <c r="S71" s="55" t="s">
        <v>25</v>
      </c>
      <c r="T71" s="49"/>
    </row>
    <row r="72" spans="2:20" ht="18" customHeight="1" x14ac:dyDescent="0.15">
      <c r="B72" s="33">
        <v>2017</v>
      </c>
      <c r="C72" s="52">
        <v>1</v>
      </c>
      <c r="D72" s="52" t="s">
        <v>888</v>
      </c>
      <c r="E72" s="42" t="s">
        <v>4156</v>
      </c>
      <c r="F72" s="200" t="s">
        <v>1481</v>
      </c>
      <c r="G72" s="39" t="s">
        <v>17</v>
      </c>
      <c r="H72" s="52" t="s">
        <v>42</v>
      </c>
      <c r="I72" s="69">
        <v>2120</v>
      </c>
      <c r="J72" s="69">
        <v>747</v>
      </c>
      <c r="K72" s="69">
        <v>434</v>
      </c>
      <c r="L72" s="69">
        <f>SUM(I72:K72)</f>
        <v>3301</v>
      </c>
      <c r="M72" s="69">
        <v>8</v>
      </c>
      <c r="N72" s="69">
        <v>3670</v>
      </c>
      <c r="O72" s="123" t="s">
        <v>4152</v>
      </c>
      <c r="P72" s="45" t="s">
        <v>4153</v>
      </c>
      <c r="Q72" s="52" t="s">
        <v>4154</v>
      </c>
      <c r="R72" s="52" t="s">
        <v>4155</v>
      </c>
      <c r="S72" s="55" t="s">
        <v>25</v>
      </c>
      <c r="T72" s="49"/>
    </row>
    <row r="73" spans="2:20" ht="18" customHeight="1" x14ac:dyDescent="0.15">
      <c r="B73" s="33">
        <v>2017</v>
      </c>
      <c r="C73" s="52">
        <v>1</v>
      </c>
      <c r="D73" s="52" t="s">
        <v>888</v>
      </c>
      <c r="E73" s="42" t="s">
        <v>4157</v>
      </c>
      <c r="F73" s="200" t="s">
        <v>1481</v>
      </c>
      <c r="G73" s="39" t="s">
        <v>17</v>
      </c>
      <c r="H73" s="52" t="s">
        <v>42</v>
      </c>
      <c r="I73" s="69">
        <v>4329</v>
      </c>
      <c r="J73" s="69">
        <v>9257</v>
      </c>
      <c r="K73" s="69">
        <v>567</v>
      </c>
      <c r="L73" s="69">
        <f>SUM(I73:K73)</f>
        <v>14153</v>
      </c>
      <c r="M73" s="69" t="s">
        <v>4158</v>
      </c>
      <c r="N73" s="69">
        <v>15813</v>
      </c>
      <c r="O73" s="123" t="s">
        <v>4152</v>
      </c>
      <c r="P73" s="45" t="s">
        <v>4153</v>
      </c>
      <c r="Q73" s="52" t="s">
        <v>4154</v>
      </c>
      <c r="R73" s="52" t="s">
        <v>4155</v>
      </c>
      <c r="S73" s="55" t="s">
        <v>25</v>
      </c>
      <c r="T73" s="49"/>
    </row>
    <row r="74" spans="2:20" ht="18" customHeight="1" x14ac:dyDescent="0.15">
      <c r="B74" s="33">
        <v>2017</v>
      </c>
      <c r="C74" s="52">
        <v>1</v>
      </c>
      <c r="D74" s="52" t="s">
        <v>888</v>
      </c>
      <c r="E74" s="42" t="s">
        <v>4159</v>
      </c>
      <c r="F74" s="200" t="s">
        <v>1481</v>
      </c>
      <c r="G74" s="39" t="s">
        <v>17</v>
      </c>
      <c r="H74" s="52" t="s">
        <v>42</v>
      </c>
      <c r="I74" s="69">
        <v>22</v>
      </c>
      <c r="J74" s="69">
        <v>32</v>
      </c>
      <c r="K74" s="69"/>
      <c r="L74" s="69">
        <f>SUM(I74:K74)</f>
        <v>54</v>
      </c>
      <c r="M74" s="69">
        <v>55</v>
      </c>
      <c r="N74" s="69">
        <v>55</v>
      </c>
      <c r="O74" s="123" t="s">
        <v>4152</v>
      </c>
      <c r="P74" s="45" t="s">
        <v>4153</v>
      </c>
      <c r="Q74" s="52" t="s">
        <v>4160</v>
      </c>
      <c r="R74" s="52" t="s">
        <v>4161</v>
      </c>
      <c r="S74" s="55" t="s">
        <v>25</v>
      </c>
      <c r="T74" s="49"/>
    </row>
    <row r="75" spans="2:20" ht="18" customHeight="1" x14ac:dyDescent="0.15">
      <c r="B75" s="33">
        <v>2017</v>
      </c>
      <c r="C75" s="52">
        <v>1</v>
      </c>
      <c r="D75" s="52" t="s">
        <v>888</v>
      </c>
      <c r="E75" s="42" t="s">
        <v>4162</v>
      </c>
      <c r="F75" s="200" t="s">
        <v>1481</v>
      </c>
      <c r="G75" s="39" t="s">
        <v>17</v>
      </c>
      <c r="H75" s="52" t="s">
        <v>42</v>
      </c>
      <c r="I75" s="69">
        <v>125</v>
      </c>
      <c r="J75" s="69">
        <v>26</v>
      </c>
      <c r="K75" s="69"/>
      <c r="L75" s="69">
        <f>SUM(I75:K75)</f>
        <v>151</v>
      </c>
      <c r="M75" s="69">
        <v>154</v>
      </c>
      <c r="N75" s="69">
        <v>154</v>
      </c>
      <c r="O75" s="123" t="s">
        <v>4152</v>
      </c>
      <c r="P75" s="45" t="s">
        <v>4153</v>
      </c>
      <c r="Q75" s="52" t="s">
        <v>4163</v>
      </c>
      <c r="R75" s="52" t="s">
        <v>4164</v>
      </c>
      <c r="S75" s="55" t="s">
        <v>25</v>
      </c>
      <c r="T75" s="49"/>
    </row>
    <row r="76" spans="2:20" ht="18" customHeight="1" x14ac:dyDescent="0.15">
      <c r="B76" s="33">
        <v>2017</v>
      </c>
      <c r="C76" s="52">
        <v>1</v>
      </c>
      <c r="D76" s="52" t="s">
        <v>888</v>
      </c>
      <c r="E76" s="42" t="s">
        <v>4165</v>
      </c>
      <c r="F76" s="200" t="s">
        <v>1481</v>
      </c>
      <c r="G76" s="39" t="s">
        <v>17</v>
      </c>
      <c r="H76" s="52" t="s">
        <v>42</v>
      </c>
      <c r="I76" s="69">
        <v>27</v>
      </c>
      <c r="J76" s="69">
        <v>39</v>
      </c>
      <c r="K76" s="69"/>
      <c r="L76" s="69">
        <f>SUM(I76:K76)</f>
        <v>66</v>
      </c>
      <c r="M76" s="69">
        <v>67</v>
      </c>
      <c r="N76" s="69">
        <v>67</v>
      </c>
      <c r="O76" s="123" t="s">
        <v>4152</v>
      </c>
      <c r="P76" s="45" t="s">
        <v>4153</v>
      </c>
      <c r="Q76" s="52" t="s">
        <v>4163</v>
      </c>
      <c r="R76" s="52" t="s">
        <v>4164</v>
      </c>
      <c r="S76" s="55" t="s">
        <v>25</v>
      </c>
      <c r="T76" s="49"/>
    </row>
    <row r="77" spans="2:20" ht="18" customHeight="1" x14ac:dyDescent="0.15">
      <c r="B77" s="33">
        <v>2017</v>
      </c>
      <c r="C77" s="52">
        <v>1</v>
      </c>
      <c r="D77" s="52" t="s">
        <v>888</v>
      </c>
      <c r="E77" s="42" t="s">
        <v>4166</v>
      </c>
      <c r="F77" s="200" t="s">
        <v>1481</v>
      </c>
      <c r="G77" s="39" t="s">
        <v>17</v>
      </c>
      <c r="H77" s="52" t="s">
        <v>42</v>
      </c>
      <c r="I77" s="69">
        <v>977</v>
      </c>
      <c r="J77" s="69">
        <v>168</v>
      </c>
      <c r="K77" s="69"/>
      <c r="L77" s="69">
        <f>SUM(I77:K77)</f>
        <v>1145</v>
      </c>
      <c r="M77" s="69">
        <v>1200</v>
      </c>
      <c r="N77" s="69">
        <v>1200</v>
      </c>
      <c r="O77" s="123" t="s">
        <v>4152</v>
      </c>
      <c r="P77" s="45" t="s">
        <v>4153</v>
      </c>
      <c r="Q77" s="52" t="s">
        <v>4163</v>
      </c>
      <c r="R77" s="52" t="s">
        <v>4164</v>
      </c>
      <c r="S77" s="55" t="s">
        <v>25</v>
      </c>
      <c r="T77" s="49"/>
    </row>
    <row r="78" spans="2:20" ht="18" customHeight="1" x14ac:dyDescent="0.15">
      <c r="B78" s="33">
        <v>2017</v>
      </c>
      <c r="C78" s="52">
        <v>1</v>
      </c>
      <c r="D78" s="52" t="s">
        <v>888</v>
      </c>
      <c r="E78" s="42" t="s">
        <v>4167</v>
      </c>
      <c r="F78" s="200" t="s">
        <v>1481</v>
      </c>
      <c r="G78" s="39" t="s">
        <v>17</v>
      </c>
      <c r="H78" s="52" t="s">
        <v>42</v>
      </c>
      <c r="I78" s="69">
        <v>81</v>
      </c>
      <c r="J78" s="69">
        <v>17</v>
      </c>
      <c r="K78" s="69"/>
      <c r="L78" s="69">
        <f>SUM(I78:K78)</f>
        <v>98</v>
      </c>
      <c r="M78" s="69">
        <v>100</v>
      </c>
      <c r="N78" s="69">
        <v>100</v>
      </c>
      <c r="O78" s="123" t="s">
        <v>4152</v>
      </c>
      <c r="P78" s="45" t="s">
        <v>4153</v>
      </c>
      <c r="Q78" s="52" t="s">
        <v>4160</v>
      </c>
      <c r="R78" s="52" t="s">
        <v>4161</v>
      </c>
      <c r="S78" s="55" t="s">
        <v>25</v>
      </c>
      <c r="T78" s="49"/>
    </row>
    <row r="79" spans="2:20" ht="18" customHeight="1" x14ac:dyDescent="0.15">
      <c r="B79" s="33">
        <v>2017</v>
      </c>
      <c r="C79" s="52">
        <v>1</v>
      </c>
      <c r="D79" s="52" t="s">
        <v>888</v>
      </c>
      <c r="E79" s="42" t="s">
        <v>4168</v>
      </c>
      <c r="F79" s="200" t="s">
        <v>1481</v>
      </c>
      <c r="G79" s="39" t="s">
        <v>17</v>
      </c>
      <c r="H79" s="52" t="s">
        <v>42</v>
      </c>
      <c r="I79" s="69">
        <v>80</v>
      </c>
      <c r="J79" s="69">
        <v>116</v>
      </c>
      <c r="K79" s="69"/>
      <c r="L79" s="69">
        <f>SUM(I79:K79)</f>
        <v>196</v>
      </c>
      <c r="M79" s="69">
        <v>200</v>
      </c>
      <c r="N79" s="69">
        <v>200</v>
      </c>
      <c r="O79" s="123" t="s">
        <v>4152</v>
      </c>
      <c r="P79" s="45" t="s">
        <v>4153</v>
      </c>
      <c r="Q79" s="52" t="s">
        <v>4160</v>
      </c>
      <c r="R79" s="52" t="s">
        <v>4161</v>
      </c>
      <c r="S79" s="55" t="s">
        <v>25</v>
      </c>
      <c r="T79" s="49"/>
    </row>
    <row r="80" spans="2:20" ht="18" customHeight="1" x14ac:dyDescent="0.15">
      <c r="B80" s="33">
        <v>2017</v>
      </c>
      <c r="C80" s="52">
        <v>1</v>
      </c>
      <c r="D80" s="52" t="s">
        <v>888</v>
      </c>
      <c r="E80" s="42" t="s">
        <v>4169</v>
      </c>
      <c r="F80" s="200" t="s">
        <v>1481</v>
      </c>
      <c r="G80" s="39" t="s">
        <v>17</v>
      </c>
      <c r="H80" s="52" t="s">
        <v>42</v>
      </c>
      <c r="I80" s="69">
        <v>31</v>
      </c>
      <c r="J80" s="69">
        <v>17</v>
      </c>
      <c r="K80" s="69"/>
      <c r="L80" s="69">
        <f>SUM(I80:K80)</f>
        <v>48</v>
      </c>
      <c r="M80" s="69">
        <v>50</v>
      </c>
      <c r="N80" s="69">
        <v>50</v>
      </c>
      <c r="O80" s="123" t="s">
        <v>4152</v>
      </c>
      <c r="P80" s="45" t="s">
        <v>4153</v>
      </c>
      <c r="Q80" s="52" t="s">
        <v>4160</v>
      </c>
      <c r="R80" s="52" t="s">
        <v>4161</v>
      </c>
      <c r="S80" s="55" t="s">
        <v>25</v>
      </c>
      <c r="T80" s="49"/>
    </row>
    <row r="81" spans="2:20" ht="18" customHeight="1" x14ac:dyDescent="0.15">
      <c r="B81" s="33">
        <v>2017</v>
      </c>
      <c r="C81" s="52">
        <v>1</v>
      </c>
      <c r="D81" s="52" t="s">
        <v>888</v>
      </c>
      <c r="E81" s="42" t="s">
        <v>4170</v>
      </c>
      <c r="F81" s="200" t="s">
        <v>1481</v>
      </c>
      <c r="G81" s="39" t="s">
        <v>17</v>
      </c>
      <c r="H81" s="52" t="s">
        <v>42</v>
      </c>
      <c r="I81" s="69">
        <v>82</v>
      </c>
      <c r="J81" s="69">
        <v>16</v>
      </c>
      <c r="K81" s="69"/>
      <c r="L81" s="69">
        <f>SUM(I81:K81)</f>
        <v>98</v>
      </c>
      <c r="M81" s="69">
        <v>100</v>
      </c>
      <c r="N81" s="69">
        <v>100</v>
      </c>
      <c r="O81" s="123" t="s">
        <v>4152</v>
      </c>
      <c r="P81" s="45" t="s">
        <v>4153</v>
      </c>
      <c r="Q81" s="52" t="s">
        <v>4160</v>
      </c>
      <c r="R81" s="52" t="s">
        <v>4161</v>
      </c>
      <c r="S81" s="55" t="s">
        <v>25</v>
      </c>
      <c r="T81" s="49"/>
    </row>
    <row r="82" spans="2:20" ht="18" customHeight="1" x14ac:dyDescent="0.15">
      <c r="B82" s="33">
        <v>2017</v>
      </c>
      <c r="C82" s="52">
        <v>1</v>
      </c>
      <c r="D82" s="52" t="s">
        <v>888</v>
      </c>
      <c r="E82" s="42" t="s">
        <v>4171</v>
      </c>
      <c r="F82" s="200" t="s">
        <v>1481</v>
      </c>
      <c r="G82" s="39" t="s">
        <v>17</v>
      </c>
      <c r="H82" s="52" t="s">
        <v>42</v>
      </c>
      <c r="I82" s="69">
        <v>75</v>
      </c>
      <c r="J82" s="69">
        <v>23</v>
      </c>
      <c r="K82" s="69"/>
      <c r="L82" s="69">
        <f>SUM(I82:K82)</f>
        <v>98</v>
      </c>
      <c r="M82" s="69">
        <v>100</v>
      </c>
      <c r="N82" s="69">
        <v>100</v>
      </c>
      <c r="O82" s="123" t="s">
        <v>4152</v>
      </c>
      <c r="P82" s="45" t="s">
        <v>4153</v>
      </c>
      <c r="Q82" s="52" t="s">
        <v>4160</v>
      </c>
      <c r="R82" s="52" t="s">
        <v>4161</v>
      </c>
      <c r="S82" s="55" t="s">
        <v>25</v>
      </c>
      <c r="T82" s="49"/>
    </row>
    <row r="83" spans="2:20" ht="18" customHeight="1" x14ac:dyDescent="0.15">
      <c r="B83" s="33">
        <v>2017</v>
      </c>
      <c r="C83" s="52">
        <v>1</v>
      </c>
      <c r="D83" s="52" t="s">
        <v>888</v>
      </c>
      <c r="E83" s="42" t="s">
        <v>4172</v>
      </c>
      <c r="F83" s="200" t="s">
        <v>1481</v>
      </c>
      <c r="G83" s="39" t="s">
        <v>17</v>
      </c>
      <c r="H83" s="52" t="s">
        <v>42</v>
      </c>
      <c r="I83" s="69">
        <v>74</v>
      </c>
      <c r="J83" s="69">
        <v>40</v>
      </c>
      <c r="K83" s="69"/>
      <c r="L83" s="69">
        <f>SUM(I83:K83)</f>
        <v>114</v>
      </c>
      <c r="M83" s="69">
        <v>120</v>
      </c>
      <c r="N83" s="69">
        <v>120</v>
      </c>
      <c r="O83" s="123" t="s">
        <v>4152</v>
      </c>
      <c r="P83" s="45" t="s">
        <v>4153</v>
      </c>
      <c r="Q83" s="52" t="s">
        <v>4163</v>
      </c>
      <c r="R83" s="52" t="s">
        <v>4164</v>
      </c>
      <c r="S83" s="55" t="s">
        <v>25</v>
      </c>
      <c r="T83" s="49"/>
    </row>
    <row r="84" spans="2:20" ht="18" customHeight="1" x14ac:dyDescent="0.15">
      <c r="B84" s="33">
        <v>2017</v>
      </c>
      <c r="C84" s="52">
        <v>1</v>
      </c>
      <c r="D84" s="52" t="s">
        <v>888</v>
      </c>
      <c r="E84" s="42" t="s">
        <v>4173</v>
      </c>
      <c r="F84" s="200" t="s">
        <v>1481</v>
      </c>
      <c r="G84" s="39" t="s">
        <v>17</v>
      </c>
      <c r="H84" s="52" t="s">
        <v>42</v>
      </c>
      <c r="I84" s="69">
        <v>115</v>
      </c>
      <c r="J84" s="69">
        <v>61</v>
      </c>
      <c r="K84" s="69"/>
      <c r="L84" s="69">
        <f>SUM(I84:K84)</f>
        <v>176</v>
      </c>
      <c r="M84" s="69">
        <v>185</v>
      </c>
      <c r="N84" s="69">
        <v>185</v>
      </c>
      <c r="O84" s="123" t="s">
        <v>4152</v>
      </c>
      <c r="P84" s="45" t="s">
        <v>4153</v>
      </c>
      <c r="Q84" s="52" t="s">
        <v>4163</v>
      </c>
      <c r="R84" s="52" t="s">
        <v>4164</v>
      </c>
      <c r="S84" s="55" t="s">
        <v>25</v>
      </c>
      <c r="T84" s="49"/>
    </row>
    <row r="85" spans="2:20" ht="18" customHeight="1" x14ac:dyDescent="0.15">
      <c r="B85" s="33">
        <v>2017</v>
      </c>
      <c r="C85" s="52">
        <v>1</v>
      </c>
      <c r="D85" s="52" t="s">
        <v>888</v>
      </c>
      <c r="E85" s="42" t="s">
        <v>4174</v>
      </c>
      <c r="F85" s="200" t="s">
        <v>1481</v>
      </c>
      <c r="G85" s="39" t="s">
        <v>17</v>
      </c>
      <c r="H85" s="52" t="s">
        <v>42</v>
      </c>
      <c r="I85" s="69">
        <v>68</v>
      </c>
      <c r="J85" s="69">
        <v>20</v>
      </c>
      <c r="K85" s="69"/>
      <c r="L85" s="69">
        <f>SUM(I85:K85)</f>
        <v>88</v>
      </c>
      <c r="M85" s="69">
        <v>90</v>
      </c>
      <c r="N85" s="69">
        <v>90</v>
      </c>
      <c r="O85" s="123" t="s">
        <v>4152</v>
      </c>
      <c r="P85" s="45" t="s">
        <v>4153</v>
      </c>
      <c r="Q85" s="52" t="s">
        <v>4163</v>
      </c>
      <c r="R85" s="52" t="s">
        <v>4164</v>
      </c>
      <c r="S85" s="55" t="s">
        <v>25</v>
      </c>
      <c r="T85" s="49"/>
    </row>
    <row r="86" spans="2:20" ht="18" customHeight="1" x14ac:dyDescent="0.15">
      <c r="B86" s="33">
        <v>2017</v>
      </c>
      <c r="C86" s="52">
        <v>1</v>
      </c>
      <c r="D86" s="52" t="s">
        <v>888</v>
      </c>
      <c r="E86" s="42" t="s">
        <v>4175</v>
      </c>
      <c r="F86" s="200" t="s">
        <v>1481</v>
      </c>
      <c r="G86" s="39" t="s">
        <v>17</v>
      </c>
      <c r="H86" s="52" t="s">
        <v>42</v>
      </c>
      <c r="I86" s="69">
        <v>173</v>
      </c>
      <c r="J86" s="69">
        <v>36</v>
      </c>
      <c r="K86" s="69"/>
      <c r="L86" s="69">
        <f>SUM(I86:K86)</f>
        <v>209</v>
      </c>
      <c r="M86" s="69">
        <v>213</v>
      </c>
      <c r="N86" s="69">
        <v>213</v>
      </c>
      <c r="O86" s="123" t="s">
        <v>4152</v>
      </c>
      <c r="P86" s="45" t="s">
        <v>4153</v>
      </c>
      <c r="Q86" s="52" t="s">
        <v>4160</v>
      </c>
      <c r="R86" s="52" t="s">
        <v>4161</v>
      </c>
      <c r="S86" s="55" t="s">
        <v>25</v>
      </c>
      <c r="T86" s="49"/>
    </row>
    <row r="87" spans="2:20" ht="18" customHeight="1" x14ac:dyDescent="0.15">
      <c r="B87" s="33">
        <v>2017</v>
      </c>
      <c r="C87" s="52">
        <v>1</v>
      </c>
      <c r="D87" s="52" t="s">
        <v>888</v>
      </c>
      <c r="E87" s="42" t="s">
        <v>4184</v>
      </c>
      <c r="F87" s="200" t="s">
        <v>1481</v>
      </c>
      <c r="G87" s="39" t="s">
        <v>17</v>
      </c>
      <c r="H87" s="52" t="s">
        <v>42</v>
      </c>
      <c r="I87" s="69">
        <v>4793</v>
      </c>
      <c r="J87" s="69">
        <v>3933</v>
      </c>
      <c r="K87" s="69"/>
      <c r="L87" s="69">
        <f>SUM(I87:K87)</f>
        <v>8726</v>
      </c>
      <c r="M87" s="69">
        <v>1150</v>
      </c>
      <c r="N87" s="69">
        <v>4793</v>
      </c>
      <c r="O87" s="123"/>
      <c r="P87" s="45" t="s">
        <v>4181</v>
      </c>
      <c r="Q87" s="52" t="s">
        <v>4185</v>
      </c>
      <c r="R87" s="52" t="s">
        <v>4186</v>
      </c>
      <c r="S87" s="55" t="s">
        <v>25</v>
      </c>
      <c r="T87" s="49"/>
    </row>
    <row r="88" spans="2:20" ht="18" customHeight="1" x14ac:dyDescent="0.15">
      <c r="B88" s="33">
        <v>2017</v>
      </c>
      <c r="C88" s="52">
        <v>1</v>
      </c>
      <c r="D88" s="52" t="s">
        <v>888</v>
      </c>
      <c r="E88" s="42" t="s">
        <v>4194</v>
      </c>
      <c r="F88" s="200" t="s">
        <v>1481</v>
      </c>
      <c r="G88" s="39" t="s">
        <v>17</v>
      </c>
      <c r="H88" s="52" t="s">
        <v>1377</v>
      </c>
      <c r="I88" s="69">
        <v>2155</v>
      </c>
      <c r="J88" s="69">
        <v>950</v>
      </c>
      <c r="K88" s="69">
        <v>54</v>
      </c>
      <c r="L88" s="69">
        <f>SUM(I88:K88)</f>
        <v>3159</v>
      </c>
      <c r="M88" s="69">
        <v>2155</v>
      </c>
      <c r="N88" s="69"/>
      <c r="O88" s="123"/>
      <c r="P88" s="45" t="s">
        <v>4195</v>
      </c>
      <c r="Q88" s="52" t="s">
        <v>4196</v>
      </c>
      <c r="R88" s="52" t="s">
        <v>4197</v>
      </c>
      <c r="S88" s="55" t="s">
        <v>451</v>
      </c>
      <c r="T88" s="49"/>
    </row>
    <row r="89" spans="2:20" ht="18" customHeight="1" x14ac:dyDescent="0.15">
      <c r="B89" s="176">
        <v>2017</v>
      </c>
      <c r="C89" s="66">
        <v>1</v>
      </c>
      <c r="D89" s="66" t="s">
        <v>15</v>
      </c>
      <c r="E89" s="127" t="s">
        <v>4640</v>
      </c>
      <c r="F89" s="233" t="s">
        <v>1328</v>
      </c>
      <c r="G89" s="66" t="s">
        <v>17</v>
      </c>
      <c r="H89" s="66" t="s">
        <v>51</v>
      </c>
      <c r="I89" s="228">
        <v>4178</v>
      </c>
      <c r="J89" s="228">
        <v>494</v>
      </c>
      <c r="K89" s="228">
        <v>28</v>
      </c>
      <c r="L89" s="223">
        <f>SUM(I89:K89)</f>
        <v>4700</v>
      </c>
      <c r="M89" s="228">
        <v>880</v>
      </c>
      <c r="N89" s="228">
        <v>5560</v>
      </c>
      <c r="O89" s="212"/>
      <c r="P89" s="159" t="s">
        <v>4641</v>
      </c>
      <c r="Q89" s="66" t="s">
        <v>4642</v>
      </c>
      <c r="R89" s="66" t="s">
        <v>4643</v>
      </c>
      <c r="S89" s="71" t="s">
        <v>25</v>
      </c>
      <c r="T89" s="150"/>
    </row>
    <row r="90" spans="2:20" ht="18" customHeight="1" x14ac:dyDescent="0.15">
      <c r="B90" s="176">
        <v>2017</v>
      </c>
      <c r="C90" s="66">
        <v>1</v>
      </c>
      <c r="D90" s="66" t="s">
        <v>15</v>
      </c>
      <c r="E90" s="127" t="s">
        <v>4644</v>
      </c>
      <c r="F90" s="233" t="s">
        <v>1328</v>
      </c>
      <c r="G90" s="66" t="s">
        <v>17</v>
      </c>
      <c r="H90" s="66" t="s">
        <v>42</v>
      </c>
      <c r="I90" s="228">
        <v>1680</v>
      </c>
      <c r="J90" s="228">
        <v>682</v>
      </c>
      <c r="K90" s="228">
        <v>90</v>
      </c>
      <c r="L90" s="223">
        <f>SUM(I90:K90)</f>
        <v>2452</v>
      </c>
      <c r="M90" s="228">
        <v>710</v>
      </c>
      <c r="N90" s="228">
        <v>2800</v>
      </c>
      <c r="O90" s="212"/>
      <c r="P90" s="159" t="s">
        <v>4645</v>
      </c>
      <c r="Q90" s="66" t="s">
        <v>4646</v>
      </c>
      <c r="R90" s="66" t="s">
        <v>4647</v>
      </c>
      <c r="S90" s="71" t="s">
        <v>25</v>
      </c>
      <c r="T90" s="150"/>
    </row>
    <row r="91" spans="2:20" ht="18" customHeight="1" x14ac:dyDescent="0.15">
      <c r="B91" s="176">
        <v>2017</v>
      </c>
      <c r="C91" s="66">
        <v>1</v>
      </c>
      <c r="D91" s="66" t="s">
        <v>15</v>
      </c>
      <c r="E91" s="127" t="s">
        <v>4651</v>
      </c>
      <c r="F91" s="233" t="s">
        <v>4652</v>
      </c>
      <c r="G91" s="66" t="s">
        <v>341</v>
      </c>
      <c r="H91" s="66" t="s">
        <v>42</v>
      </c>
      <c r="I91" s="228">
        <v>438</v>
      </c>
      <c r="J91" s="228">
        <v>115</v>
      </c>
      <c r="K91" s="228">
        <v>0</v>
      </c>
      <c r="L91" s="223">
        <f>SUM(I91:K91)</f>
        <v>553</v>
      </c>
      <c r="M91" s="228">
        <v>438</v>
      </c>
      <c r="N91" s="228">
        <v>219</v>
      </c>
      <c r="O91" s="212"/>
      <c r="P91" s="159" t="s">
        <v>4653</v>
      </c>
      <c r="Q91" s="66" t="s">
        <v>4654</v>
      </c>
      <c r="R91" s="66" t="s">
        <v>4655</v>
      </c>
      <c r="S91" s="71" t="s">
        <v>25</v>
      </c>
      <c r="T91" s="150"/>
    </row>
    <row r="92" spans="2:20" ht="18" customHeight="1" x14ac:dyDescent="0.15">
      <c r="B92" s="33">
        <v>2017</v>
      </c>
      <c r="C92" s="52">
        <v>1</v>
      </c>
      <c r="D92" s="52" t="s">
        <v>16</v>
      </c>
      <c r="E92" s="42" t="s">
        <v>4676</v>
      </c>
      <c r="F92" s="200" t="s">
        <v>1328</v>
      </c>
      <c r="G92" s="39" t="s">
        <v>17</v>
      </c>
      <c r="H92" s="52" t="s">
        <v>42</v>
      </c>
      <c r="I92" s="223">
        <v>574</v>
      </c>
      <c r="J92" s="223">
        <v>456</v>
      </c>
      <c r="K92" s="223"/>
      <c r="L92" s="223">
        <f>SUM(I92:K92)</f>
        <v>1030</v>
      </c>
      <c r="M92" s="223">
        <v>574</v>
      </c>
      <c r="N92" s="223">
        <v>402</v>
      </c>
      <c r="O92" s="75"/>
      <c r="P92" s="45" t="s">
        <v>4677</v>
      </c>
      <c r="Q92" s="52" t="s">
        <v>4678</v>
      </c>
      <c r="R92" s="52" t="s">
        <v>4679</v>
      </c>
      <c r="S92" s="55" t="s">
        <v>25</v>
      </c>
      <c r="T92" s="58"/>
    </row>
    <row r="93" spans="2:20" ht="18" customHeight="1" x14ac:dyDescent="0.15">
      <c r="B93" s="33">
        <v>2017</v>
      </c>
      <c r="C93" s="52">
        <v>1</v>
      </c>
      <c r="D93" s="52" t="s">
        <v>15</v>
      </c>
      <c r="E93" s="42" t="s">
        <v>4690</v>
      </c>
      <c r="F93" s="200" t="s">
        <v>1328</v>
      </c>
      <c r="G93" s="39" t="s">
        <v>17</v>
      </c>
      <c r="H93" s="52" t="s">
        <v>42</v>
      </c>
      <c r="I93" s="69">
        <v>1684</v>
      </c>
      <c r="J93" s="69">
        <v>0</v>
      </c>
      <c r="K93" s="69">
        <v>0</v>
      </c>
      <c r="L93" s="223">
        <f>SUM(I93:K93)</f>
        <v>1684</v>
      </c>
      <c r="M93" s="69">
        <v>520</v>
      </c>
      <c r="N93" s="69">
        <v>520</v>
      </c>
      <c r="O93" s="75"/>
      <c r="P93" s="45" t="s">
        <v>4691</v>
      </c>
      <c r="Q93" s="52" t="s">
        <v>4692</v>
      </c>
      <c r="R93" s="52" t="s">
        <v>4693</v>
      </c>
      <c r="S93" s="55" t="s">
        <v>25</v>
      </c>
      <c r="T93" s="58"/>
    </row>
    <row r="94" spans="2:20" ht="18" customHeight="1" x14ac:dyDescent="0.15">
      <c r="B94" s="33">
        <v>2017</v>
      </c>
      <c r="C94" s="52">
        <v>1</v>
      </c>
      <c r="D94" s="52" t="s">
        <v>15</v>
      </c>
      <c r="E94" s="42" t="s">
        <v>4694</v>
      </c>
      <c r="F94" s="200" t="s">
        <v>1328</v>
      </c>
      <c r="G94" s="39" t="s">
        <v>43</v>
      </c>
      <c r="H94" s="52" t="s">
        <v>42</v>
      </c>
      <c r="I94" s="69">
        <v>468</v>
      </c>
      <c r="J94" s="69">
        <v>0</v>
      </c>
      <c r="K94" s="69">
        <v>0</v>
      </c>
      <c r="L94" s="223">
        <f>SUM(I94:K94)</f>
        <v>468</v>
      </c>
      <c r="M94" s="69">
        <v>10</v>
      </c>
      <c r="N94" s="69">
        <v>10</v>
      </c>
      <c r="O94" s="75"/>
      <c r="P94" s="45" t="s">
        <v>4691</v>
      </c>
      <c r="Q94" s="52" t="s">
        <v>4695</v>
      </c>
      <c r="R94" s="52" t="s">
        <v>4696</v>
      </c>
      <c r="S94" s="55" t="s">
        <v>25</v>
      </c>
      <c r="T94" s="58"/>
    </row>
    <row r="95" spans="2:20" ht="18" customHeight="1" x14ac:dyDescent="0.15">
      <c r="B95" s="33">
        <v>2017</v>
      </c>
      <c r="C95" s="52">
        <v>1</v>
      </c>
      <c r="D95" s="52" t="s">
        <v>15</v>
      </c>
      <c r="E95" s="42" t="s">
        <v>4697</v>
      </c>
      <c r="F95" s="200" t="s">
        <v>1328</v>
      </c>
      <c r="G95" s="39" t="s">
        <v>17</v>
      </c>
      <c r="H95" s="52" t="s">
        <v>42</v>
      </c>
      <c r="I95" s="69">
        <v>2161</v>
      </c>
      <c r="J95" s="69">
        <v>0</v>
      </c>
      <c r="K95" s="69">
        <v>0</v>
      </c>
      <c r="L95" s="223">
        <f>SUM(I95:K95)</f>
        <v>2161</v>
      </c>
      <c r="M95" s="69">
        <v>550</v>
      </c>
      <c r="N95" s="69">
        <v>550</v>
      </c>
      <c r="O95" s="75"/>
      <c r="P95" s="45" t="s">
        <v>4691</v>
      </c>
      <c r="Q95" s="52" t="s">
        <v>4698</v>
      </c>
      <c r="R95" s="52" t="s">
        <v>4699</v>
      </c>
      <c r="S95" s="55" t="s">
        <v>25</v>
      </c>
      <c r="T95" s="58"/>
    </row>
    <row r="96" spans="2:20" ht="18" customHeight="1" x14ac:dyDescent="0.15">
      <c r="B96" s="33">
        <v>2017</v>
      </c>
      <c r="C96" s="52">
        <v>1</v>
      </c>
      <c r="D96" s="52" t="s">
        <v>15</v>
      </c>
      <c r="E96" s="42" t="s">
        <v>4700</v>
      </c>
      <c r="F96" s="200" t="s">
        <v>1328</v>
      </c>
      <c r="G96" s="39" t="s">
        <v>43</v>
      </c>
      <c r="H96" s="52" t="s">
        <v>42</v>
      </c>
      <c r="I96" s="69">
        <v>590</v>
      </c>
      <c r="J96" s="69">
        <v>0</v>
      </c>
      <c r="K96" s="69">
        <v>0</v>
      </c>
      <c r="L96" s="223">
        <f>SUM(I96:K96)</f>
        <v>590</v>
      </c>
      <c r="M96" s="69">
        <v>10</v>
      </c>
      <c r="N96" s="69">
        <v>10</v>
      </c>
      <c r="O96" s="75"/>
      <c r="P96" s="45" t="s">
        <v>4691</v>
      </c>
      <c r="Q96" s="52" t="s">
        <v>4695</v>
      </c>
      <c r="R96" s="52" t="s">
        <v>4696</v>
      </c>
      <c r="S96" s="55" t="s">
        <v>25</v>
      </c>
      <c r="T96" s="58"/>
    </row>
    <row r="97" spans="2:20" ht="18" customHeight="1" x14ac:dyDescent="0.15">
      <c r="B97" s="33">
        <v>2017</v>
      </c>
      <c r="C97" s="52">
        <v>1</v>
      </c>
      <c r="D97" s="52" t="s">
        <v>15</v>
      </c>
      <c r="E97" s="42" t="s">
        <v>4701</v>
      </c>
      <c r="F97" s="200" t="s">
        <v>1328</v>
      </c>
      <c r="G97" s="39" t="s">
        <v>17</v>
      </c>
      <c r="H97" s="52" t="s">
        <v>42</v>
      </c>
      <c r="I97" s="69">
        <v>1502</v>
      </c>
      <c r="J97" s="69">
        <v>0</v>
      </c>
      <c r="K97" s="69">
        <v>0</v>
      </c>
      <c r="L97" s="223">
        <f>SUM(I97:K97)</f>
        <v>1502</v>
      </c>
      <c r="M97" s="69">
        <v>530</v>
      </c>
      <c r="N97" s="69">
        <v>530</v>
      </c>
      <c r="O97" s="75"/>
      <c r="P97" s="45" t="s">
        <v>4691</v>
      </c>
      <c r="Q97" s="52" t="s">
        <v>4692</v>
      </c>
      <c r="R97" s="52" t="s">
        <v>4693</v>
      </c>
      <c r="S97" s="55" t="s">
        <v>25</v>
      </c>
      <c r="T97" s="58"/>
    </row>
    <row r="98" spans="2:20" ht="18" customHeight="1" x14ac:dyDescent="0.15">
      <c r="B98" s="33">
        <v>2017</v>
      </c>
      <c r="C98" s="52">
        <v>1</v>
      </c>
      <c r="D98" s="52" t="s">
        <v>15</v>
      </c>
      <c r="E98" s="42" t="s">
        <v>4702</v>
      </c>
      <c r="F98" s="200" t="s">
        <v>1328</v>
      </c>
      <c r="G98" s="39" t="s">
        <v>43</v>
      </c>
      <c r="H98" s="52" t="s">
        <v>42</v>
      </c>
      <c r="I98" s="69">
        <v>478</v>
      </c>
      <c r="J98" s="69">
        <v>0</v>
      </c>
      <c r="K98" s="69">
        <v>0</v>
      </c>
      <c r="L98" s="223">
        <f>SUM(I98:K98)</f>
        <v>478</v>
      </c>
      <c r="M98" s="69">
        <v>10</v>
      </c>
      <c r="N98" s="69">
        <v>10</v>
      </c>
      <c r="O98" s="75"/>
      <c r="P98" s="45" t="s">
        <v>4691</v>
      </c>
      <c r="Q98" s="52" t="s">
        <v>4703</v>
      </c>
      <c r="R98" s="52" t="s">
        <v>4704</v>
      </c>
      <c r="S98" s="55" t="s">
        <v>25</v>
      </c>
      <c r="T98" s="58"/>
    </row>
    <row r="99" spans="2:20" ht="18" customHeight="1" x14ac:dyDescent="0.15">
      <c r="B99" s="33">
        <v>2017</v>
      </c>
      <c r="C99" s="52">
        <v>1</v>
      </c>
      <c r="D99" s="52" t="s">
        <v>15</v>
      </c>
      <c r="E99" s="42" t="s">
        <v>4705</v>
      </c>
      <c r="F99" s="200" t="s">
        <v>1328</v>
      </c>
      <c r="G99" s="39" t="s">
        <v>17</v>
      </c>
      <c r="H99" s="52" t="s">
        <v>42</v>
      </c>
      <c r="I99" s="69">
        <v>2439</v>
      </c>
      <c r="J99" s="69">
        <v>0</v>
      </c>
      <c r="K99" s="69">
        <v>0</v>
      </c>
      <c r="L99" s="223">
        <f>SUM(I99:K99)</f>
        <v>2439</v>
      </c>
      <c r="M99" s="69">
        <v>610</v>
      </c>
      <c r="N99" s="69">
        <v>610</v>
      </c>
      <c r="O99" s="75"/>
      <c r="P99" s="45" t="s">
        <v>4691</v>
      </c>
      <c r="Q99" s="52" t="s">
        <v>4706</v>
      </c>
      <c r="R99" s="52" t="s">
        <v>4707</v>
      </c>
      <c r="S99" s="55" t="s">
        <v>25</v>
      </c>
      <c r="T99" s="58"/>
    </row>
    <row r="100" spans="2:20" ht="18" customHeight="1" x14ac:dyDescent="0.15">
      <c r="B100" s="33">
        <v>2017</v>
      </c>
      <c r="C100" s="52">
        <v>1</v>
      </c>
      <c r="D100" s="52" t="s">
        <v>15</v>
      </c>
      <c r="E100" s="42" t="s">
        <v>4708</v>
      </c>
      <c r="F100" s="200" t="s">
        <v>1328</v>
      </c>
      <c r="G100" s="39" t="s">
        <v>17</v>
      </c>
      <c r="H100" s="52" t="s">
        <v>42</v>
      </c>
      <c r="I100" s="69">
        <v>9431</v>
      </c>
      <c r="J100" s="69">
        <v>3300</v>
      </c>
      <c r="K100" s="69"/>
      <c r="L100" s="223">
        <f>SUM(I100:K100)</f>
        <v>12731</v>
      </c>
      <c r="M100" s="69">
        <v>865</v>
      </c>
      <c r="N100" s="69">
        <v>865</v>
      </c>
      <c r="O100" s="75"/>
      <c r="P100" s="45" t="s">
        <v>4709</v>
      </c>
      <c r="Q100" s="52" t="s">
        <v>4710</v>
      </c>
      <c r="R100" s="52" t="s">
        <v>4711</v>
      </c>
      <c r="S100" s="55" t="s">
        <v>25</v>
      </c>
      <c r="T100" s="58"/>
    </row>
    <row r="101" spans="2:20" ht="18" customHeight="1" x14ac:dyDescent="0.15">
      <c r="B101" s="33">
        <v>2017</v>
      </c>
      <c r="C101" s="52">
        <v>1</v>
      </c>
      <c r="D101" s="52" t="s">
        <v>15</v>
      </c>
      <c r="E101" s="42" t="s">
        <v>4717</v>
      </c>
      <c r="F101" s="200" t="s">
        <v>1328</v>
      </c>
      <c r="G101" s="39" t="s">
        <v>341</v>
      </c>
      <c r="H101" s="52" t="s">
        <v>42</v>
      </c>
      <c r="I101" s="223">
        <v>450</v>
      </c>
      <c r="J101" s="223">
        <v>0</v>
      </c>
      <c r="K101" s="223">
        <v>0</v>
      </c>
      <c r="L101" s="223">
        <f>SUM(I101:K101)</f>
        <v>450</v>
      </c>
      <c r="M101" s="223">
        <v>1000</v>
      </c>
      <c r="N101" s="223">
        <v>800</v>
      </c>
      <c r="O101" s="75"/>
      <c r="P101" s="45" t="s">
        <v>4713</v>
      </c>
      <c r="Q101" s="52" t="s">
        <v>4718</v>
      </c>
      <c r="R101" s="52" t="s">
        <v>4719</v>
      </c>
      <c r="S101" s="55" t="s">
        <v>25</v>
      </c>
      <c r="T101" s="58"/>
    </row>
    <row r="102" spans="2:20" ht="18" customHeight="1" x14ac:dyDescent="0.15">
      <c r="B102" s="33">
        <v>2017</v>
      </c>
      <c r="C102" s="52">
        <v>1</v>
      </c>
      <c r="D102" s="52" t="s">
        <v>16</v>
      </c>
      <c r="E102" s="42" t="s">
        <v>4737</v>
      </c>
      <c r="F102" s="200" t="s">
        <v>1328</v>
      </c>
      <c r="G102" s="39" t="s">
        <v>17</v>
      </c>
      <c r="H102" s="52" t="s">
        <v>42</v>
      </c>
      <c r="I102" s="223">
        <v>111</v>
      </c>
      <c r="J102" s="223">
        <v>86</v>
      </c>
      <c r="K102" s="223">
        <v>19</v>
      </c>
      <c r="L102" s="223">
        <f>SUM(I102:K102)</f>
        <v>216</v>
      </c>
      <c r="M102" s="223">
        <v>216</v>
      </c>
      <c r="N102" s="223">
        <v>0</v>
      </c>
      <c r="O102" s="123"/>
      <c r="P102" s="45" t="s">
        <v>4734</v>
      </c>
      <c r="Q102" s="52" t="s">
        <v>4735</v>
      </c>
      <c r="R102" s="52" t="s">
        <v>4736</v>
      </c>
      <c r="S102" s="55" t="s">
        <v>25</v>
      </c>
      <c r="T102" s="49"/>
    </row>
    <row r="103" spans="2:20" ht="18" customHeight="1" x14ac:dyDescent="0.15">
      <c r="B103" s="33">
        <v>2017</v>
      </c>
      <c r="C103" s="52">
        <v>1</v>
      </c>
      <c r="D103" s="52" t="s">
        <v>15</v>
      </c>
      <c r="E103" s="42" t="s">
        <v>4738</v>
      </c>
      <c r="F103" s="200" t="s">
        <v>1328</v>
      </c>
      <c r="G103" s="39" t="s">
        <v>322</v>
      </c>
      <c r="H103" s="52" t="s">
        <v>42</v>
      </c>
      <c r="I103" s="223">
        <v>1847</v>
      </c>
      <c r="J103" s="223"/>
      <c r="K103" s="223"/>
      <c r="L103" s="223">
        <f>SUM(I103:K103)</f>
        <v>1847</v>
      </c>
      <c r="M103" s="223">
        <v>1847</v>
      </c>
      <c r="N103" s="223">
        <v>1200</v>
      </c>
      <c r="O103" s="123"/>
      <c r="P103" s="45" t="s">
        <v>4734</v>
      </c>
      <c r="Q103" s="52" t="s">
        <v>4739</v>
      </c>
      <c r="R103" s="52" t="s">
        <v>4740</v>
      </c>
      <c r="S103" s="55" t="s">
        <v>25</v>
      </c>
      <c r="T103" s="49"/>
    </row>
    <row r="104" spans="2:20" ht="18" customHeight="1" x14ac:dyDescent="0.15">
      <c r="B104" s="33">
        <v>2017</v>
      </c>
      <c r="C104" s="52">
        <v>1</v>
      </c>
      <c r="D104" s="52" t="s">
        <v>16</v>
      </c>
      <c r="E104" s="42" t="s">
        <v>4763</v>
      </c>
      <c r="F104" s="200" t="s">
        <v>1328</v>
      </c>
      <c r="G104" s="39" t="s">
        <v>17</v>
      </c>
      <c r="H104" s="52" t="s">
        <v>42</v>
      </c>
      <c r="I104" s="223">
        <v>1778</v>
      </c>
      <c r="J104" s="223">
        <v>325</v>
      </c>
      <c r="K104" s="223">
        <v>0</v>
      </c>
      <c r="L104" s="223">
        <f>SUM(I104:K104)</f>
        <v>2103</v>
      </c>
      <c r="M104" s="223">
        <v>710</v>
      </c>
      <c r="N104" s="223">
        <v>710</v>
      </c>
      <c r="O104" s="75"/>
      <c r="P104" s="45" t="s">
        <v>4764</v>
      </c>
      <c r="Q104" s="52" t="s">
        <v>4765</v>
      </c>
      <c r="R104" s="52" t="s">
        <v>4766</v>
      </c>
      <c r="S104" s="55" t="s">
        <v>25</v>
      </c>
      <c r="T104" s="58"/>
    </row>
    <row r="105" spans="2:20" ht="18" customHeight="1" x14ac:dyDescent="0.15">
      <c r="B105" s="33">
        <v>2017</v>
      </c>
      <c r="C105" s="52">
        <v>1</v>
      </c>
      <c r="D105" s="52" t="s">
        <v>16</v>
      </c>
      <c r="E105" s="42" t="s">
        <v>4767</v>
      </c>
      <c r="F105" s="200" t="s">
        <v>1328</v>
      </c>
      <c r="G105" s="39" t="s">
        <v>17</v>
      </c>
      <c r="H105" s="52" t="s">
        <v>42</v>
      </c>
      <c r="I105" s="223">
        <v>2224</v>
      </c>
      <c r="J105" s="223">
        <v>288</v>
      </c>
      <c r="K105" s="223">
        <v>0</v>
      </c>
      <c r="L105" s="223">
        <f>SUM(I105:K105)</f>
        <v>2512</v>
      </c>
      <c r="M105" s="223">
        <v>890</v>
      </c>
      <c r="N105" s="223">
        <v>890</v>
      </c>
      <c r="O105" s="75"/>
      <c r="P105" s="45" t="s">
        <v>4764</v>
      </c>
      <c r="Q105" s="52" t="s">
        <v>4765</v>
      </c>
      <c r="R105" s="52" t="s">
        <v>4766</v>
      </c>
      <c r="S105" s="55" t="s">
        <v>25</v>
      </c>
      <c r="T105" s="58"/>
    </row>
    <row r="106" spans="2:20" ht="18" customHeight="1" x14ac:dyDescent="0.15">
      <c r="B106" s="33">
        <v>2017</v>
      </c>
      <c r="C106" s="52">
        <v>1</v>
      </c>
      <c r="D106" s="24" t="s">
        <v>15</v>
      </c>
      <c r="E106" s="23" t="s">
        <v>4776</v>
      </c>
      <c r="F106" s="229" t="s">
        <v>1328</v>
      </c>
      <c r="G106" s="134" t="s">
        <v>322</v>
      </c>
      <c r="H106" s="24" t="s">
        <v>42</v>
      </c>
      <c r="I106" s="223">
        <v>769</v>
      </c>
      <c r="J106" s="223">
        <v>0</v>
      </c>
      <c r="K106" s="223">
        <v>0</v>
      </c>
      <c r="L106" s="223">
        <f>SUM(I106:K106)</f>
        <v>769</v>
      </c>
      <c r="M106" s="223">
        <v>769</v>
      </c>
      <c r="N106" s="223">
        <v>461</v>
      </c>
      <c r="O106" s="75"/>
      <c r="P106" s="22" t="s">
        <v>4769</v>
      </c>
      <c r="Q106" s="24" t="s">
        <v>4777</v>
      </c>
      <c r="R106" s="24" t="s">
        <v>4778</v>
      </c>
      <c r="S106" s="55" t="s">
        <v>25</v>
      </c>
      <c r="T106" s="58"/>
    </row>
    <row r="107" spans="2:20" ht="18" customHeight="1" x14ac:dyDescent="0.15">
      <c r="B107" s="33">
        <v>2017</v>
      </c>
      <c r="C107" s="52">
        <v>1</v>
      </c>
      <c r="D107" s="24" t="s">
        <v>15</v>
      </c>
      <c r="E107" s="23" t="s">
        <v>4779</v>
      </c>
      <c r="F107" s="229" t="s">
        <v>1328</v>
      </c>
      <c r="G107" s="134" t="s">
        <v>322</v>
      </c>
      <c r="H107" s="24" t="s">
        <v>42</v>
      </c>
      <c r="I107" s="223">
        <v>469</v>
      </c>
      <c r="J107" s="223">
        <v>0</v>
      </c>
      <c r="K107" s="223">
        <v>0</v>
      </c>
      <c r="L107" s="223">
        <f>SUM(I107:K107)</f>
        <v>469</v>
      </c>
      <c r="M107" s="223">
        <v>469</v>
      </c>
      <c r="N107" s="223">
        <v>281</v>
      </c>
      <c r="O107" s="75"/>
      <c r="P107" s="22" t="s">
        <v>4769</v>
      </c>
      <c r="Q107" s="24" t="s">
        <v>4777</v>
      </c>
      <c r="R107" s="24" t="s">
        <v>4778</v>
      </c>
      <c r="S107" s="55" t="s">
        <v>25</v>
      </c>
      <c r="T107" s="58"/>
    </row>
    <row r="108" spans="2:20" ht="18" customHeight="1" x14ac:dyDescent="0.15">
      <c r="B108" s="33">
        <v>2017</v>
      </c>
      <c r="C108" s="52">
        <v>1</v>
      </c>
      <c r="D108" s="52" t="s">
        <v>15</v>
      </c>
      <c r="E108" s="42" t="s">
        <v>5257</v>
      </c>
      <c r="F108" s="200" t="s">
        <v>5235</v>
      </c>
      <c r="G108" s="39" t="s">
        <v>17</v>
      </c>
      <c r="H108" s="52" t="s">
        <v>42</v>
      </c>
      <c r="I108" s="223">
        <v>77</v>
      </c>
      <c r="J108" s="223">
        <v>11</v>
      </c>
      <c r="K108" s="223">
        <v>0</v>
      </c>
      <c r="L108" s="223">
        <f>SUM(I108:K108)</f>
        <v>88</v>
      </c>
      <c r="M108" s="223">
        <v>88</v>
      </c>
      <c r="N108" s="223">
        <v>62</v>
      </c>
      <c r="O108" s="123"/>
      <c r="P108" s="45" t="s">
        <v>5258</v>
      </c>
      <c r="Q108" s="52" t="s">
        <v>5259</v>
      </c>
      <c r="R108" s="52" t="s">
        <v>5260</v>
      </c>
      <c r="S108" s="55" t="s">
        <v>25</v>
      </c>
      <c r="T108" s="49"/>
    </row>
    <row r="109" spans="2:20" ht="18" customHeight="1" x14ac:dyDescent="0.15">
      <c r="B109" s="33">
        <v>2017</v>
      </c>
      <c r="C109" s="52">
        <v>1</v>
      </c>
      <c r="D109" s="52" t="s">
        <v>15</v>
      </c>
      <c r="E109" s="42" t="s">
        <v>5268</v>
      </c>
      <c r="F109" s="200" t="s">
        <v>5235</v>
      </c>
      <c r="G109" s="39" t="s">
        <v>18</v>
      </c>
      <c r="H109" s="52" t="s">
        <v>42</v>
      </c>
      <c r="I109" s="223">
        <v>270</v>
      </c>
      <c r="J109" s="223">
        <v>0</v>
      </c>
      <c r="K109" s="223">
        <v>0</v>
      </c>
      <c r="L109" s="223">
        <f>SUM(I109:K109)</f>
        <v>270</v>
      </c>
      <c r="M109" s="223">
        <f>L109</f>
        <v>270</v>
      </c>
      <c r="N109" s="223">
        <f>M109*0.7</f>
        <v>189</v>
      </c>
      <c r="O109" s="123"/>
      <c r="P109" s="45" t="s">
        <v>5258</v>
      </c>
      <c r="Q109" s="52" t="s">
        <v>5264</v>
      </c>
      <c r="R109" s="52" t="s">
        <v>5265</v>
      </c>
      <c r="S109" s="55" t="s">
        <v>25</v>
      </c>
      <c r="T109" s="49"/>
    </row>
    <row r="110" spans="2:20" ht="18" customHeight="1" x14ac:dyDescent="0.15">
      <c r="B110" s="33">
        <v>2017</v>
      </c>
      <c r="C110" s="52">
        <v>2</v>
      </c>
      <c r="D110" s="52" t="s">
        <v>15</v>
      </c>
      <c r="E110" s="42" t="s">
        <v>317</v>
      </c>
      <c r="F110" s="200" t="s">
        <v>310</v>
      </c>
      <c r="G110" s="39" t="s">
        <v>17</v>
      </c>
      <c r="H110" s="52" t="s">
        <v>42</v>
      </c>
      <c r="I110" s="223">
        <v>280</v>
      </c>
      <c r="J110" s="223">
        <v>0</v>
      </c>
      <c r="K110" s="223">
        <v>0</v>
      </c>
      <c r="L110" s="223">
        <v>280</v>
      </c>
      <c r="M110" s="223">
        <v>280</v>
      </c>
      <c r="N110" s="223">
        <v>280</v>
      </c>
      <c r="O110" s="123"/>
      <c r="P110" s="45" t="s">
        <v>318</v>
      </c>
      <c r="Q110" s="52" t="s">
        <v>319</v>
      </c>
      <c r="R110" s="52" t="s">
        <v>320</v>
      </c>
      <c r="S110" s="55" t="s">
        <v>25</v>
      </c>
      <c r="T110" s="49"/>
    </row>
    <row r="111" spans="2:20" ht="18" customHeight="1" x14ac:dyDescent="0.15">
      <c r="B111" s="33">
        <v>2017</v>
      </c>
      <c r="C111" s="52">
        <v>2</v>
      </c>
      <c r="D111" s="52" t="s">
        <v>15</v>
      </c>
      <c r="E111" s="42" t="s">
        <v>482</v>
      </c>
      <c r="F111" s="200" t="s">
        <v>478</v>
      </c>
      <c r="G111" s="39" t="s">
        <v>43</v>
      </c>
      <c r="H111" s="52" t="s">
        <v>42</v>
      </c>
      <c r="I111" s="69">
        <v>365</v>
      </c>
      <c r="J111" s="69">
        <v>472</v>
      </c>
      <c r="K111" s="69">
        <v>0</v>
      </c>
      <c r="L111" s="69">
        <v>837</v>
      </c>
      <c r="M111" s="69">
        <v>2500</v>
      </c>
      <c r="N111" s="69">
        <v>2500</v>
      </c>
      <c r="O111" s="75"/>
      <c r="P111" s="41" t="s">
        <v>483</v>
      </c>
      <c r="Q111" s="52" t="s">
        <v>484</v>
      </c>
      <c r="R111" s="39" t="s">
        <v>485</v>
      </c>
      <c r="S111" s="55" t="s">
        <v>25</v>
      </c>
      <c r="T111" s="58"/>
    </row>
    <row r="112" spans="2:20" ht="18" customHeight="1" x14ac:dyDescent="0.15">
      <c r="B112" s="33">
        <v>2017</v>
      </c>
      <c r="C112" s="52">
        <v>2</v>
      </c>
      <c r="D112" s="52" t="s">
        <v>15</v>
      </c>
      <c r="E112" s="42" t="s">
        <v>490</v>
      </c>
      <c r="F112" s="200" t="s">
        <v>478</v>
      </c>
      <c r="G112" s="39" t="s">
        <v>341</v>
      </c>
      <c r="H112" s="52" t="s">
        <v>42</v>
      </c>
      <c r="I112" s="69">
        <v>1500</v>
      </c>
      <c r="J112" s="69">
        <v>0</v>
      </c>
      <c r="K112" s="69">
        <v>0</v>
      </c>
      <c r="L112" s="69">
        <v>1500</v>
      </c>
      <c r="M112" s="69">
        <v>1050</v>
      </c>
      <c r="N112" s="69">
        <v>735</v>
      </c>
      <c r="O112" s="75"/>
      <c r="P112" s="45" t="s">
        <v>483</v>
      </c>
      <c r="Q112" s="52" t="s">
        <v>491</v>
      </c>
      <c r="R112" s="39" t="s">
        <v>485</v>
      </c>
      <c r="S112" s="55" t="s">
        <v>25</v>
      </c>
      <c r="T112" s="58"/>
    </row>
    <row r="113" spans="2:20" ht="18" customHeight="1" x14ac:dyDescent="0.15">
      <c r="B113" s="33">
        <v>2017</v>
      </c>
      <c r="C113" s="52">
        <v>2</v>
      </c>
      <c r="D113" s="52" t="s">
        <v>15</v>
      </c>
      <c r="E113" s="42" t="s">
        <v>519</v>
      </c>
      <c r="F113" s="200" t="s">
        <v>478</v>
      </c>
      <c r="G113" s="39" t="s">
        <v>341</v>
      </c>
      <c r="H113" s="52" t="s">
        <v>42</v>
      </c>
      <c r="I113" s="69">
        <v>1200</v>
      </c>
      <c r="J113" s="69">
        <v>300</v>
      </c>
      <c r="K113" s="69">
        <v>0</v>
      </c>
      <c r="L113" s="69">
        <v>1500</v>
      </c>
      <c r="M113" s="69">
        <v>1200</v>
      </c>
      <c r="N113" s="69">
        <v>960</v>
      </c>
      <c r="O113" s="75"/>
      <c r="P113" s="45" t="s">
        <v>506</v>
      </c>
      <c r="Q113" s="52" t="s">
        <v>520</v>
      </c>
      <c r="R113" s="52" t="s">
        <v>521</v>
      </c>
      <c r="S113" s="55" t="s">
        <v>25</v>
      </c>
      <c r="T113" s="58"/>
    </row>
    <row r="114" spans="2:20" ht="18" customHeight="1" x14ac:dyDescent="0.15">
      <c r="B114" s="33">
        <v>2017</v>
      </c>
      <c r="C114" s="52">
        <v>2</v>
      </c>
      <c r="D114" s="52" t="s">
        <v>15</v>
      </c>
      <c r="E114" s="42" t="s">
        <v>522</v>
      </c>
      <c r="F114" s="200" t="s">
        <v>478</v>
      </c>
      <c r="G114" s="39" t="s">
        <v>341</v>
      </c>
      <c r="H114" s="52" t="s">
        <v>42</v>
      </c>
      <c r="I114" s="69">
        <v>200</v>
      </c>
      <c r="J114" s="69">
        <v>0</v>
      </c>
      <c r="K114" s="69">
        <v>0</v>
      </c>
      <c r="L114" s="69">
        <v>200</v>
      </c>
      <c r="M114" s="69">
        <v>200</v>
      </c>
      <c r="N114" s="69">
        <v>160</v>
      </c>
      <c r="O114" s="75"/>
      <c r="P114" s="45" t="s">
        <v>506</v>
      </c>
      <c r="Q114" s="52" t="s">
        <v>520</v>
      </c>
      <c r="R114" s="52" t="s">
        <v>521</v>
      </c>
      <c r="S114" s="55" t="s">
        <v>25</v>
      </c>
      <c r="T114" s="58"/>
    </row>
    <row r="115" spans="2:20" ht="18" customHeight="1" x14ac:dyDescent="0.15">
      <c r="B115" s="33">
        <v>2017</v>
      </c>
      <c r="C115" s="52">
        <v>2</v>
      </c>
      <c r="D115" s="52" t="s">
        <v>15</v>
      </c>
      <c r="E115" s="42" t="s">
        <v>523</v>
      </c>
      <c r="F115" s="200" t="s">
        <v>478</v>
      </c>
      <c r="G115" s="39" t="s">
        <v>341</v>
      </c>
      <c r="H115" s="52" t="s">
        <v>42</v>
      </c>
      <c r="I115" s="69">
        <v>60</v>
      </c>
      <c r="J115" s="69">
        <v>0</v>
      </c>
      <c r="K115" s="69">
        <v>0</v>
      </c>
      <c r="L115" s="69">
        <v>60</v>
      </c>
      <c r="M115" s="69">
        <v>60</v>
      </c>
      <c r="N115" s="69">
        <v>48</v>
      </c>
      <c r="O115" s="75"/>
      <c r="P115" s="45" t="s">
        <v>506</v>
      </c>
      <c r="Q115" s="52" t="s">
        <v>520</v>
      </c>
      <c r="R115" s="52" t="s">
        <v>521</v>
      </c>
      <c r="S115" s="55" t="s">
        <v>25</v>
      </c>
      <c r="T115" s="58"/>
    </row>
    <row r="116" spans="2:20" ht="18" customHeight="1" x14ac:dyDescent="0.15">
      <c r="B116" s="33">
        <v>2017</v>
      </c>
      <c r="C116" s="52">
        <v>2</v>
      </c>
      <c r="D116" s="52" t="s">
        <v>15</v>
      </c>
      <c r="E116" s="42" t="s">
        <v>524</v>
      </c>
      <c r="F116" s="200" t="s">
        <v>478</v>
      </c>
      <c r="G116" s="39" t="s">
        <v>341</v>
      </c>
      <c r="H116" s="52" t="s">
        <v>42</v>
      </c>
      <c r="I116" s="69">
        <v>1649</v>
      </c>
      <c r="J116" s="69">
        <v>807</v>
      </c>
      <c r="K116" s="69"/>
      <c r="L116" s="69">
        <v>2456</v>
      </c>
      <c r="M116" s="69">
        <v>1156</v>
      </c>
      <c r="N116" s="69">
        <v>1154</v>
      </c>
      <c r="O116" s="75"/>
      <c r="P116" s="45" t="s">
        <v>506</v>
      </c>
      <c r="Q116" s="52" t="s">
        <v>525</v>
      </c>
      <c r="R116" s="52" t="s">
        <v>526</v>
      </c>
      <c r="S116" s="55" t="s">
        <v>25</v>
      </c>
      <c r="T116" s="58"/>
    </row>
    <row r="117" spans="2:20" ht="18" customHeight="1" x14ac:dyDescent="0.15">
      <c r="B117" s="33">
        <v>2017</v>
      </c>
      <c r="C117" s="52">
        <v>2</v>
      </c>
      <c r="D117" s="52" t="s">
        <v>15</v>
      </c>
      <c r="E117" s="42" t="s">
        <v>527</v>
      </c>
      <c r="F117" s="200" t="s">
        <v>478</v>
      </c>
      <c r="G117" s="39" t="s">
        <v>43</v>
      </c>
      <c r="H117" s="52" t="s">
        <v>42</v>
      </c>
      <c r="I117" s="69">
        <v>106</v>
      </c>
      <c r="J117" s="69">
        <v>25</v>
      </c>
      <c r="K117" s="69"/>
      <c r="L117" s="69">
        <v>131</v>
      </c>
      <c r="M117" s="69">
        <v>85</v>
      </c>
      <c r="N117" s="69">
        <v>74</v>
      </c>
      <c r="O117" s="75"/>
      <c r="P117" s="45" t="s">
        <v>506</v>
      </c>
      <c r="Q117" s="52" t="s">
        <v>525</v>
      </c>
      <c r="R117" s="52" t="s">
        <v>526</v>
      </c>
      <c r="S117" s="55" t="s">
        <v>25</v>
      </c>
      <c r="T117" s="58"/>
    </row>
    <row r="118" spans="2:20" ht="18" customHeight="1" x14ac:dyDescent="0.15">
      <c r="B118" s="33">
        <v>2017</v>
      </c>
      <c r="C118" s="52">
        <v>2</v>
      </c>
      <c r="D118" s="52" t="s">
        <v>15</v>
      </c>
      <c r="E118" s="42" t="s">
        <v>529</v>
      </c>
      <c r="F118" s="200" t="s">
        <v>478</v>
      </c>
      <c r="G118" s="39" t="s">
        <v>341</v>
      </c>
      <c r="H118" s="52" t="s">
        <v>42</v>
      </c>
      <c r="I118" s="223">
        <v>1500</v>
      </c>
      <c r="J118" s="223">
        <v>450</v>
      </c>
      <c r="K118" s="223">
        <v>200</v>
      </c>
      <c r="L118" s="223">
        <v>2150</v>
      </c>
      <c r="M118" s="223">
        <v>2150</v>
      </c>
      <c r="N118" s="223">
        <v>1505</v>
      </c>
      <c r="O118" s="75"/>
      <c r="P118" s="22" t="s">
        <v>530</v>
      </c>
      <c r="Q118" s="52" t="s">
        <v>531</v>
      </c>
      <c r="R118" s="52" t="s">
        <v>532</v>
      </c>
      <c r="S118" s="55" t="s">
        <v>25</v>
      </c>
      <c r="T118" s="58"/>
    </row>
    <row r="119" spans="2:20" ht="18" customHeight="1" x14ac:dyDescent="0.15">
      <c r="B119" s="33">
        <v>2017</v>
      </c>
      <c r="C119" s="52">
        <v>2</v>
      </c>
      <c r="D119" s="52" t="s">
        <v>15</v>
      </c>
      <c r="E119" s="42" t="s">
        <v>533</v>
      </c>
      <c r="F119" s="200" t="s">
        <v>478</v>
      </c>
      <c r="G119" s="39" t="s">
        <v>341</v>
      </c>
      <c r="H119" s="52" t="s">
        <v>42</v>
      </c>
      <c r="I119" s="223">
        <v>1600</v>
      </c>
      <c r="J119" s="223">
        <v>550</v>
      </c>
      <c r="K119" s="223">
        <v>200</v>
      </c>
      <c r="L119" s="223">
        <v>2350</v>
      </c>
      <c r="M119" s="223">
        <v>2350</v>
      </c>
      <c r="N119" s="223">
        <v>1645</v>
      </c>
      <c r="O119" s="75"/>
      <c r="P119" s="22" t="s">
        <v>530</v>
      </c>
      <c r="Q119" s="52" t="s">
        <v>534</v>
      </c>
      <c r="R119" s="52" t="s">
        <v>535</v>
      </c>
      <c r="S119" s="55" t="s">
        <v>25</v>
      </c>
      <c r="T119" s="58"/>
    </row>
    <row r="120" spans="2:20" ht="18" customHeight="1" x14ac:dyDescent="0.15">
      <c r="B120" s="33">
        <v>2017</v>
      </c>
      <c r="C120" s="52">
        <v>2</v>
      </c>
      <c r="D120" s="52" t="s">
        <v>15</v>
      </c>
      <c r="E120" s="42" t="s">
        <v>536</v>
      </c>
      <c r="F120" s="200" t="s">
        <v>478</v>
      </c>
      <c r="G120" s="39" t="s">
        <v>341</v>
      </c>
      <c r="H120" s="52" t="s">
        <v>42</v>
      </c>
      <c r="I120" s="223">
        <v>1150</v>
      </c>
      <c r="J120" s="223">
        <v>350</v>
      </c>
      <c r="K120" s="223">
        <v>150</v>
      </c>
      <c r="L120" s="223">
        <v>1650</v>
      </c>
      <c r="M120" s="223">
        <v>1650</v>
      </c>
      <c r="N120" s="223">
        <v>1155</v>
      </c>
      <c r="O120" s="75"/>
      <c r="P120" s="22" t="s">
        <v>530</v>
      </c>
      <c r="Q120" s="52" t="s">
        <v>534</v>
      </c>
      <c r="R120" s="52" t="s">
        <v>535</v>
      </c>
      <c r="S120" s="55" t="s">
        <v>25</v>
      </c>
      <c r="T120" s="58"/>
    </row>
    <row r="121" spans="2:20" ht="18" customHeight="1" x14ac:dyDescent="0.15">
      <c r="B121" s="33">
        <v>2017</v>
      </c>
      <c r="C121" s="52">
        <v>2</v>
      </c>
      <c r="D121" s="52" t="s">
        <v>15</v>
      </c>
      <c r="E121" s="42" t="s">
        <v>540</v>
      </c>
      <c r="F121" s="200" t="s">
        <v>478</v>
      </c>
      <c r="G121" s="39" t="s">
        <v>17</v>
      </c>
      <c r="H121" s="52" t="s">
        <v>42</v>
      </c>
      <c r="I121" s="223">
        <v>10984</v>
      </c>
      <c r="J121" s="223">
        <v>2232</v>
      </c>
      <c r="K121" s="223"/>
      <c r="L121" s="223">
        <v>13216</v>
      </c>
      <c r="M121" s="223">
        <v>2500</v>
      </c>
      <c r="N121" s="223">
        <v>13216</v>
      </c>
      <c r="O121" s="75"/>
      <c r="P121" s="45" t="s">
        <v>541</v>
      </c>
      <c r="Q121" s="52" t="s">
        <v>542</v>
      </c>
      <c r="R121" s="52" t="s">
        <v>543</v>
      </c>
      <c r="S121" s="55" t="s">
        <v>25</v>
      </c>
      <c r="T121" s="58"/>
    </row>
    <row r="122" spans="2:20" ht="18" customHeight="1" x14ac:dyDescent="0.15">
      <c r="B122" s="33">
        <v>2017</v>
      </c>
      <c r="C122" s="52">
        <v>2</v>
      </c>
      <c r="D122" s="52" t="s">
        <v>15</v>
      </c>
      <c r="E122" s="42" t="s">
        <v>562</v>
      </c>
      <c r="F122" s="200" t="s">
        <v>478</v>
      </c>
      <c r="G122" s="39" t="s">
        <v>43</v>
      </c>
      <c r="H122" s="52" t="s">
        <v>42</v>
      </c>
      <c r="I122" s="223">
        <v>40</v>
      </c>
      <c r="J122" s="223">
        <v>86</v>
      </c>
      <c r="K122" s="223"/>
      <c r="L122" s="223">
        <v>126</v>
      </c>
      <c r="M122" s="223">
        <v>40</v>
      </c>
      <c r="N122" s="223">
        <v>126</v>
      </c>
      <c r="O122" s="75"/>
      <c r="P122" s="45" t="s">
        <v>563</v>
      </c>
      <c r="Q122" s="52" t="s">
        <v>564</v>
      </c>
      <c r="R122" s="52" t="s">
        <v>565</v>
      </c>
      <c r="S122" s="55" t="s">
        <v>25</v>
      </c>
      <c r="T122" s="58"/>
    </row>
    <row r="123" spans="2:20" ht="18" customHeight="1" x14ac:dyDescent="0.15">
      <c r="B123" s="33">
        <v>2017</v>
      </c>
      <c r="C123" s="52">
        <v>2</v>
      </c>
      <c r="D123" s="52" t="s">
        <v>15</v>
      </c>
      <c r="E123" s="205" t="s">
        <v>572</v>
      </c>
      <c r="F123" s="200" t="s">
        <v>478</v>
      </c>
      <c r="G123" s="39" t="s">
        <v>341</v>
      </c>
      <c r="H123" s="52" t="s">
        <v>42</v>
      </c>
      <c r="I123" s="69">
        <v>661</v>
      </c>
      <c r="J123" s="69"/>
      <c r="K123" s="69"/>
      <c r="L123" s="69">
        <v>661</v>
      </c>
      <c r="M123" s="69">
        <v>661</v>
      </c>
      <c r="N123" s="69">
        <v>661</v>
      </c>
      <c r="O123" s="75"/>
      <c r="P123" s="45" t="s">
        <v>563</v>
      </c>
      <c r="Q123" s="52" t="s">
        <v>573</v>
      </c>
      <c r="R123" s="52" t="s">
        <v>574</v>
      </c>
      <c r="S123" s="55" t="s">
        <v>25</v>
      </c>
      <c r="T123" s="58"/>
    </row>
    <row r="124" spans="2:20" ht="18" customHeight="1" x14ac:dyDescent="0.15">
      <c r="B124" s="33">
        <v>2017</v>
      </c>
      <c r="C124" s="52">
        <v>2</v>
      </c>
      <c r="D124" s="52" t="s">
        <v>15</v>
      </c>
      <c r="E124" s="205" t="s">
        <v>575</v>
      </c>
      <c r="F124" s="200" t="s">
        <v>478</v>
      </c>
      <c r="G124" s="39" t="s">
        <v>341</v>
      </c>
      <c r="H124" s="52" t="s">
        <v>42</v>
      </c>
      <c r="I124" s="69">
        <v>352</v>
      </c>
      <c r="J124" s="69"/>
      <c r="K124" s="69"/>
      <c r="L124" s="69">
        <v>352</v>
      </c>
      <c r="M124" s="69">
        <v>352</v>
      </c>
      <c r="N124" s="69">
        <v>352</v>
      </c>
      <c r="O124" s="75"/>
      <c r="P124" s="45" t="s">
        <v>563</v>
      </c>
      <c r="Q124" s="52" t="s">
        <v>573</v>
      </c>
      <c r="R124" s="52" t="s">
        <v>574</v>
      </c>
      <c r="S124" s="55" t="s">
        <v>25</v>
      </c>
      <c r="T124" s="58"/>
    </row>
    <row r="125" spans="2:20" ht="18" customHeight="1" x14ac:dyDescent="0.15">
      <c r="B125" s="33">
        <v>2017</v>
      </c>
      <c r="C125" s="52">
        <v>2</v>
      </c>
      <c r="D125" s="52" t="s">
        <v>15</v>
      </c>
      <c r="E125" s="208" t="s">
        <v>583</v>
      </c>
      <c r="F125" s="200" t="s">
        <v>478</v>
      </c>
      <c r="G125" s="39" t="s">
        <v>341</v>
      </c>
      <c r="H125" s="52" t="s">
        <v>42</v>
      </c>
      <c r="I125" s="223">
        <v>350</v>
      </c>
      <c r="J125" s="223"/>
      <c r="K125" s="223"/>
      <c r="L125" s="223">
        <v>350</v>
      </c>
      <c r="M125" s="223">
        <v>290</v>
      </c>
      <c r="N125" s="223">
        <v>350</v>
      </c>
      <c r="O125" s="75"/>
      <c r="P125" s="45" t="s">
        <v>563</v>
      </c>
      <c r="Q125" s="52" t="s">
        <v>581</v>
      </c>
      <c r="R125" s="52" t="s">
        <v>582</v>
      </c>
      <c r="S125" s="55" t="s">
        <v>25</v>
      </c>
      <c r="T125" s="58"/>
    </row>
    <row r="126" spans="2:20" ht="18" customHeight="1" x14ac:dyDescent="0.15">
      <c r="B126" s="33">
        <v>2017</v>
      </c>
      <c r="C126" s="52">
        <v>2</v>
      </c>
      <c r="D126" s="52" t="s">
        <v>15</v>
      </c>
      <c r="E126" s="42" t="s">
        <v>590</v>
      </c>
      <c r="F126" s="200" t="s">
        <v>478</v>
      </c>
      <c r="G126" s="39" t="s">
        <v>17</v>
      </c>
      <c r="H126" s="52" t="s">
        <v>42</v>
      </c>
      <c r="I126" s="223">
        <v>1824</v>
      </c>
      <c r="J126" s="223">
        <v>1896</v>
      </c>
      <c r="K126" s="223">
        <v>0</v>
      </c>
      <c r="L126" s="223">
        <v>3720</v>
      </c>
      <c r="M126" s="223">
        <v>500</v>
      </c>
      <c r="N126" s="223">
        <v>4425</v>
      </c>
      <c r="O126" s="75"/>
      <c r="P126" s="45" t="s">
        <v>587</v>
      </c>
      <c r="Q126" s="52" t="s">
        <v>588</v>
      </c>
      <c r="R126" s="52" t="s">
        <v>589</v>
      </c>
      <c r="S126" s="55" t="s">
        <v>25</v>
      </c>
      <c r="T126" s="58"/>
    </row>
    <row r="127" spans="2:20" ht="18" customHeight="1" x14ac:dyDescent="0.15">
      <c r="B127" s="33">
        <v>2017</v>
      </c>
      <c r="C127" s="52">
        <v>2</v>
      </c>
      <c r="D127" s="52" t="s">
        <v>15</v>
      </c>
      <c r="E127" s="42" t="s">
        <v>591</v>
      </c>
      <c r="F127" s="200" t="s">
        <v>478</v>
      </c>
      <c r="G127" s="39" t="s">
        <v>17</v>
      </c>
      <c r="H127" s="52" t="s">
        <v>42</v>
      </c>
      <c r="I127" s="223">
        <v>2061</v>
      </c>
      <c r="J127" s="223">
        <v>1680</v>
      </c>
      <c r="K127" s="223">
        <v>0</v>
      </c>
      <c r="L127" s="223">
        <v>3741</v>
      </c>
      <c r="M127" s="223">
        <v>500</v>
      </c>
      <c r="N127" s="223">
        <v>4340</v>
      </c>
      <c r="O127" s="75"/>
      <c r="P127" s="45" t="s">
        <v>587</v>
      </c>
      <c r="Q127" s="52" t="s">
        <v>588</v>
      </c>
      <c r="R127" s="52" t="s">
        <v>589</v>
      </c>
      <c r="S127" s="55" t="s">
        <v>25</v>
      </c>
      <c r="T127" s="58"/>
    </row>
    <row r="128" spans="2:20" ht="18" customHeight="1" x14ac:dyDescent="0.15">
      <c r="B128" s="33">
        <v>2017</v>
      </c>
      <c r="C128" s="52">
        <v>2</v>
      </c>
      <c r="D128" s="52" t="s">
        <v>15</v>
      </c>
      <c r="E128" s="42" t="s">
        <v>598</v>
      </c>
      <c r="F128" s="200" t="s">
        <v>478</v>
      </c>
      <c r="G128" s="39" t="s">
        <v>341</v>
      </c>
      <c r="H128" s="52" t="s">
        <v>42</v>
      </c>
      <c r="I128" s="223">
        <v>2751</v>
      </c>
      <c r="J128" s="223">
        <v>965</v>
      </c>
      <c r="K128" s="223">
        <v>2</v>
      </c>
      <c r="L128" s="223">
        <v>3718</v>
      </c>
      <c r="M128" s="223">
        <v>1859</v>
      </c>
      <c r="N128" s="223">
        <v>1859</v>
      </c>
      <c r="O128" s="75"/>
      <c r="P128" s="45" t="s">
        <v>593</v>
      </c>
      <c r="Q128" s="52" t="s">
        <v>599</v>
      </c>
      <c r="R128" s="52" t="s">
        <v>600</v>
      </c>
      <c r="S128" s="55" t="s">
        <v>25</v>
      </c>
      <c r="T128" s="58"/>
    </row>
    <row r="129" spans="2:20" ht="18" customHeight="1" x14ac:dyDescent="0.15">
      <c r="B129" s="33">
        <v>2017</v>
      </c>
      <c r="C129" s="52">
        <v>2</v>
      </c>
      <c r="D129" s="52" t="s">
        <v>15</v>
      </c>
      <c r="E129" s="42" t="s">
        <v>623</v>
      </c>
      <c r="F129" s="200" t="s">
        <v>478</v>
      </c>
      <c r="G129" s="39" t="s">
        <v>43</v>
      </c>
      <c r="H129" s="52" t="s">
        <v>42</v>
      </c>
      <c r="I129" s="223">
        <v>75</v>
      </c>
      <c r="J129" s="223">
        <v>0</v>
      </c>
      <c r="K129" s="223">
        <v>0</v>
      </c>
      <c r="L129" s="223">
        <v>75</v>
      </c>
      <c r="M129" s="223">
        <v>75</v>
      </c>
      <c r="N129" s="223">
        <v>60</v>
      </c>
      <c r="O129" s="75"/>
      <c r="P129" s="45" t="s">
        <v>624</v>
      </c>
      <c r="Q129" s="52" t="s">
        <v>625</v>
      </c>
      <c r="R129" s="52" t="s">
        <v>626</v>
      </c>
      <c r="S129" s="55" t="s">
        <v>25</v>
      </c>
      <c r="T129" s="49"/>
    </row>
    <row r="130" spans="2:20" ht="18" customHeight="1" x14ac:dyDescent="0.15">
      <c r="B130" s="33">
        <v>2017</v>
      </c>
      <c r="C130" s="52">
        <v>2</v>
      </c>
      <c r="D130" s="52" t="s">
        <v>15</v>
      </c>
      <c r="E130" s="42" t="s">
        <v>630</v>
      </c>
      <c r="F130" s="200" t="s">
        <v>478</v>
      </c>
      <c r="G130" s="39" t="s">
        <v>43</v>
      </c>
      <c r="H130" s="52" t="s">
        <v>42</v>
      </c>
      <c r="I130" s="223">
        <v>361</v>
      </c>
      <c r="J130" s="223">
        <v>223</v>
      </c>
      <c r="K130" s="223">
        <v>0</v>
      </c>
      <c r="L130" s="223">
        <v>584</v>
      </c>
      <c r="M130" s="223">
        <v>361</v>
      </c>
      <c r="N130" s="223">
        <v>253</v>
      </c>
      <c r="O130" s="75"/>
      <c r="P130" s="45" t="s">
        <v>624</v>
      </c>
      <c r="Q130" s="52" t="s">
        <v>631</v>
      </c>
      <c r="R130" s="52" t="s">
        <v>632</v>
      </c>
      <c r="S130" s="55" t="s">
        <v>25</v>
      </c>
      <c r="T130" s="49"/>
    </row>
    <row r="131" spans="2:20" ht="18" customHeight="1" x14ac:dyDescent="0.15">
      <c r="B131" s="33">
        <v>2017</v>
      </c>
      <c r="C131" s="52">
        <v>2</v>
      </c>
      <c r="D131" s="52" t="s">
        <v>15</v>
      </c>
      <c r="E131" s="42" t="s">
        <v>633</v>
      </c>
      <c r="F131" s="200" t="s">
        <v>478</v>
      </c>
      <c r="G131" s="39" t="s">
        <v>44</v>
      </c>
      <c r="H131" s="52" t="s">
        <v>42</v>
      </c>
      <c r="I131" s="223">
        <v>84</v>
      </c>
      <c r="J131" s="223">
        <v>0</v>
      </c>
      <c r="K131" s="223">
        <v>0</v>
      </c>
      <c r="L131" s="223">
        <v>84</v>
      </c>
      <c r="M131" s="223">
        <v>84</v>
      </c>
      <c r="N131" s="223">
        <v>59</v>
      </c>
      <c r="O131" s="75"/>
      <c r="P131" s="45" t="s">
        <v>624</v>
      </c>
      <c r="Q131" s="52" t="s">
        <v>631</v>
      </c>
      <c r="R131" s="52" t="s">
        <v>632</v>
      </c>
      <c r="S131" s="55" t="s">
        <v>25</v>
      </c>
      <c r="T131" s="49"/>
    </row>
    <row r="132" spans="2:20" ht="18" customHeight="1" x14ac:dyDescent="0.15">
      <c r="B132" s="33">
        <v>2017</v>
      </c>
      <c r="C132" s="52">
        <v>2</v>
      </c>
      <c r="D132" s="52" t="s">
        <v>15</v>
      </c>
      <c r="E132" s="42" t="s">
        <v>1513</v>
      </c>
      <c r="F132" s="200" t="s">
        <v>1486</v>
      </c>
      <c r="G132" s="39" t="s">
        <v>18</v>
      </c>
      <c r="H132" s="52" t="s">
        <v>42</v>
      </c>
      <c r="I132" s="223">
        <v>774</v>
      </c>
      <c r="J132" s="223">
        <v>96</v>
      </c>
      <c r="K132" s="223"/>
      <c r="L132" s="223">
        <v>870</v>
      </c>
      <c r="M132" s="223">
        <v>774</v>
      </c>
      <c r="N132" s="223">
        <v>774</v>
      </c>
      <c r="O132" s="123"/>
      <c r="P132" s="45" t="s">
        <v>1497</v>
      </c>
      <c r="Q132" s="52" t="s">
        <v>1514</v>
      </c>
      <c r="R132" s="52" t="s">
        <v>1515</v>
      </c>
      <c r="S132" s="55" t="s">
        <v>25</v>
      </c>
      <c r="T132" s="49"/>
    </row>
    <row r="133" spans="2:20" ht="18" customHeight="1" x14ac:dyDescent="0.15">
      <c r="B133" s="33">
        <v>2017</v>
      </c>
      <c r="C133" s="52">
        <v>2</v>
      </c>
      <c r="D133" s="52" t="s">
        <v>15</v>
      </c>
      <c r="E133" s="42" t="s">
        <v>1516</v>
      </c>
      <c r="F133" s="200" t="s">
        <v>1486</v>
      </c>
      <c r="G133" s="39" t="s">
        <v>43</v>
      </c>
      <c r="H133" s="52" t="s">
        <v>42</v>
      </c>
      <c r="I133" s="223">
        <v>63</v>
      </c>
      <c r="J133" s="223"/>
      <c r="K133" s="223"/>
      <c r="L133" s="223">
        <v>63</v>
      </c>
      <c r="M133" s="223">
        <v>63</v>
      </c>
      <c r="N133" s="223">
        <v>63</v>
      </c>
      <c r="O133" s="123"/>
      <c r="P133" s="45" t="s">
        <v>1497</v>
      </c>
      <c r="Q133" s="52" t="s">
        <v>1514</v>
      </c>
      <c r="R133" s="52" t="s">
        <v>1515</v>
      </c>
      <c r="S133" s="55" t="s">
        <v>25</v>
      </c>
      <c r="T133" s="49"/>
    </row>
    <row r="134" spans="2:20" ht="18" customHeight="1" x14ac:dyDescent="0.15">
      <c r="B134" s="33">
        <v>2017</v>
      </c>
      <c r="C134" s="52">
        <v>2</v>
      </c>
      <c r="D134" s="52" t="s">
        <v>15</v>
      </c>
      <c r="E134" s="42" t="s">
        <v>1517</v>
      </c>
      <c r="F134" s="200" t="s">
        <v>1486</v>
      </c>
      <c r="G134" s="39" t="s">
        <v>43</v>
      </c>
      <c r="H134" s="52" t="s">
        <v>42</v>
      </c>
      <c r="I134" s="223">
        <v>154</v>
      </c>
      <c r="J134" s="223">
        <v>9</v>
      </c>
      <c r="K134" s="223"/>
      <c r="L134" s="223">
        <v>163</v>
      </c>
      <c r="M134" s="223">
        <v>1500</v>
      </c>
      <c r="N134" s="223">
        <v>1000</v>
      </c>
      <c r="O134" s="123"/>
      <c r="P134" s="45" t="s">
        <v>1497</v>
      </c>
      <c r="Q134" s="52" t="s">
        <v>1518</v>
      </c>
      <c r="R134" s="52" t="s">
        <v>1519</v>
      </c>
      <c r="S134" s="55" t="s">
        <v>25</v>
      </c>
      <c r="T134" s="49"/>
    </row>
    <row r="135" spans="2:20" ht="18" customHeight="1" x14ac:dyDescent="0.15">
      <c r="B135" s="33">
        <v>2017</v>
      </c>
      <c r="C135" s="52">
        <v>2</v>
      </c>
      <c r="D135" s="52" t="s">
        <v>15</v>
      </c>
      <c r="E135" s="42" t="s">
        <v>1520</v>
      </c>
      <c r="F135" s="200" t="s">
        <v>1486</v>
      </c>
      <c r="G135" s="39" t="s">
        <v>44</v>
      </c>
      <c r="H135" s="52" t="s">
        <v>42</v>
      </c>
      <c r="I135" s="223">
        <v>12</v>
      </c>
      <c r="J135" s="223">
        <v>5</v>
      </c>
      <c r="K135" s="223"/>
      <c r="L135" s="223">
        <v>17</v>
      </c>
      <c r="M135" s="223">
        <v>1500</v>
      </c>
      <c r="N135" s="223">
        <v>1000</v>
      </c>
      <c r="O135" s="123"/>
      <c r="P135" s="45" t="s">
        <v>1497</v>
      </c>
      <c r="Q135" s="52" t="s">
        <v>1518</v>
      </c>
      <c r="R135" s="52" t="s">
        <v>1519</v>
      </c>
      <c r="S135" s="55" t="s">
        <v>25</v>
      </c>
      <c r="T135" s="49"/>
    </row>
    <row r="136" spans="2:20" ht="18" customHeight="1" x14ac:dyDescent="0.15">
      <c r="B136" s="33">
        <v>2017</v>
      </c>
      <c r="C136" s="52">
        <v>2</v>
      </c>
      <c r="D136" s="52" t="s">
        <v>15</v>
      </c>
      <c r="E136" s="42" t="s">
        <v>1551</v>
      </c>
      <c r="F136" s="200" t="s">
        <v>1486</v>
      </c>
      <c r="G136" s="39" t="s">
        <v>17</v>
      </c>
      <c r="H136" s="52" t="s">
        <v>42</v>
      </c>
      <c r="I136" s="223">
        <v>267</v>
      </c>
      <c r="J136" s="223">
        <v>123</v>
      </c>
      <c r="K136" s="223"/>
      <c r="L136" s="223">
        <v>390</v>
      </c>
      <c r="M136" s="223">
        <v>267</v>
      </c>
      <c r="N136" s="223">
        <v>390</v>
      </c>
      <c r="O136" s="123"/>
      <c r="P136" s="45" t="s">
        <v>1552</v>
      </c>
      <c r="Q136" s="52" t="s">
        <v>1553</v>
      </c>
      <c r="R136" s="52" t="s">
        <v>1554</v>
      </c>
      <c r="S136" s="55" t="s">
        <v>25</v>
      </c>
      <c r="T136" s="49"/>
    </row>
    <row r="137" spans="2:20" ht="18" customHeight="1" x14ac:dyDescent="0.15">
      <c r="B137" s="33">
        <v>2017</v>
      </c>
      <c r="C137" s="52">
        <v>2</v>
      </c>
      <c r="D137" s="52" t="s">
        <v>15</v>
      </c>
      <c r="E137" s="42" t="s">
        <v>1555</v>
      </c>
      <c r="F137" s="200" t="s">
        <v>1486</v>
      </c>
      <c r="G137" s="39" t="s">
        <v>17</v>
      </c>
      <c r="H137" s="52" t="s">
        <v>42</v>
      </c>
      <c r="I137" s="223">
        <v>539</v>
      </c>
      <c r="J137" s="223">
        <v>346</v>
      </c>
      <c r="K137" s="223"/>
      <c r="L137" s="223">
        <v>885</v>
      </c>
      <c r="M137" s="223">
        <v>539</v>
      </c>
      <c r="N137" s="223">
        <v>885</v>
      </c>
      <c r="O137" s="123"/>
      <c r="P137" s="45" t="s">
        <v>1552</v>
      </c>
      <c r="Q137" s="52" t="s">
        <v>1553</v>
      </c>
      <c r="R137" s="52" t="s">
        <v>1554</v>
      </c>
      <c r="S137" s="55" t="s">
        <v>25</v>
      </c>
      <c r="T137" s="49"/>
    </row>
    <row r="138" spans="2:20" ht="18" customHeight="1" x14ac:dyDescent="0.15">
      <c r="B138" s="33">
        <v>2017</v>
      </c>
      <c r="C138" s="52">
        <v>2</v>
      </c>
      <c r="D138" s="52" t="s">
        <v>15</v>
      </c>
      <c r="E138" s="42" t="s">
        <v>1556</v>
      </c>
      <c r="F138" s="200" t="s">
        <v>1486</v>
      </c>
      <c r="G138" s="39" t="s">
        <v>18</v>
      </c>
      <c r="H138" s="52" t="s">
        <v>42</v>
      </c>
      <c r="I138" s="223">
        <v>319</v>
      </c>
      <c r="J138" s="223">
        <v>57</v>
      </c>
      <c r="K138" s="223"/>
      <c r="L138" s="223">
        <v>376</v>
      </c>
      <c r="M138" s="223">
        <v>319</v>
      </c>
      <c r="N138" s="223">
        <v>319</v>
      </c>
      <c r="O138" s="123"/>
      <c r="P138" s="45" t="s">
        <v>1557</v>
      </c>
      <c r="Q138" s="52" t="s">
        <v>1558</v>
      </c>
      <c r="R138" s="52" t="s">
        <v>1559</v>
      </c>
      <c r="S138" s="55" t="s">
        <v>25</v>
      </c>
      <c r="T138" s="49"/>
    </row>
    <row r="139" spans="2:20" ht="18" customHeight="1" x14ac:dyDescent="0.15">
      <c r="B139" s="33">
        <v>2017</v>
      </c>
      <c r="C139" s="52">
        <v>2</v>
      </c>
      <c r="D139" s="52" t="s">
        <v>15</v>
      </c>
      <c r="E139" s="42" t="s">
        <v>1575</v>
      </c>
      <c r="F139" s="200" t="s">
        <v>1492</v>
      </c>
      <c r="G139" s="39" t="s">
        <v>1490</v>
      </c>
      <c r="H139" s="52" t="s">
        <v>42</v>
      </c>
      <c r="I139" s="223">
        <v>3857</v>
      </c>
      <c r="J139" s="223">
        <v>4495</v>
      </c>
      <c r="K139" s="223">
        <v>93</v>
      </c>
      <c r="L139" s="223">
        <f>I139+J139+K139</f>
        <v>8445</v>
      </c>
      <c r="M139" s="223">
        <v>2000</v>
      </c>
      <c r="N139" s="223">
        <v>2000</v>
      </c>
      <c r="O139" s="123"/>
      <c r="P139" s="45" t="s">
        <v>1576</v>
      </c>
      <c r="Q139" s="52" t="s">
        <v>1577</v>
      </c>
      <c r="R139" s="52" t="s">
        <v>1578</v>
      </c>
      <c r="S139" s="55" t="s">
        <v>25</v>
      </c>
      <c r="T139" s="49"/>
    </row>
    <row r="140" spans="2:20" ht="18" customHeight="1" x14ac:dyDescent="0.15">
      <c r="B140" s="33">
        <v>2017</v>
      </c>
      <c r="C140" s="52">
        <v>2</v>
      </c>
      <c r="D140" s="52" t="s">
        <v>888</v>
      </c>
      <c r="E140" s="42" t="s">
        <v>1582</v>
      </c>
      <c r="F140" s="200" t="s">
        <v>1486</v>
      </c>
      <c r="G140" s="39" t="s">
        <v>341</v>
      </c>
      <c r="H140" s="52" t="s">
        <v>42</v>
      </c>
      <c r="I140" s="223">
        <v>3165</v>
      </c>
      <c r="J140" s="223">
        <v>337</v>
      </c>
      <c r="K140" s="223">
        <v>53</v>
      </c>
      <c r="L140" s="223">
        <f>SUM(I140:K140)</f>
        <v>3555</v>
      </c>
      <c r="M140" s="223">
        <v>800</v>
      </c>
      <c r="N140" s="223">
        <v>800</v>
      </c>
      <c r="O140" s="123"/>
      <c r="P140" s="45" t="s">
        <v>1583</v>
      </c>
      <c r="Q140" s="52" t="s">
        <v>1584</v>
      </c>
      <c r="R140" s="52" t="s">
        <v>1585</v>
      </c>
      <c r="S140" s="55" t="s">
        <v>25</v>
      </c>
      <c r="T140" s="49"/>
    </row>
    <row r="141" spans="2:20" ht="18" customHeight="1" x14ac:dyDescent="0.15">
      <c r="B141" s="33">
        <v>2017</v>
      </c>
      <c r="C141" s="52">
        <v>2</v>
      </c>
      <c r="D141" s="52" t="s">
        <v>15</v>
      </c>
      <c r="E141" s="42" t="s">
        <v>1586</v>
      </c>
      <c r="F141" s="200" t="s">
        <v>1486</v>
      </c>
      <c r="G141" s="39" t="s">
        <v>43</v>
      </c>
      <c r="H141" s="52" t="s">
        <v>42</v>
      </c>
      <c r="I141" s="223">
        <v>26</v>
      </c>
      <c r="J141" s="223">
        <v>9</v>
      </c>
      <c r="K141" s="223"/>
      <c r="L141" s="223">
        <f>SUM(I141:K141)</f>
        <v>35</v>
      </c>
      <c r="M141" s="223">
        <v>13</v>
      </c>
      <c r="N141" s="223">
        <v>13</v>
      </c>
      <c r="O141" s="123"/>
      <c r="P141" s="45" t="s">
        <v>1583</v>
      </c>
      <c r="Q141" s="52" t="s">
        <v>1587</v>
      </c>
      <c r="R141" s="52" t="s">
        <v>1588</v>
      </c>
      <c r="S141" s="55" t="s">
        <v>25</v>
      </c>
      <c r="T141" s="49"/>
    </row>
    <row r="142" spans="2:20" ht="18" customHeight="1" x14ac:dyDescent="0.15">
      <c r="B142" s="33">
        <v>2017</v>
      </c>
      <c r="C142" s="52">
        <v>2</v>
      </c>
      <c r="D142" s="52" t="s">
        <v>15</v>
      </c>
      <c r="E142" s="42" t="s">
        <v>1590</v>
      </c>
      <c r="F142" s="200" t="s">
        <v>1492</v>
      </c>
      <c r="G142" s="39" t="s">
        <v>1490</v>
      </c>
      <c r="H142" s="52" t="s">
        <v>1377</v>
      </c>
      <c r="I142" s="223">
        <v>1381</v>
      </c>
      <c r="J142" s="223">
        <v>1112</v>
      </c>
      <c r="K142" s="223">
        <v>30</v>
      </c>
      <c r="L142" s="223">
        <f>SUM(I142:K142)</f>
        <v>2523</v>
      </c>
      <c r="M142" s="223">
        <v>300</v>
      </c>
      <c r="N142" s="223">
        <v>3683</v>
      </c>
      <c r="O142" s="123"/>
      <c r="P142" s="45" t="s">
        <v>1583</v>
      </c>
      <c r="Q142" s="52" t="s">
        <v>1591</v>
      </c>
      <c r="R142" s="52" t="s">
        <v>1592</v>
      </c>
      <c r="S142" s="55" t="s">
        <v>25</v>
      </c>
      <c r="T142" s="49"/>
    </row>
    <row r="143" spans="2:20" ht="18" customHeight="1" x14ac:dyDescent="0.15">
      <c r="B143" s="33">
        <v>2017</v>
      </c>
      <c r="C143" s="52">
        <v>2</v>
      </c>
      <c r="D143" s="52" t="s">
        <v>15</v>
      </c>
      <c r="E143" s="42" t="s">
        <v>1590</v>
      </c>
      <c r="F143" s="200" t="s">
        <v>1492</v>
      </c>
      <c r="G143" s="39" t="s">
        <v>1593</v>
      </c>
      <c r="H143" s="52" t="s">
        <v>1377</v>
      </c>
      <c r="I143" s="223">
        <v>644</v>
      </c>
      <c r="J143" s="223"/>
      <c r="K143" s="223"/>
      <c r="L143" s="223">
        <f>SUM(I143:K143)</f>
        <v>644</v>
      </c>
      <c r="M143" s="223">
        <v>100</v>
      </c>
      <c r="N143" s="223">
        <v>3683</v>
      </c>
      <c r="O143" s="123"/>
      <c r="P143" s="45" t="s">
        <v>1583</v>
      </c>
      <c r="Q143" s="52" t="s">
        <v>1591</v>
      </c>
      <c r="R143" s="52" t="s">
        <v>1592</v>
      </c>
      <c r="S143" s="55" t="s">
        <v>25</v>
      </c>
      <c r="T143" s="49"/>
    </row>
    <row r="144" spans="2:20" ht="18" customHeight="1" x14ac:dyDescent="0.15">
      <c r="B144" s="33">
        <v>2017</v>
      </c>
      <c r="C144" s="52">
        <v>2</v>
      </c>
      <c r="D144" s="52" t="s">
        <v>15</v>
      </c>
      <c r="E144" s="42" t="s">
        <v>1597</v>
      </c>
      <c r="F144" s="200" t="s">
        <v>1486</v>
      </c>
      <c r="G144" s="39" t="s">
        <v>17</v>
      </c>
      <c r="H144" s="52" t="s">
        <v>42</v>
      </c>
      <c r="I144" s="223">
        <v>121</v>
      </c>
      <c r="J144" s="223">
        <v>28</v>
      </c>
      <c r="K144" s="223">
        <v>21</v>
      </c>
      <c r="L144" s="223">
        <v>170</v>
      </c>
      <c r="M144" s="223">
        <v>121</v>
      </c>
      <c r="N144" s="223">
        <v>84.699999999999989</v>
      </c>
      <c r="O144" s="123"/>
      <c r="P144" s="45" t="s">
        <v>1598</v>
      </c>
      <c r="Q144" s="52" t="s">
        <v>1599</v>
      </c>
      <c r="R144" s="52" t="s">
        <v>1600</v>
      </c>
      <c r="S144" s="55" t="s">
        <v>25</v>
      </c>
      <c r="T144" s="49"/>
    </row>
    <row r="145" spans="2:20" ht="18" customHeight="1" x14ac:dyDescent="0.15">
      <c r="B145" s="33">
        <v>2017</v>
      </c>
      <c r="C145" s="52">
        <v>2</v>
      </c>
      <c r="D145" s="52" t="s">
        <v>15</v>
      </c>
      <c r="E145" s="42" t="s">
        <v>1601</v>
      </c>
      <c r="F145" s="200" t="s">
        <v>1486</v>
      </c>
      <c r="G145" s="39" t="s">
        <v>18</v>
      </c>
      <c r="H145" s="52" t="s">
        <v>42</v>
      </c>
      <c r="I145" s="223">
        <v>800</v>
      </c>
      <c r="J145" s="223">
        <v>120</v>
      </c>
      <c r="K145" s="223">
        <v>23</v>
      </c>
      <c r="L145" s="223">
        <v>943</v>
      </c>
      <c r="M145" s="223">
        <v>800</v>
      </c>
      <c r="N145" s="223">
        <v>560</v>
      </c>
      <c r="O145" s="123"/>
      <c r="P145" s="45" t="s">
        <v>1598</v>
      </c>
      <c r="Q145" s="52" t="s">
        <v>1599</v>
      </c>
      <c r="R145" s="52" t="s">
        <v>1600</v>
      </c>
      <c r="S145" s="55" t="s">
        <v>25</v>
      </c>
      <c r="T145" s="49"/>
    </row>
    <row r="146" spans="2:20" ht="18" customHeight="1" x14ac:dyDescent="0.15">
      <c r="B146" s="33">
        <v>2017</v>
      </c>
      <c r="C146" s="52">
        <v>2</v>
      </c>
      <c r="D146" s="52" t="s">
        <v>15</v>
      </c>
      <c r="E146" s="42" t="s">
        <v>1602</v>
      </c>
      <c r="F146" s="200" t="s">
        <v>1486</v>
      </c>
      <c r="G146" s="39" t="s">
        <v>336</v>
      </c>
      <c r="H146" s="52" t="s">
        <v>42</v>
      </c>
      <c r="I146" s="223">
        <v>200</v>
      </c>
      <c r="J146" s="223">
        <v>0</v>
      </c>
      <c r="K146" s="223">
        <v>0</v>
      </c>
      <c r="L146" s="223">
        <v>200</v>
      </c>
      <c r="M146" s="223">
        <v>200</v>
      </c>
      <c r="N146" s="223">
        <v>140</v>
      </c>
      <c r="O146" s="123"/>
      <c r="P146" s="45" t="s">
        <v>1598</v>
      </c>
      <c r="Q146" s="52" t="s">
        <v>1603</v>
      </c>
      <c r="R146" s="52" t="s">
        <v>1604</v>
      </c>
      <c r="S146" s="55" t="s">
        <v>25</v>
      </c>
      <c r="T146" s="49"/>
    </row>
    <row r="147" spans="2:20" ht="18" customHeight="1" x14ac:dyDescent="0.15">
      <c r="B147" s="33">
        <v>2017</v>
      </c>
      <c r="C147" s="52">
        <v>2</v>
      </c>
      <c r="D147" s="52" t="s">
        <v>15</v>
      </c>
      <c r="E147" s="42" t="s">
        <v>1611</v>
      </c>
      <c r="F147" s="200" t="s">
        <v>1486</v>
      </c>
      <c r="G147" s="39" t="s">
        <v>17</v>
      </c>
      <c r="H147" s="52" t="s">
        <v>42</v>
      </c>
      <c r="I147" s="223">
        <v>3902</v>
      </c>
      <c r="J147" s="223">
        <v>1337</v>
      </c>
      <c r="K147" s="223">
        <v>147</v>
      </c>
      <c r="L147" s="223">
        <v>5386</v>
      </c>
      <c r="M147" s="223">
        <v>1789</v>
      </c>
      <c r="N147" s="223">
        <v>1789</v>
      </c>
      <c r="O147" s="123"/>
      <c r="P147" s="45" t="s">
        <v>1612</v>
      </c>
      <c r="Q147" s="52" t="s">
        <v>1613</v>
      </c>
      <c r="R147" s="52" t="s">
        <v>1614</v>
      </c>
      <c r="S147" s="55" t="s">
        <v>25</v>
      </c>
      <c r="T147" s="49"/>
    </row>
    <row r="148" spans="2:20" ht="18" customHeight="1" x14ac:dyDescent="0.15">
      <c r="B148" s="33">
        <v>2017</v>
      </c>
      <c r="C148" s="52">
        <v>2</v>
      </c>
      <c r="D148" s="52" t="s">
        <v>15</v>
      </c>
      <c r="E148" s="42" t="s">
        <v>1615</v>
      </c>
      <c r="F148" s="200" t="s">
        <v>1486</v>
      </c>
      <c r="G148" s="39" t="s">
        <v>322</v>
      </c>
      <c r="H148" s="52" t="s">
        <v>42</v>
      </c>
      <c r="I148" s="223">
        <v>500</v>
      </c>
      <c r="J148" s="223"/>
      <c r="K148" s="223"/>
      <c r="L148" s="223">
        <v>500</v>
      </c>
      <c r="M148" s="223">
        <v>500</v>
      </c>
      <c r="N148" s="223">
        <v>500</v>
      </c>
      <c r="O148" s="123"/>
      <c r="P148" s="45" t="s">
        <v>1616</v>
      </c>
      <c r="Q148" s="52" t="s">
        <v>1617</v>
      </c>
      <c r="R148" s="52" t="s">
        <v>1618</v>
      </c>
      <c r="S148" s="55" t="s">
        <v>25</v>
      </c>
      <c r="T148" s="49"/>
    </row>
    <row r="149" spans="2:20" ht="18" customHeight="1" x14ac:dyDescent="0.15">
      <c r="B149" s="33">
        <v>2017</v>
      </c>
      <c r="C149" s="52">
        <v>2</v>
      </c>
      <c r="D149" s="52" t="s">
        <v>15</v>
      </c>
      <c r="E149" s="42" t="s">
        <v>1919</v>
      </c>
      <c r="F149" s="200" t="s">
        <v>310</v>
      </c>
      <c r="G149" s="39" t="s">
        <v>17</v>
      </c>
      <c r="H149" s="52" t="s">
        <v>42</v>
      </c>
      <c r="I149" s="223">
        <v>2373</v>
      </c>
      <c r="J149" s="223">
        <v>1011</v>
      </c>
      <c r="K149" s="223">
        <v>221</v>
      </c>
      <c r="L149" s="224">
        <v>3605</v>
      </c>
      <c r="M149" s="223">
        <v>1735</v>
      </c>
      <c r="N149" s="223">
        <v>3605</v>
      </c>
      <c r="O149" s="75"/>
      <c r="P149" s="45" t="s">
        <v>1920</v>
      </c>
      <c r="Q149" s="52" t="s">
        <v>1921</v>
      </c>
      <c r="R149" s="52" t="s">
        <v>1922</v>
      </c>
      <c r="S149" s="55" t="s">
        <v>25</v>
      </c>
      <c r="T149" s="58"/>
    </row>
    <row r="150" spans="2:20" ht="18" customHeight="1" x14ac:dyDescent="0.15">
      <c r="B150" s="33">
        <v>2017</v>
      </c>
      <c r="C150" s="52">
        <v>2</v>
      </c>
      <c r="D150" s="52" t="s">
        <v>15</v>
      </c>
      <c r="E150" s="42" t="s">
        <v>1923</v>
      </c>
      <c r="F150" s="200" t="s">
        <v>310</v>
      </c>
      <c r="G150" s="39" t="s">
        <v>17</v>
      </c>
      <c r="H150" s="52" t="s">
        <v>42</v>
      </c>
      <c r="I150" s="223">
        <v>1620</v>
      </c>
      <c r="J150" s="223">
        <v>2187</v>
      </c>
      <c r="K150" s="223">
        <v>87</v>
      </c>
      <c r="L150" s="224">
        <v>3894</v>
      </c>
      <c r="M150" s="223">
        <v>1000</v>
      </c>
      <c r="N150" s="223">
        <v>3894</v>
      </c>
      <c r="O150" s="75"/>
      <c r="P150" s="45" t="s">
        <v>1920</v>
      </c>
      <c r="Q150" s="52" t="s">
        <v>1921</v>
      </c>
      <c r="R150" s="52" t="s">
        <v>1922</v>
      </c>
      <c r="S150" s="55" t="s">
        <v>25</v>
      </c>
      <c r="T150" s="58"/>
    </row>
    <row r="151" spans="2:20" ht="18" customHeight="1" x14ac:dyDescent="0.15">
      <c r="B151" s="33">
        <v>2017</v>
      </c>
      <c r="C151" s="52">
        <v>2</v>
      </c>
      <c r="D151" s="52" t="s">
        <v>15</v>
      </c>
      <c r="E151" s="42" t="s">
        <v>1924</v>
      </c>
      <c r="F151" s="200" t="s">
        <v>310</v>
      </c>
      <c r="G151" s="39" t="s">
        <v>17</v>
      </c>
      <c r="H151" s="52" t="s">
        <v>42</v>
      </c>
      <c r="I151" s="223">
        <v>1282</v>
      </c>
      <c r="J151" s="223">
        <v>117</v>
      </c>
      <c r="K151" s="223">
        <v>26</v>
      </c>
      <c r="L151" s="224">
        <v>1425</v>
      </c>
      <c r="M151" s="223">
        <v>800</v>
      </c>
      <c r="N151" s="223">
        <v>1425</v>
      </c>
      <c r="O151" s="75"/>
      <c r="P151" s="45" t="s">
        <v>1925</v>
      </c>
      <c r="Q151" s="52" t="s">
        <v>1921</v>
      </c>
      <c r="R151" s="52" t="s">
        <v>1922</v>
      </c>
      <c r="S151" s="55" t="s">
        <v>25</v>
      </c>
      <c r="T151" s="58"/>
    </row>
    <row r="152" spans="2:20" ht="18" customHeight="1" x14ac:dyDescent="0.15">
      <c r="B152" s="33">
        <v>2017</v>
      </c>
      <c r="C152" s="52">
        <v>2</v>
      </c>
      <c r="D152" s="52" t="s">
        <v>16</v>
      </c>
      <c r="E152" s="42" t="s">
        <v>1949</v>
      </c>
      <c r="F152" s="200" t="s">
        <v>310</v>
      </c>
      <c r="G152" s="39" t="s">
        <v>43</v>
      </c>
      <c r="H152" s="52" t="s">
        <v>42</v>
      </c>
      <c r="I152" s="69">
        <v>176</v>
      </c>
      <c r="J152" s="69"/>
      <c r="K152" s="69"/>
      <c r="L152" s="170">
        <v>176</v>
      </c>
      <c r="M152" s="69">
        <v>10</v>
      </c>
      <c r="N152" s="69">
        <v>10</v>
      </c>
      <c r="O152" s="75"/>
      <c r="P152" s="45" t="s">
        <v>1945</v>
      </c>
      <c r="Q152" s="52" t="s">
        <v>1950</v>
      </c>
      <c r="R152" s="52" t="s">
        <v>1951</v>
      </c>
      <c r="S152" s="55" t="s">
        <v>25</v>
      </c>
      <c r="T152" s="58"/>
    </row>
    <row r="153" spans="2:20" ht="18" customHeight="1" x14ac:dyDescent="0.15">
      <c r="B153" s="33">
        <v>2017</v>
      </c>
      <c r="C153" s="52">
        <v>2</v>
      </c>
      <c r="D153" s="52" t="s">
        <v>16</v>
      </c>
      <c r="E153" s="42" t="s">
        <v>1952</v>
      </c>
      <c r="F153" s="200" t="s">
        <v>310</v>
      </c>
      <c r="G153" s="39" t="s">
        <v>43</v>
      </c>
      <c r="H153" s="52" t="s">
        <v>42</v>
      </c>
      <c r="I153" s="69">
        <v>73</v>
      </c>
      <c r="J153" s="69"/>
      <c r="K153" s="69"/>
      <c r="L153" s="170">
        <v>73</v>
      </c>
      <c r="M153" s="69">
        <v>10</v>
      </c>
      <c r="N153" s="69">
        <v>10</v>
      </c>
      <c r="O153" s="75"/>
      <c r="P153" s="45" t="s">
        <v>1945</v>
      </c>
      <c r="Q153" s="52" t="s">
        <v>1950</v>
      </c>
      <c r="R153" s="52" t="s">
        <v>1951</v>
      </c>
      <c r="S153" s="55" t="s">
        <v>25</v>
      </c>
      <c r="T153" s="58"/>
    </row>
    <row r="154" spans="2:20" ht="18" customHeight="1" x14ac:dyDescent="0.15">
      <c r="B154" s="33">
        <v>2017</v>
      </c>
      <c r="C154" s="52">
        <v>2</v>
      </c>
      <c r="D154" s="52" t="s">
        <v>15</v>
      </c>
      <c r="E154" s="42" t="s">
        <v>1967</v>
      </c>
      <c r="F154" s="200" t="s">
        <v>310</v>
      </c>
      <c r="G154" s="39" t="s">
        <v>336</v>
      </c>
      <c r="H154" s="52" t="s">
        <v>42</v>
      </c>
      <c r="I154" s="223">
        <v>69</v>
      </c>
      <c r="J154" s="69"/>
      <c r="K154" s="69"/>
      <c r="L154" s="224">
        <v>69</v>
      </c>
      <c r="M154" s="223">
        <v>69</v>
      </c>
      <c r="N154" s="223">
        <v>69</v>
      </c>
      <c r="O154" s="75"/>
      <c r="P154" s="45" t="s">
        <v>1968</v>
      </c>
      <c r="Q154" s="52" t="s">
        <v>1969</v>
      </c>
      <c r="R154" s="52" t="s">
        <v>1970</v>
      </c>
      <c r="S154" s="55" t="s">
        <v>25</v>
      </c>
      <c r="T154" s="58"/>
    </row>
    <row r="155" spans="2:20" ht="18" customHeight="1" x14ac:dyDescent="0.15">
      <c r="B155" s="33">
        <v>2017</v>
      </c>
      <c r="C155" s="52">
        <v>2</v>
      </c>
      <c r="D155" s="52" t="s">
        <v>15</v>
      </c>
      <c r="E155" s="42" t="s">
        <v>634</v>
      </c>
      <c r="F155" s="200" t="s">
        <v>310</v>
      </c>
      <c r="G155" s="39" t="s">
        <v>17</v>
      </c>
      <c r="H155" s="52" t="s">
        <v>42</v>
      </c>
      <c r="I155" s="223">
        <v>1852</v>
      </c>
      <c r="J155" s="223">
        <v>802</v>
      </c>
      <c r="K155" s="223">
        <v>49</v>
      </c>
      <c r="L155" s="224">
        <v>2703</v>
      </c>
      <c r="M155" s="223">
        <v>1000</v>
      </c>
      <c r="N155" s="223">
        <v>3018</v>
      </c>
      <c r="O155" s="75"/>
      <c r="P155" s="45" t="s">
        <v>1975</v>
      </c>
      <c r="Q155" s="52" t="s">
        <v>1976</v>
      </c>
      <c r="R155" s="52" t="s">
        <v>1977</v>
      </c>
      <c r="S155" s="55" t="s">
        <v>25</v>
      </c>
      <c r="T155" s="58"/>
    </row>
    <row r="156" spans="2:20" ht="18" customHeight="1" x14ac:dyDescent="0.15">
      <c r="B156" s="33">
        <v>2017</v>
      </c>
      <c r="C156" s="52">
        <v>2</v>
      </c>
      <c r="D156" s="52" t="s">
        <v>16</v>
      </c>
      <c r="E156" s="42" t="s">
        <v>1978</v>
      </c>
      <c r="F156" s="200" t="s">
        <v>310</v>
      </c>
      <c r="G156" s="39" t="s">
        <v>17</v>
      </c>
      <c r="H156" s="52" t="s">
        <v>42</v>
      </c>
      <c r="I156" s="223">
        <v>677</v>
      </c>
      <c r="J156" s="223">
        <v>536</v>
      </c>
      <c r="K156" s="223">
        <v>118</v>
      </c>
      <c r="L156" s="224">
        <v>1331</v>
      </c>
      <c r="M156" s="223">
        <v>677</v>
      </c>
      <c r="N156" s="223">
        <v>1331</v>
      </c>
      <c r="O156" s="75"/>
      <c r="P156" s="45" t="s">
        <v>1979</v>
      </c>
      <c r="Q156" s="52" t="s">
        <v>1980</v>
      </c>
      <c r="R156" s="52" t="s">
        <v>1981</v>
      </c>
      <c r="S156" s="55" t="s">
        <v>25</v>
      </c>
      <c r="T156" s="58"/>
    </row>
    <row r="157" spans="2:20" ht="18" customHeight="1" x14ac:dyDescent="0.15">
      <c r="B157" s="74">
        <v>2017</v>
      </c>
      <c r="C157" s="39">
        <v>2</v>
      </c>
      <c r="D157" s="39" t="s">
        <v>15</v>
      </c>
      <c r="E157" s="107" t="s">
        <v>2002</v>
      </c>
      <c r="F157" s="230" t="s">
        <v>310</v>
      </c>
      <c r="G157" s="39" t="s">
        <v>17</v>
      </c>
      <c r="H157" s="39" t="s">
        <v>42</v>
      </c>
      <c r="I157" s="224">
        <v>5586</v>
      </c>
      <c r="J157" s="224">
        <v>1409</v>
      </c>
      <c r="K157" s="224">
        <v>332</v>
      </c>
      <c r="L157" s="224">
        <v>7327</v>
      </c>
      <c r="M157" s="224">
        <v>1027</v>
      </c>
      <c r="N157" s="224">
        <v>1027</v>
      </c>
      <c r="O157" s="133"/>
      <c r="P157" s="41" t="s">
        <v>2003</v>
      </c>
      <c r="Q157" s="39" t="s">
        <v>2004</v>
      </c>
      <c r="R157" s="39" t="s">
        <v>2005</v>
      </c>
      <c r="S157" s="40" t="s">
        <v>25</v>
      </c>
      <c r="T157" s="83"/>
    </row>
    <row r="158" spans="2:20" ht="18" customHeight="1" x14ac:dyDescent="0.15">
      <c r="B158" s="74">
        <v>2017</v>
      </c>
      <c r="C158" s="39">
        <v>2</v>
      </c>
      <c r="D158" s="39" t="s">
        <v>15</v>
      </c>
      <c r="E158" s="107" t="s">
        <v>2006</v>
      </c>
      <c r="F158" s="230" t="s">
        <v>310</v>
      </c>
      <c r="G158" s="39" t="s">
        <v>17</v>
      </c>
      <c r="H158" s="39" t="s">
        <v>42</v>
      </c>
      <c r="I158" s="224">
        <v>1575</v>
      </c>
      <c r="J158" s="224">
        <v>21</v>
      </c>
      <c r="K158" s="224">
        <v>7</v>
      </c>
      <c r="L158" s="224">
        <v>1603</v>
      </c>
      <c r="M158" s="224">
        <v>726</v>
      </c>
      <c r="N158" s="224">
        <v>726</v>
      </c>
      <c r="O158" s="133"/>
      <c r="P158" s="41" t="s">
        <v>2007</v>
      </c>
      <c r="Q158" s="39" t="s">
        <v>2004</v>
      </c>
      <c r="R158" s="39" t="s">
        <v>2005</v>
      </c>
      <c r="S158" s="40" t="s">
        <v>25</v>
      </c>
      <c r="T158" s="83"/>
    </row>
    <row r="159" spans="2:20" ht="18" customHeight="1" x14ac:dyDescent="0.15">
      <c r="B159" s="33">
        <v>2017</v>
      </c>
      <c r="C159" s="52">
        <v>2</v>
      </c>
      <c r="D159" s="52" t="s">
        <v>15</v>
      </c>
      <c r="E159" s="107" t="s">
        <v>2008</v>
      </c>
      <c r="F159" s="230" t="s">
        <v>310</v>
      </c>
      <c r="G159" s="39" t="s">
        <v>341</v>
      </c>
      <c r="H159" s="39" t="s">
        <v>42</v>
      </c>
      <c r="I159" s="224">
        <v>1149</v>
      </c>
      <c r="J159" s="224">
        <v>134</v>
      </c>
      <c r="K159" s="224">
        <v>70</v>
      </c>
      <c r="L159" s="224">
        <v>1353</v>
      </c>
      <c r="M159" s="224">
        <v>1149</v>
      </c>
      <c r="N159" s="224">
        <v>1353</v>
      </c>
      <c r="O159" s="133"/>
      <c r="P159" s="41" t="s">
        <v>2009</v>
      </c>
      <c r="Q159" s="39" t="s">
        <v>2010</v>
      </c>
      <c r="R159" s="39" t="s">
        <v>2011</v>
      </c>
      <c r="S159" s="40" t="s">
        <v>25</v>
      </c>
      <c r="T159" s="83"/>
    </row>
    <row r="160" spans="2:20" ht="18" customHeight="1" x14ac:dyDescent="0.15">
      <c r="B160" s="33">
        <v>2017</v>
      </c>
      <c r="C160" s="52">
        <v>2</v>
      </c>
      <c r="D160" s="52" t="s">
        <v>15</v>
      </c>
      <c r="E160" s="42" t="s">
        <v>2013</v>
      </c>
      <c r="F160" s="200" t="s">
        <v>310</v>
      </c>
      <c r="G160" s="39" t="s">
        <v>341</v>
      </c>
      <c r="H160" s="52" t="s">
        <v>42</v>
      </c>
      <c r="I160" s="223">
        <v>1495</v>
      </c>
      <c r="J160" s="223">
        <v>170</v>
      </c>
      <c r="K160" s="223"/>
      <c r="L160" s="224">
        <v>1665</v>
      </c>
      <c r="M160" s="223">
        <v>1495</v>
      </c>
      <c r="N160" s="223">
        <v>1665</v>
      </c>
      <c r="O160" s="75"/>
      <c r="P160" s="41" t="s">
        <v>2009</v>
      </c>
      <c r="Q160" s="52" t="s">
        <v>2014</v>
      </c>
      <c r="R160" s="52" t="s">
        <v>2015</v>
      </c>
      <c r="S160" s="55" t="s">
        <v>25</v>
      </c>
      <c r="T160" s="58"/>
    </row>
    <row r="161" spans="2:20" ht="18" customHeight="1" x14ac:dyDescent="0.15">
      <c r="B161" s="33">
        <v>2017</v>
      </c>
      <c r="C161" s="52">
        <v>2</v>
      </c>
      <c r="D161" s="52" t="s">
        <v>15</v>
      </c>
      <c r="E161" s="42" t="s">
        <v>2016</v>
      </c>
      <c r="F161" s="200" t="s">
        <v>310</v>
      </c>
      <c r="G161" s="39" t="s">
        <v>43</v>
      </c>
      <c r="H161" s="52" t="s">
        <v>42</v>
      </c>
      <c r="I161" s="223">
        <v>104</v>
      </c>
      <c r="J161" s="223">
        <v>139</v>
      </c>
      <c r="K161" s="223"/>
      <c r="L161" s="224">
        <v>243</v>
      </c>
      <c r="M161" s="223">
        <v>104</v>
      </c>
      <c r="N161" s="223">
        <v>243</v>
      </c>
      <c r="O161" s="75"/>
      <c r="P161" s="41" t="s">
        <v>2009</v>
      </c>
      <c r="Q161" s="52" t="s">
        <v>2014</v>
      </c>
      <c r="R161" s="52" t="s">
        <v>2015</v>
      </c>
      <c r="S161" s="55" t="s">
        <v>25</v>
      </c>
      <c r="T161" s="58"/>
    </row>
    <row r="162" spans="2:20" ht="18" customHeight="1" x14ac:dyDescent="0.15">
      <c r="B162" s="33">
        <v>2017</v>
      </c>
      <c r="C162" s="52">
        <v>2</v>
      </c>
      <c r="D162" s="52" t="s">
        <v>15</v>
      </c>
      <c r="E162" s="42" t="s">
        <v>2017</v>
      </c>
      <c r="F162" s="200" t="s">
        <v>310</v>
      </c>
      <c r="G162" s="39" t="s">
        <v>44</v>
      </c>
      <c r="H162" s="52" t="s">
        <v>42</v>
      </c>
      <c r="I162" s="223">
        <v>34</v>
      </c>
      <c r="J162" s="223"/>
      <c r="K162" s="223"/>
      <c r="L162" s="224">
        <v>34</v>
      </c>
      <c r="M162" s="223">
        <v>34</v>
      </c>
      <c r="N162" s="223">
        <v>34</v>
      </c>
      <c r="O162" s="75"/>
      <c r="P162" s="41" t="s">
        <v>2009</v>
      </c>
      <c r="Q162" s="52" t="s">
        <v>2014</v>
      </c>
      <c r="R162" s="52" t="s">
        <v>2015</v>
      </c>
      <c r="S162" s="55" t="s">
        <v>25</v>
      </c>
      <c r="T162" s="58"/>
    </row>
    <row r="163" spans="2:20" ht="18" customHeight="1" x14ac:dyDescent="0.15">
      <c r="B163" s="33">
        <v>2017</v>
      </c>
      <c r="C163" s="52">
        <v>2</v>
      </c>
      <c r="D163" s="52" t="s">
        <v>15</v>
      </c>
      <c r="E163" s="42" t="s">
        <v>2018</v>
      </c>
      <c r="F163" s="200" t="s">
        <v>310</v>
      </c>
      <c r="G163" s="39" t="s">
        <v>341</v>
      </c>
      <c r="H163" s="52" t="s">
        <v>42</v>
      </c>
      <c r="I163" s="223">
        <v>1509</v>
      </c>
      <c r="J163" s="223">
        <v>841</v>
      </c>
      <c r="K163" s="223"/>
      <c r="L163" s="224">
        <v>2350</v>
      </c>
      <c r="M163" s="223">
        <v>1509</v>
      </c>
      <c r="N163" s="223">
        <v>2350</v>
      </c>
      <c r="O163" s="75"/>
      <c r="P163" s="41" t="s">
        <v>2009</v>
      </c>
      <c r="Q163" s="52" t="s">
        <v>2014</v>
      </c>
      <c r="R163" s="52" t="s">
        <v>2015</v>
      </c>
      <c r="S163" s="55" t="s">
        <v>25</v>
      </c>
      <c r="T163" s="58"/>
    </row>
    <row r="164" spans="2:20" ht="18" customHeight="1" x14ac:dyDescent="0.15">
      <c r="B164" s="33">
        <v>2017</v>
      </c>
      <c r="C164" s="52">
        <v>2</v>
      </c>
      <c r="D164" s="52" t="s">
        <v>15</v>
      </c>
      <c r="E164" s="42" t="s">
        <v>2019</v>
      </c>
      <c r="F164" s="200" t="s">
        <v>310</v>
      </c>
      <c r="G164" s="39" t="s">
        <v>43</v>
      </c>
      <c r="H164" s="52" t="s">
        <v>42</v>
      </c>
      <c r="I164" s="223">
        <v>215</v>
      </c>
      <c r="J164" s="223">
        <v>104</v>
      </c>
      <c r="K164" s="223"/>
      <c r="L164" s="224">
        <v>319</v>
      </c>
      <c r="M164" s="223">
        <v>215</v>
      </c>
      <c r="N164" s="223">
        <v>319</v>
      </c>
      <c r="O164" s="75"/>
      <c r="P164" s="41" t="s">
        <v>2009</v>
      </c>
      <c r="Q164" s="52" t="s">
        <v>2014</v>
      </c>
      <c r="R164" s="52" t="s">
        <v>2015</v>
      </c>
      <c r="S164" s="55" t="s">
        <v>25</v>
      </c>
      <c r="T164" s="58"/>
    </row>
    <row r="165" spans="2:20" ht="18" customHeight="1" x14ac:dyDescent="0.15">
      <c r="B165" s="33">
        <v>2017</v>
      </c>
      <c r="C165" s="52">
        <v>2</v>
      </c>
      <c r="D165" s="52" t="s">
        <v>15</v>
      </c>
      <c r="E165" s="42" t="s">
        <v>2020</v>
      </c>
      <c r="F165" s="200" t="s">
        <v>310</v>
      </c>
      <c r="G165" s="39" t="s">
        <v>44</v>
      </c>
      <c r="H165" s="52" t="s">
        <v>42</v>
      </c>
      <c r="I165" s="223">
        <v>19</v>
      </c>
      <c r="J165" s="223">
        <v>16</v>
      </c>
      <c r="K165" s="223"/>
      <c r="L165" s="224">
        <v>35</v>
      </c>
      <c r="M165" s="223">
        <v>19</v>
      </c>
      <c r="N165" s="223">
        <v>35</v>
      </c>
      <c r="O165" s="75"/>
      <c r="P165" s="41" t="s">
        <v>2009</v>
      </c>
      <c r="Q165" s="52" t="s">
        <v>2014</v>
      </c>
      <c r="R165" s="52" t="s">
        <v>2015</v>
      </c>
      <c r="S165" s="55" t="s">
        <v>25</v>
      </c>
      <c r="T165" s="58"/>
    </row>
    <row r="166" spans="2:20" ht="18" customHeight="1" x14ac:dyDescent="0.15">
      <c r="B166" s="33">
        <v>2017</v>
      </c>
      <c r="C166" s="52">
        <v>2</v>
      </c>
      <c r="D166" s="52" t="s">
        <v>15</v>
      </c>
      <c r="E166" s="23" t="s">
        <v>2085</v>
      </c>
      <c r="F166" s="200" t="s">
        <v>310</v>
      </c>
      <c r="G166" s="39" t="s">
        <v>17</v>
      </c>
      <c r="H166" s="52" t="s">
        <v>42</v>
      </c>
      <c r="I166" s="223">
        <v>2636</v>
      </c>
      <c r="J166" s="223">
        <v>727</v>
      </c>
      <c r="K166" s="223">
        <v>138</v>
      </c>
      <c r="L166" s="224">
        <v>3501</v>
      </c>
      <c r="M166" s="223">
        <v>600</v>
      </c>
      <c r="N166" s="223">
        <v>1000</v>
      </c>
      <c r="O166" s="75"/>
      <c r="P166" s="22" t="s">
        <v>2086</v>
      </c>
      <c r="Q166" s="24" t="s">
        <v>2087</v>
      </c>
      <c r="R166" s="24" t="s">
        <v>2088</v>
      </c>
      <c r="S166" s="55" t="s">
        <v>2080</v>
      </c>
      <c r="T166" s="58"/>
    </row>
    <row r="167" spans="2:20" ht="18" customHeight="1" x14ac:dyDescent="0.15">
      <c r="B167" s="33">
        <v>2017</v>
      </c>
      <c r="C167" s="52">
        <v>2</v>
      </c>
      <c r="D167" s="52" t="s">
        <v>15</v>
      </c>
      <c r="E167" s="42" t="s">
        <v>2093</v>
      </c>
      <c r="F167" s="200" t="s">
        <v>310</v>
      </c>
      <c r="G167" s="39" t="s">
        <v>17</v>
      </c>
      <c r="H167" s="52" t="s">
        <v>42</v>
      </c>
      <c r="I167" s="223">
        <v>331</v>
      </c>
      <c r="J167" s="223">
        <v>68</v>
      </c>
      <c r="K167" s="69"/>
      <c r="L167" s="224">
        <v>399</v>
      </c>
      <c r="M167" s="223">
        <v>331</v>
      </c>
      <c r="N167" s="223">
        <v>231.7</v>
      </c>
      <c r="O167" s="75"/>
      <c r="P167" s="45" t="s">
        <v>2094</v>
      </c>
      <c r="Q167" s="52" t="s">
        <v>2095</v>
      </c>
      <c r="R167" s="52" t="s">
        <v>2096</v>
      </c>
      <c r="S167" s="55" t="s">
        <v>25</v>
      </c>
      <c r="T167" s="58"/>
    </row>
    <row r="168" spans="2:20" ht="18" customHeight="1" x14ac:dyDescent="0.15">
      <c r="B168" s="74">
        <v>2017</v>
      </c>
      <c r="C168" s="39">
        <v>2</v>
      </c>
      <c r="D168" s="39" t="s">
        <v>15</v>
      </c>
      <c r="E168" s="107" t="s">
        <v>2535</v>
      </c>
      <c r="F168" s="230" t="s">
        <v>2521</v>
      </c>
      <c r="G168" s="39" t="s">
        <v>336</v>
      </c>
      <c r="H168" s="39" t="s">
        <v>42</v>
      </c>
      <c r="I168" s="170">
        <v>100</v>
      </c>
      <c r="J168" s="170">
        <v>0</v>
      </c>
      <c r="K168" s="170">
        <v>0</v>
      </c>
      <c r="L168" s="69">
        <f>SUM(I168:K168)</f>
        <v>100</v>
      </c>
      <c r="M168" s="170">
        <v>100</v>
      </c>
      <c r="N168" s="170">
        <v>0</v>
      </c>
      <c r="O168" s="133"/>
      <c r="P168" s="41" t="s">
        <v>2536</v>
      </c>
      <c r="Q168" s="39" t="s">
        <v>2537</v>
      </c>
      <c r="R168" s="39" t="s">
        <v>2538</v>
      </c>
      <c r="S168" s="40" t="s">
        <v>25</v>
      </c>
      <c r="T168" s="148"/>
    </row>
    <row r="169" spans="2:20" ht="18" customHeight="1" x14ac:dyDescent="0.15">
      <c r="B169" s="74">
        <v>2017</v>
      </c>
      <c r="C169" s="39">
        <v>2</v>
      </c>
      <c r="D169" s="39" t="s">
        <v>15</v>
      </c>
      <c r="E169" s="107" t="s">
        <v>2539</v>
      </c>
      <c r="F169" s="230" t="s">
        <v>2521</v>
      </c>
      <c r="G169" s="39" t="s">
        <v>336</v>
      </c>
      <c r="H169" s="39" t="s">
        <v>42</v>
      </c>
      <c r="I169" s="170">
        <v>250</v>
      </c>
      <c r="J169" s="170">
        <v>0</v>
      </c>
      <c r="K169" s="170">
        <v>0</v>
      </c>
      <c r="L169" s="69">
        <f>SUM(I169:K169)</f>
        <v>250</v>
      </c>
      <c r="M169" s="170">
        <v>250</v>
      </c>
      <c r="N169" s="170">
        <v>0</v>
      </c>
      <c r="O169" s="133"/>
      <c r="P169" s="41" t="s">
        <v>2536</v>
      </c>
      <c r="Q169" s="39" t="s">
        <v>2537</v>
      </c>
      <c r="R169" s="39" t="s">
        <v>2538</v>
      </c>
      <c r="S169" s="40" t="s">
        <v>25</v>
      </c>
      <c r="T169" s="148"/>
    </row>
    <row r="170" spans="2:20" ht="18" customHeight="1" x14ac:dyDescent="0.15">
      <c r="B170" s="74">
        <v>2017</v>
      </c>
      <c r="C170" s="39">
        <v>2</v>
      </c>
      <c r="D170" s="39" t="s">
        <v>888</v>
      </c>
      <c r="E170" s="107" t="s">
        <v>2540</v>
      </c>
      <c r="F170" s="230" t="s">
        <v>2541</v>
      </c>
      <c r="G170" s="39" t="s">
        <v>17</v>
      </c>
      <c r="H170" s="39" t="s">
        <v>42</v>
      </c>
      <c r="I170" s="170">
        <v>3318</v>
      </c>
      <c r="J170" s="170">
        <v>1507</v>
      </c>
      <c r="K170" s="170">
        <v>0</v>
      </c>
      <c r="L170" s="69">
        <f>SUM(I170:K170)</f>
        <v>4825</v>
      </c>
      <c r="M170" s="170"/>
      <c r="N170" s="170"/>
      <c r="O170" s="133"/>
      <c r="P170" s="41" t="s">
        <v>2542</v>
      </c>
      <c r="Q170" s="39" t="s">
        <v>2543</v>
      </c>
      <c r="R170" s="39" t="s">
        <v>2544</v>
      </c>
      <c r="S170" s="40" t="s">
        <v>451</v>
      </c>
      <c r="T170" s="148"/>
    </row>
    <row r="171" spans="2:20" ht="18" customHeight="1" x14ac:dyDescent="0.15">
      <c r="B171" s="74">
        <v>2017</v>
      </c>
      <c r="C171" s="39">
        <v>2</v>
      </c>
      <c r="D171" s="39" t="s">
        <v>15</v>
      </c>
      <c r="E171" s="107" t="s">
        <v>2571</v>
      </c>
      <c r="F171" s="230" t="s">
        <v>2521</v>
      </c>
      <c r="G171" s="39" t="s">
        <v>17</v>
      </c>
      <c r="H171" s="39" t="s">
        <v>1377</v>
      </c>
      <c r="I171" s="170">
        <v>1548</v>
      </c>
      <c r="J171" s="170">
        <v>297</v>
      </c>
      <c r="K171" s="170"/>
      <c r="L171" s="69">
        <f>SUM(I171:K171)</f>
        <v>1845</v>
      </c>
      <c r="M171" s="170">
        <v>750</v>
      </c>
      <c r="N171" s="170">
        <f>M171</f>
        <v>750</v>
      </c>
      <c r="O171" s="133"/>
      <c r="P171" s="41" t="s">
        <v>2566</v>
      </c>
      <c r="Q171" s="39" t="s">
        <v>2567</v>
      </c>
      <c r="R171" s="39" t="s">
        <v>2568</v>
      </c>
      <c r="S171" s="40" t="s">
        <v>25</v>
      </c>
      <c r="T171" s="148"/>
    </row>
    <row r="172" spans="2:20" ht="18" customHeight="1" x14ac:dyDescent="0.15">
      <c r="B172" s="74">
        <v>2017</v>
      </c>
      <c r="C172" s="39">
        <v>2</v>
      </c>
      <c r="D172" s="39" t="s">
        <v>16</v>
      </c>
      <c r="E172" s="107" t="s">
        <v>2600</v>
      </c>
      <c r="F172" s="230" t="s">
        <v>2541</v>
      </c>
      <c r="G172" s="39" t="s">
        <v>17</v>
      </c>
      <c r="H172" s="39" t="s">
        <v>2462</v>
      </c>
      <c r="I172" s="170">
        <v>7659</v>
      </c>
      <c r="J172" s="170">
        <v>337</v>
      </c>
      <c r="K172" s="170">
        <v>163</v>
      </c>
      <c r="L172" s="69">
        <f>SUM(I172:K172)</f>
        <v>8159</v>
      </c>
      <c r="M172" s="170">
        <v>800</v>
      </c>
      <c r="N172" s="170">
        <v>9024</v>
      </c>
      <c r="O172" s="133"/>
      <c r="P172" s="41" t="s">
        <v>2582</v>
      </c>
      <c r="Q172" s="39" t="s">
        <v>2601</v>
      </c>
      <c r="R172" s="39" t="s">
        <v>2602</v>
      </c>
      <c r="S172" s="40" t="s">
        <v>451</v>
      </c>
      <c r="T172" s="148"/>
    </row>
    <row r="173" spans="2:20" ht="18" customHeight="1" x14ac:dyDescent="0.15">
      <c r="B173" s="33">
        <v>2017</v>
      </c>
      <c r="C173" s="52">
        <v>2</v>
      </c>
      <c r="D173" s="52" t="s">
        <v>15</v>
      </c>
      <c r="E173" s="42" t="s">
        <v>2848</v>
      </c>
      <c r="F173" s="232" t="s">
        <v>2832</v>
      </c>
      <c r="G173" s="31" t="s">
        <v>17</v>
      </c>
      <c r="H173" s="48" t="s">
        <v>42</v>
      </c>
      <c r="I173" s="223">
        <v>4000</v>
      </c>
      <c r="J173" s="223">
        <v>2000</v>
      </c>
      <c r="K173" s="223"/>
      <c r="L173" s="223">
        <v>6000</v>
      </c>
      <c r="M173" s="223">
        <v>1200</v>
      </c>
      <c r="N173" s="223">
        <v>0</v>
      </c>
      <c r="O173" s="123"/>
      <c r="P173" s="45" t="s">
        <v>2849</v>
      </c>
      <c r="Q173" s="52" t="s">
        <v>2850</v>
      </c>
      <c r="R173" s="52" t="s">
        <v>2851</v>
      </c>
      <c r="S173" s="55" t="s">
        <v>25</v>
      </c>
      <c r="T173" s="49"/>
    </row>
    <row r="174" spans="2:20" ht="18" customHeight="1" x14ac:dyDescent="0.15">
      <c r="B174" s="33">
        <v>2017</v>
      </c>
      <c r="C174" s="52">
        <v>2</v>
      </c>
      <c r="D174" s="52" t="s">
        <v>15</v>
      </c>
      <c r="E174" s="42" t="s">
        <v>2852</v>
      </c>
      <c r="F174" s="232" t="s">
        <v>2832</v>
      </c>
      <c r="G174" s="31" t="s">
        <v>17</v>
      </c>
      <c r="H174" s="48" t="s">
        <v>42</v>
      </c>
      <c r="I174" s="223">
        <v>2386</v>
      </c>
      <c r="J174" s="223">
        <v>2245</v>
      </c>
      <c r="K174" s="223"/>
      <c r="L174" s="223">
        <v>4631</v>
      </c>
      <c r="M174" s="223">
        <v>1000</v>
      </c>
      <c r="N174" s="223">
        <v>1000</v>
      </c>
      <c r="O174" s="123"/>
      <c r="P174" s="45" t="s">
        <v>2849</v>
      </c>
      <c r="Q174" s="52" t="s">
        <v>2853</v>
      </c>
      <c r="R174" s="52" t="s">
        <v>2854</v>
      </c>
      <c r="S174" s="55" t="s">
        <v>25</v>
      </c>
      <c r="T174" s="49"/>
    </row>
    <row r="175" spans="2:20" ht="18" customHeight="1" x14ac:dyDescent="0.15">
      <c r="B175" s="33">
        <v>2017</v>
      </c>
      <c r="C175" s="52">
        <v>2</v>
      </c>
      <c r="D175" s="52" t="s">
        <v>15</v>
      </c>
      <c r="E175" s="42" t="s">
        <v>2864</v>
      </c>
      <c r="F175" s="232" t="s">
        <v>2832</v>
      </c>
      <c r="G175" s="31" t="s">
        <v>17</v>
      </c>
      <c r="H175" s="48" t="s">
        <v>42</v>
      </c>
      <c r="I175" s="223">
        <v>922</v>
      </c>
      <c r="J175" s="223">
        <v>294</v>
      </c>
      <c r="K175" s="223"/>
      <c r="L175" s="223">
        <v>1216</v>
      </c>
      <c r="M175" s="223">
        <v>200</v>
      </c>
      <c r="N175" s="223">
        <v>200</v>
      </c>
      <c r="O175" s="123"/>
      <c r="P175" s="45" t="s">
        <v>2865</v>
      </c>
      <c r="Q175" s="52" t="s">
        <v>2866</v>
      </c>
      <c r="R175" s="52" t="s">
        <v>2867</v>
      </c>
      <c r="S175" s="55" t="s">
        <v>25</v>
      </c>
      <c r="T175" s="49"/>
    </row>
    <row r="176" spans="2:20" ht="18" customHeight="1" x14ac:dyDescent="0.15">
      <c r="B176" s="33">
        <v>2017</v>
      </c>
      <c r="C176" s="52">
        <v>2</v>
      </c>
      <c r="D176" s="52" t="s">
        <v>15</v>
      </c>
      <c r="E176" s="42" t="s">
        <v>2864</v>
      </c>
      <c r="F176" s="232" t="s">
        <v>2832</v>
      </c>
      <c r="G176" s="31" t="s">
        <v>336</v>
      </c>
      <c r="H176" s="48" t="s">
        <v>42</v>
      </c>
      <c r="I176" s="223">
        <v>114</v>
      </c>
      <c r="J176" s="223">
        <v>118</v>
      </c>
      <c r="K176" s="223"/>
      <c r="L176" s="223">
        <v>232</v>
      </c>
      <c r="M176" s="223">
        <v>0</v>
      </c>
      <c r="N176" s="223">
        <v>0</v>
      </c>
      <c r="O176" s="123"/>
      <c r="P176" s="45" t="s">
        <v>2865</v>
      </c>
      <c r="Q176" s="52" t="s">
        <v>2866</v>
      </c>
      <c r="R176" s="52" t="s">
        <v>2867</v>
      </c>
      <c r="S176" s="55" t="s">
        <v>25</v>
      </c>
      <c r="T176" s="49"/>
    </row>
    <row r="177" spans="2:20" ht="18" customHeight="1" x14ac:dyDescent="0.15">
      <c r="B177" s="33">
        <v>2017</v>
      </c>
      <c r="C177" s="52">
        <v>2</v>
      </c>
      <c r="D177" s="52" t="s">
        <v>15</v>
      </c>
      <c r="E177" s="42" t="s">
        <v>2864</v>
      </c>
      <c r="F177" s="232" t="s">
        <v>2832</v>
      </c>
      <c r="G177" s="31" t="s">
        <v>43</v>
      </c>
      <c r="H177" s="48" t="s">
        <v>42</v>
      </c>
      <c r="I177" s="223">
        <v>227</v>
      </c>
      <c r="J177" s="223">
        <v>322</v>
      </c>
      <c r="K177" s="223"/>
      <c r="L177" s="223">
        <v>549</v>
      </c>
      <c r="M177" s="223">
        <v>0</v>
      </c>
      <c r="N177" s="223">
        <v>0</v>
      </c>
      <c r="O177" s="123"/>
      <c r="P177" s="45" t="s">
        <v>2865</v>
      </c>
      <c r="Q177" s="52" t="s">
        <v>2866</v>
      </c>
      <c r="R177" s="52" t="s">
        <v>2867</v>
      </c>
      <c r="S177" s="55" t="s">
        <v>25</v>
      </c>
      <c r="T177" s="49"/>
    </row>
    <row r="178" spans="2:20" ht="18" customHeight="1" x14ac:dyDescent="0.15">
      <c r="B178" s="33">
        <v>2017</v>
      </c>
      <c r="C178" s="52">
        <v>2</v>
      </c>
      <c r="D178" s="52" t="s">
        <v>16</v>
      </c>
      <c r="E178" s="42" t="s">
        <v>2871</v>
      </c>
      <c r="F178" s="232" t="s">
        <v>2832</v>
      </c>
      <c r="G178" s="31" t="s">
        <v>17</v>
      </c>
      <c r="H178" s="48" t="s">
        <v>42</v>
      </c>
      <c r="I178" s="223">
        <v>164</v>
      </c>
      <c r="J178" s="223">
        <v>100</v>
      </c>
      <c r="K178" s="223">
        <v>0</v>
      </c>
      <c r="L178" s="223">
        <v>264</v>
      </c>
      <c r="M178" s="223">
        <v>164</v>
      </c>
      <c r="N178" s="223">
        <v>0</v>
      </c>
      <c r="O178" s="123"/>
      <c r="P178" s="45" t="s">
        <v>2872</v>
      </c>
      <c r="Q178" s="52" t="s">
        <v>2873</v>
      </c>
      <c r="R178" s="52" t="s">
        <v>2874</v>
      </c>
      <c r="S178" s="55" t="s">
        <v>25</v>
      </c>
      <c r="T178" s="49"/>
    </row>
    <row r="179" spans="2:20" ht="18" customHeight="1" x14ac:dyDescent="0.15">
      <c r="B179" s="33">
        <v>2017</v>
      </c>
      <c r="C179" s="52">
        <v>2</v>
      </c>
      <c r="D179" s="52" t="s">
        <v>15</v>
      </c>
      <c r="E179" s="42" t="s">
        <v>2883</v>
      </c>
      <c r="F179" s="232" t="s">
        <v>2884</v>
      </c>
      <c r="G179" s="31" t="s">
        <v>17</v>
      </c>
      <c r="H179" s="48" t="s">
        <v>42</v>
      </c>
      <c r="I179" s="223">
        <v>2658</v>
      </c>
      <c r="J179" s="223">
        <v>893</v>
      </c>
      <c r="K179" s="223">
        <v>234</v>
      </c>
      <c r="L179" s="223">
        <v>3785</v>
      </c>
      <c r="M179" s="223">
        <v>1500</v>
      </c>
      <c r="N179" s="223">
        <v>1500</v>
      </c>
      <c r="O179" s="123"/>
      <c r="P179" s="45" t="s">
        <v>2885</v>
      </c>
      <c r="Q179" s="52" t="s">
        <v>2886</v>
      </c>
      <c r="R179" s="52" t="s">
        <v>2887</v>
      </c>
      <c r="S179" s="55" t="s">
        <v>25</v>
      </c>
      <c r="T179" s="49"/>
    </row>
    <row r="180" spans="2:20" ht="18" customHeight="1" x14ac:dyDescent="0.15">
      <c r="B180" s="33">
        <v>2017</v>
      </c>
      <c r="C180" s="52">
        <v>2</v>
      </c>
      <c r="D180" s="52" t="s">
        <v>15</v>
      </c>
      <c r="E180" s="42" t="s">
        <v>2898</v>
      </c>
      <c r="F180" s="232" t="s">
        <v>2884</v>
      </c>
      <c r="G180" s="31" t="s">
        <v>336</v>
      </c>
      <c r="H180" s="48" t="s">
        <v>410</v>
      </c>
      <c r="I180" s="223">
        <v>10</v>
      </c>
      <c r="J180" s="223">
        <v>20</v>
      </c>
      <c r="K180" s="223"/>
      <c r="L180" s="223">
        <v>30</v>
      </c>
      <c r="M180" s="223"/>
      <c r="N180" s="223"/>
      <c r="O180" s="123"/>
      <c r="P180" s="45" t="s">
        <v>2895</v>
      </c>
      <c r="Q180" s="52" t="s">
        <v>2897</v>
      </c>
      <c r="R180" s="52" t="s">
        <v>2896</v>
      </c>
      <c r="S180" s="55" t="s">
        <v>25</v>
      </c>
      <c r="T180" s="49"/>
    </row>
    <row r="181" spans="2:20" ht="18" customHeight="1" x14ac:dyDescent="0.15">
      <c r="B181" s="33">
        <v>2017</v>
      </c>
      <c r="C181" s="52">
        <v>2</v>
      </c>
      <c r="D181" s="52" t="s">
        <v>15</v>
      </c>
      <c r="E181" s="42" t="s">
        <v>2899</v>
      </c>
      <c r="F181" s="232" t="s">
        <v>2884</v>
      </c>
      <c r="G181" s="31" t="s">
        <v>336</v>
      </c>
      <c r="H181" s="48" t="s">
        <v>410</v>
      </c>
      <c r="I181" s="223">
        <v>10</v>
      </c>
      <c r="J181" s="223">
        <v>20</v>
      </c>
      <c r="K181" s="223"/>
      <c r="L181" s="223">
        <v>30</v>
      </c>
      <c r="M181" s="223"/>
      <c r="N181" s="223"/>
      <c r="O181" s="123"/>
      <c r="P181" s="45" t="s">
        <v>2895</v>
      </c>
      <c r="Q181" s="52" t="s">
        <v>2897</v>
      </c>
      <c r="R181" s="52" t="s">
        <v>2896</v>
      </c>
      <c r="S181" s="55" t="s">
        <v>25</v>
      </c>
      <c r="T181" s="49"/>
    </row>
    <row r="182" spans="2:20" ht="18" customHeight="1" x14ac:dyDescent="0.15">
      <c r="B182" s="33">
        <v>2017</v>
      </c>
      <c r="C182" s="52">
        <v>2</v>
      </c>
      <c r="D182" s="52" t="s">
        <v>15</v>
      </c>
      <c r="E182" s="42" t="s">
        <v>2900</v>
      </c>
      <c r="F182" s="232" t="s">
        <v>2884</v>
      </c>
      <c r="G182" s="31" t="s">
        <v>336</v>
      </c>
      <c r="H182" s="48" t="s">
        <v>410</v>
      </c>
      <c r="I182" s="223">
        <v>10</v>
      </c>
      <c r="J182" s="223">
        <v>20</v>
      </c>
      <c r="K182" s="223"/>
      <c r="L182" s="223">
        <v>30</v>
      </c>
      <c r="M182" s="223"/>
      <c r="N182" s="223"/>
      <c r="O182" s="123"/>
      <c r="P182" s="45" t="s">
        <v>2895</v>
      </c>
      <c r="Q182" s="52" t="s">
        <v>2897</v>
      </c>
      <c r="R182" s="52" t="s">
        <v>2896</v>
      </c>
      <c r="S182" s="55" t="s">
        <v>25</v>
      </c>
      <c r="T182" s="49"/>
    </row>
    <row r="183" spans="2:20" ht="18" customHeight="1" x14ac:dyDescent="0.15">
      <c r="B183" s="33">
        <v>2017</v>
      </c>
      <c r="C183" s="52">
        <v>2</v>
      </c>
      <c r="D183" s="52" t="s">
        <v>15</v>
      </c>
      <c r="E183" s="42" t="s">
        <v>2901</v>
      </c>
      <c r="F183" s="232" t="s">
        <v>2884</v>
      </c>
      <c r="G183" s="31" t="s">
        <v>336</v>
      </c>
      <c r="H183" s="48" t="s">
        <v>410</v>
      </c>
      <c r="I183" s="223">
        <v>10</v>
      </c>
      <c r="J183" s="223">
        <v>20</v>
      </c>
      <c r="K183" s="223"/>
      <c r="L183" s="223">
        <v>30</v>
      </c>
      <c r="M183" s="223"/>
      <c r="N183" s="223"/>
      <c r="O183" s="123"/>
      <c r="P183" s="45" t="s">
        <v>2895</v>
      </c>
      <c r="Q183" s="52" t="s">
        <v>2897</v>
      </c>
      <c r="R183" s="52" t="s">
        <v>2896</v>
      </c>
      <c r="S183" s="55" t="s">
        <v>25</v>
      </c>
      <c r="T183" s="49"/>
    </row>
    <row r="184" spans="2:20" ht="18" customHeight="1" x14ac:dyDescent="0.15">
      <c r="B184" s="33">
        <v>2017</v>
      </c>
      <c r="C184" s="52">
        <v>2</v>
      </c>
      <c r="D184" s="52" t="s">
        <v>15</v>
      </c>
      <c r="E184" s="42" t="s">
        <v>2909</v>
      </c>
      <c r="F184" s="232" t="s">
        <v>2832</v>
      </c>
      <c r="G184" s="31" t="s">
        <v>17</v>
      </c>
      <c r="H184" s="48" t="s">
        <v>42</v>
      </c>
      <c r="I184" s="223">
        <v>4000</v>
      </c>
      <c r="J184" s="223">
        <v>2500</v>
      </c>
      <c r="K184" s="223"/>
      <c r="L184" s="223">
        <v>6500</v>
      </c>
      <c r="M184" s="223">
        <v>500</v>
      </c>
      <c r="N184" s="223">
        <v>1000</v>
      </c>
      <c r="O184" s="123"/>
      <c r="P184" s="45" t="s">
        <v>2904</v>
      </c>
      <c r="Q184" s="52" t="s">
        <v>2905</v>
      </c>
      <c r="R184" s="52" t="s">
        <v>2906</v>
      </c>
      <c r="S184" s="55" t="s">
        <v>25</v>
      </c>
      <c r="T184" s="49"/>
    </row>
    <row r="185" spans="2:20" ht="18" customHeight="1" x14ac:dyDescent="0.15">
      <c r="B185" s="33">
        <v>2017</v>
      </c>
      <c r="C185" s="52">
        <v>2</v>
      </c>
      <c r="D185" s="52" t="s">
        <v>15</v>
      </c>
      <c r="E185" s="42" t="s">
        <v>2910</v>
      </c>
      <c r="F185" s="232" t="s">
        <v>2832</v>
      </c>
      <c r="G185" s="31" t="s">
        <v>17</v>
      </c>
      <c r="H185" s="48" t="s">
        <v>42</v>
      </c>
      <c r="I185" s="223">
        <v>122</v>
      </c>
      <c r="J185" s="223">
        <v>250</v>
      </c>
      <c r="K185" s="223"/>
      <c r="L185" s="223">
        <v>372</v>
      </c>
      <c r="M185" s="223">
        <v>50</v>
      </c>
      <c r="N185" s="223">
        <v>1000</v>
      </c>
      <c r="O185" s="123"/>
      <c r="P185" s="45" t="s">
        <v>2904</v>
      </c>
      <c r="Q185" s="52" t="s">
        <v>2905</v>
      </c>
      <c r="R185" s="52" t="s">
        <v>2906</v>
      </c>
      <c r="S185" s="55" t="s">
        <v>25</v>
      </c>
      <c r="T185" s="49"/>
    </row>
    <row r="186" spans="2:20" ht="18" customHeight="1" x14ac:dyDescent="0.15">
      <c r="B186" s="33">
        <v>2017</v>
      </c>
      <c r="C186" s="52">
        <v>2</v>
      </c>
      <c r="D186" s="52" t="s">
        <v>15</v>
      </c>
      <c r="E186" s="42" t="s">
        <v>2911</v>
      </c>
      <c r="F186" s="232" t="s">
        <v>2832</v>
      </c>
      <c r="G186" s="31" t="s">
        <v>17</v>
      </c>
      <c r="H186" s="48" t="s">
        <v>42</v>
      </c>
      <c r="I186" s="223">
        <v>60</v>
      </c>
      <c r="J186" s="223">
        <v>30</v>
      </c>
      <c r="K186" s="223">
        <v>0</v>
      </c>
      <c r="L186" s="223">
        <v>90</v>
      </c>
      <c r="M186" s="223">
        <v>60</v>
      </c>
      <c r="N186" s="223">
        <v>0</v>
      </c>
      <c r="O186" s="123"/>
      <c r="P186" s="45" t="s">
        <v>2912</v>
      </c>
      <c r="Q186" s="52" t="s">
        <v>2913</v>
      </c>
      <c r="R186" s="52" t="s">
        <v>2914</v>
      </c>
      <c r="S186" s="55" t="s">
        <v>25</v>
      </c>
      <c r="T186" s="49"/>
    </row>
    <row r="187" spans="2:20" ht="18" customHeight="1" x14ac:dyDescent="0.15">
      <c r="B187" s="33">
        <v>2017</v>
      </c>
      <c r="C187" s="52">
        <v>2</v>
      </c>
      <c r="D187" s="52" t="s">
        <v>15</v>
      </c>
      <c r="E187" s="42" t="s">
        <v>2915</v>
      </c>
      <c r="F187" s="232" t="s">
        <v>2832</v>
      </c>
      <c r="G187" s="31" t="s">
        <v>17</v>
      </c>
      <c r="H187" s="48" t="s">
        <v>42</v>
      </c>
      <c r="I187" s="223">
        <v>60</v>
      </c>
      <c r="J187" s="223">
        <v>30</v>
      </c>
      <c r="K187" s="223">
        <v>0</v>
      </c>
      <c r="L187" s="223">
        <v>90</v>
      </c>
      <c r="M187" s="223">
        <v>60</v>
      </c>
      <c r="N187" s="223">
        <v>0</v>
      </c>
      <c r="O187" s="123"/>
      <c r="P187" s="45" t="s">
        <v>2912</v>
      </c>
      <c r="Q187" s="52" t="s">
        <v>2913</v>
      </c>
      <c r="R187" s="52" t="s">
        <v>2914</v>
      </c>
      <c r="S187" s="55" t="s">
        <v>25</v>
      </c>
      <c r="T187" s="49"/>
    </row>
    <row r="188" spans="2:20" ht="18" customHeight="1" x14ac:dyDescent="0.15">
      <c r="B188" s="33">
        <v>2017</v>
      </c>
      <c r="C188" s="52">
        <v>2</v>
      </c>
      <c r="D188" s="52" t="s">
        <v>15</v>
      </c>
      <c r="E188" s="42" t="s">
        <v>2919</v>
      </c>
      <c r="F188" s="232" t="s">
        <v>2832</v>
      </c>
      <c r="G188" s="31" t="s">
        <v>17</v>
      </c>
      <c r="H188" s="48" t="s">
        <v>42</v>
      </c>
      <c r="I188" s="223">
        <v>41</v>
      </c>
      <c r="J188" s="223">
        <v>23</v>
      </c>
      <c r="K188" s="223">
        <v>0</v>
      </c>
      <c r="L188" s="223">
        <v>64</v>
      </c>
      <c r="M188" s="223">
        <v>41</v>
      </c>
      <c r="N188" s="223">
        <v>95</v>
      </c>
      <c r="O188" s="123"/>
      <c r="P188" s="45" t="s">
        <v>2920</v>
      </c>
      <c r="Q188" s="52" t="s">
        <v>2921</v>
      </c>
      <c r="R188" s="52" t="s">
        <v>2922</v>
      </c>
      <c r="S188" s="55" t="s">
        <v>25</v>
      </c>
      <c r="T188" s="49"/>
    </row>
    <row r="189" spans="2:20" ht="18" customHeight="1" x14ac:dyDescent="0.15">
      <c r="B189" s="33">
        <v>2017</v>
      </c>
      <c r="C189" s="52">
        <v>2</v>
      </c>
      <c r="D189" s="52" t="s">
        <v>15</v>
      </c>
      <c r="E189" s="42" t="s">
        <v>2923</v>
      </c>
      <c r="F189" s="232" t="s">
        <v>2832</v>
      </c>
      <c r="G189" s="31" t="s">
        <v>17</v>
      </c>
      <c r="H189" s="48" t="s">
        <v>42</v>
      </c>
      <c r="I189" s="223">
        <v>215</v>
      </c>
      <c r="J189" s="223">
        <v>155</v>
      </c>
      <c r="K189" s="223">
        <v>0</v>
      </c>
      <c r="L189" s="223">
        <v>370</v>
      </c>
      <c r="M189" s="223">
        <v>215</v>
      </c>
      <c r="N189" s="223">
        <v>370</v>
      </c>
      <c r="O189" s="123"/>
      <c r="P189" s="45" t="s">
        <v>2920</v>
      </c>
      <c r="Q189" s="52" t="s">
        <v>2921</v>
      </c>
      <c r="R189" s="52" t="s">
        <v>2922</v>
      </c>
      <c r="S189" s="55" t="s">
        <v>25</v>
      </c>
      <c r="T189" s="49"/>
    </row>
    <row r="190" spans="2:20" ht="18" customHeight="1" x14ac:dyDescent="0.15">
      <c r="B190" s="33">
        <v>2017</v>
      </c>
      <c r="C190" s="52">
        <v>2</v>
      </c>
      <c r="D190" s="52" t="s">
        <v>15</v>
      </c>
      <c r="E190" s="42" t="s">
        <v>2927</v>
      </c>
      <c r="F190" s="232" t="s">
        <v>2832</v>
      </c>
      <c r="G190" s="31" t="s">
        <v>336</v>
      </c>
      <c r="H190" s="48" t="s">
        <v>42</v>
      </c>
      <c r="I190" s="223">
        <v>51</v>
      </c>
      <c r="J190" s="223"/>
      <c r="K190" s="223"/>
      <c r="L190" s="223">
        <v>51</v>
      </c>
      <c r="M190" s="223">
        <v>51</v>
      </c>
      <c r="N190" s="223">
        <v>51</v>
      </c>
      <c r="O190" s="123"/>
      <c r="P190" s="45" t="s">
        <v>2924</v>
      </c>
      <c r="Q190" s="52" t="s">
        <v>2925</v>
      </c>
      <c r="R190" s="52" t="s">
        <v>2926</v>
      </c>
      <c r="S190" s="55" t="s">
        <v>25</v>
      </c>
      <c r="T190" s="49"/>
    </row>
    <row r="191" spans="2:20" ht="18" customHeight="1" x14ac:dyDescent="0.15">
      <c r="B191" s="33">
        <v>2017</v>
      </c>
      <c r="C191" s="52">
        <v>2</v>
      </c>
      <c r="D191" s="52" t="s">
        <v>15</v>
      </c>
      <c r="E191" s="42" t="s">
        <v>2928</v>
      </c>
      <c r="F191" s="232" t="s">
        <v>2832</v>
      </c>
      <c r="G191" s="31" t="s">
        <v>17</v>
      </c>
      <c r="H191" s="48" t="s">
        <v>42</v>
      </c>
      <c r="I191" s="223">
        <v>155</v>
      </c>
      <c r="J191" s="223"/>
      <c r="K191" s="223"/>
      <c r="L191" s="223">
        <v>155</v>
      </c>
      <c r="M191" s="223">
        <v>155</v>
      </c>
      <c r="N191" s="223">
        <v>155</v>
      </c>
      <c r="O191" s="123"/>
      <c r="P191" s="45" t="s">
        <v>2924</v>
      </c>
      <c r="Q191" s="52" t="s">
        <v>2925</v>
      </c>
      <c r="R191" s="52" t="s">
        <v>2926</v>
      </c>
      <c r="S191" s="55" t="s">
        <v>25</v>
      </c>
      <c r="T191" s="49"/>
    </row>
    <row r="192" spans="2:20" ht="18" customHeight="1" x14ac:dyDescent="0.15">
      <c r="B192" s="33">
        <v>2017</v>
      </c>
      <c r="C192" s="52">
        <v>2</v>
      </c>
      <c r="D192" s="52" t="s">
        <v>15</v>
      </c>
      <c r="E192" s="107" t="s">
        <v>3172</v>
      </c>
      <c r="F192" s="200" t="s">
        <v>310</v>
      </c>
      <c r="G192" s="39" t="s">
        <v>17</v>
      </c>
      <c r="H192" s="52" t="s">
        <v>42</v>
      </c>
      <c r="I192" s="227">
        <v>5911</v>
      </c>
      <c r="J192" s="227">
        <v>1840</v>
      </c>
      <c r="K192" s="227">
        <v>28</v>
      </c>
      <c r="L192" s="69">
        <f>SUM(I192:K192)</f>
        <v>7779</v>
      </c>
      <c r="M192" s="69">
        <v>3000</v>
      </c>
      <c r="N192" s="69">
        <v>0</v>
      </c>
      <c r="O192" s="123"/>
      <c r="P192" s="45" t="s">
        <v>3173</v>
      </c>
      <c r="Q192" s="52" t="s">
        <v>3174</v>
      </c>
      <c r="R192" s="52" t="s">
        <v>3175</v>
      </c>
      <c r="S192" s="55" t="s">
        <v>25</v>
      </c>
      <c r="T192" s="49"/>
    </row>
    <row r="193" spans="2:20" ht="18" customHeight="1" x14ac:dyDescent="0.15">
      <c r="B193" s="33">
        <v>2017</v>
      </c>
      <c r="C193" s="52">
        <v>2</v>
      </c>
      <c r="D193" s="52" t="s">
        <v>15</v>
      </c>
      <c r="E193" s="107" t="s">
        <v>3176</v>
      </c>
      <c r="F193" s="200" t="s">
        <v>310</v>
      </c>
      <c r="G193" s="39" t="s">
        <v>17</v>
      </c>
      <c r="H193" s="52" t="s">
        <v>42</v>
      </c>
      <c r="I193" s="173">
        <v>7870</v>
      </c>
      <c r="J193" s="173">
        <v>3373</v>
      </c>
      <c r="K193" s="173">
        <v>519</v>
      </c>
      <c r="L193" s="69">
        <f>SUM(I193:K193)</f>
        <v>11762</v>
      </c>
      <c r="M193" s="69">
        <v>3800</v>
      </c>
      <c r="N193" s="69">
        <v>0</v>
      </c>
      <c r="O193" s="123"/>
      <c r="P193" s="45" t="s">
        <v>3177</v>
      </c>
      <c r="Q193" s="52" t="s">
        <v>3174</v>
      </c>
      <c r="R193" s="52" t="s">
        <v>3175</v>
      </c>
      <c r="S193" s="55" t="s">
        <v>25</v>
      </c>
      <c r="T193" s="49"/>
    </row>
    <row r="194" spans="2:20" ht="18" customHeight="1" x14ac:dyDescent="0.15">
      <c r="B194" s="33">
        <v>2017</v>
      </c>
      <c r="C194" s="52">
        <v>2</v>
      </c>
      <c r="D194" s="52" t="s">
        <v>15</v>
      </c>
      <c r="E194" s="42" t="s">
        <v>3778</v>
      </c>
      <c r="F194" s="232" t="s">
        <v>3230</v>
      </c>
      <c r="G194" s="31" t="s">
        <v>341</v>
      </c>
      <c r="H194" s="48" t="s">
        <v>42</v>
      </c>
      <c r="I194" s="223">
        <v>5646</v>
      </c>
      <c r="J194" s="223"/>
      <c r="K194" s="223"/>
      <c r="L194" s="223">
        <v>5646</v>
      </c>
      <c r="M194" s="223">
        <v>300</v>
      </c>
      <c r="N194" s="223">
        <v>300</v>
      </c>
      <c r="O194" s="123"/>
      <c r="P194" s="45" t="s">
        <v>3779</v>
      </c>
      <c r="Q194" s="52" t="s">
        <v>3780</v>
      </c>
      <c r="R194" s="52" t="s">
        <v>3781</v>
      </c>
      <c r="S194" s="55" t="s">
        <v>25</v>
      </c>
      <c r="T194" s="49"/>
    </row>
    <row r="195" spans="2:20" ht="18" customHeight="1" x14ac:dyDescent="0.15">
      <c r="B195" s="33">
        <v>2017</v>
      </c>
      <c r="C195" s="52">
        <v>2</v>
      </c>
      <c r="D195" s="52" t="s">
        <v>15</v>
      </c>
      <c r="E195" s="42" t="s">
        <v>3782</v>
      </c>
      <c r="F195" s="232" t="s">
        <v>3230</v>
      </c>
      <c r="G195" s="31" t="s">
        <v>322</v>
      </c>
      <c r="H195" s="48" t="s">
        <v>42</v>
      </c>
      <c r="I195" s="223">
        <v>250</v>
      </c>
      <c r="J195" s="223"/>
      <c r="K195" s="223"/>
      <c r="L195" s="223">
        <f>SUM(I195:K195)</f>
        <v>250</v>
      </c>
      <c r="M195" s="223">
        <v>250</v>
      </c>
      <c r="N195" s="223"/>
      <c r="O195" s="123"/>
      <c r="P195" s="45" t="s">
        <v>3783</v>
      </c>
      <c r="Q195" s="52" t="s">
        <v>3784</v>
      </c>
      <c r="R195" s="52" t="s">
        <v>3785</v>
      </c>
      <c r="S195" s="55" t="s">
        <v>25</v>
      </c>
      <c r="T195" s="49"/>
    </row>
    <row r="196" spans="2:20" ht="18" customHeight="1" x14ac:dyDescent="0.15">
      <c r="B196" s="33">
        <v>2017</v>
      </c>
      <c r="C196" s="52">
        <v>2</v>
      </c>
      <c r="D196" s="52" t="s">
        <v>16</v>
      </c>
      <c r="E196" s="42" t="s">
        <v>3856</v>
      </c>
      <c r="F196" s="200" t="s">
        <v>3230</v>
      </c>
      <c r="G196" s="39" t="s">
        <v>336</v>
      </c>
      <c r="H196" s="52" t="s">
        <v>42</v>
      </c>
      <c r="I196" s="69">
        <v>490</v>
      </c>
      <c r="J196" s="69">
        <v>67</v>
      </c>
      <c r="K196" s="69">
        <v>6</v>
      </c>
      <c r="L196" s="69">
        <f>SUM(I196:K196)</f>
        <v>563</v>
      </c>
      <c r="M196" s="69">
        <v>490</v>
      </c>
      <c r="N196" s="69">
        <v>343</v>
      </c>
      <c r="O196" s="75"/>
      <c r="P196" s="45" t="s">
        <v>3575</v>
      </c>
      <c r="Q196" s="52" t="s">
        <v>3582</v>
      </c>
      <c r="R196" s="52" t="s">
        <v>3583</v>
      </c>
      <c r="S196" s="55" t="s">
        <v>25</v>
      </c>
      <c r="T196" s="58"/>
    </row>
    <row r="197" spans="2:20" ht="18" customHeight="1" x14ac:dyDescent="0.15">
      <c r="B197" s="33">
        <v>2017</v>
      </c>
      <c r="C197" s="52">
        <v>2</v>
      </c>
      <c r="D197" s="52" t="s">
        <v>15</v>
      </c>
      <c r="E197" s="42" t="s">
        <v>3861</v>
      </c>
      <c r="F197" s="200" t="s">
        <v>3230</v>
      </c>
      <c r="G197" s="39" t="s">
        <v>17</v>
      </c>
      <c r="H197" s="52" t="s">
        <v>42</v>
      </c>
      <c r="I197" s="69">
        <v>242</v>
      </c>
      <c r="J197" s="69">
        <v>80</v>
      </c>
      <c r="K197" s="69">
        <v>0</v>
      </c>
      <c r="L197" s="69">
        <f>SUM(I197:K197)</f>
        <v>322</v>
      </c>
      <c r="M197" s="69">
        <v>242</v>
      </c>
      <c r="N197" s="69">
        <v>242</v>
      </c>
      <c r="O197" s="75"/>
      <c r="P197" s="45" t="s">
        <v>3423</v>
      </c>
      <c r="Q197" s="52" t="s">
        <v>3602</v>
      </c>
      <c r="R197" s="52" t="s">
        <v>3603</v>
      </c>
      <c r="S197" s="55" t="s">
        <v>25</v>
      </c>
      <c r="T197" s="58"/>
    </row>
    <row r="198" spans="2:20" ht="18" customHeight="1" x14ac:dyDescent="0.15">
      <c r="B198" s="33">
        <v>2017</v>
      </c>
      <c r="C198" s="52">
        <v>2</v>
      </c>
      <c r="D198" s="52" t="s">
        <v>15</v>
      </c>
      <c r="E198" s="42" t="s">
        <v>3862</v>
      </c>
      <c r="F198" s="200" t="s">
        <v>3230</v>
      </c>
      <c r="G198" s="39" t="s">
        <v>43</v>
      </c>
      <c r="H198" s="52" t="s">
        <v>42</v>
      </c>
      <c r="I198" s="69">
        <v>136</v>
      </c>
      <c r="J198" s="69">
        <v>84</v>
      </c>
      <c r="K198" s="69"/>
      <c r="L198" s="69">
        <f>SUM(I198:K198)</f>
        <v>220</v>
      </c>
      <c r="M198" s="69">
        <v>50</v>
      </c>
      <c r="N198" s="69">
        <v>50</v>
      </c>
      <c r="O198" s="75"/>
      <c r="P198" s="45" t="s">
        <v>3423</v>
      </c>
      <c r="Q198" s="52" t="s">
        <v>3859</v>
      </c>
      <c r="R198" s="52" t="s">
        <v>3863</v>
      </c>
      <c r="S198" s="55" t="s">
        <v>3403</v>
      </c>
      <c r="T198" s="58"/>
    </row>
    <row r="199" spans="2:20" ht="18" customHeight="1" x14ac:dyDescent="0.15">
      <c r="B199" s="33">
        <v>2017</v>
      </c>
      <c r="C199" s="52">
        <v>2</v>
      </c>
      <c r="D199" s="52" t="s">
        <v>3228</v>
      </c>
      <c r="E199" s="42" t="s">
        <v>3864</v>
      </c>
      <c r="F199" s="200" t="s">
        <v>3240</v>
      </c>
      <c r="G199" s="39" t="s">
        <v>3303</v>
      </c>
      <c r="H199" s="52" t="s">
        <v>3557</v>
      </c>
      <c r="I199" s="69">
        <v>60</v>
      </c>
      <c r="J199" s="69">
        <v>45</v>
      </c>
      <c r="K199" s="69"/>
      <c r="L199" s="69">
        <f>SUM(I199:K199)</f>
        <v>105</v>
      </c>
      <c r="M199" s="69">
        <v>105</v>
      </c>
      <c r="N199" s="69">
        <v>105</v>
      </c>
      <c r="O199" s="75"/>
      <c r="P199" s="45" t="s">
        <v>3423</v>
      </c>
      <c r="Q199" s="52" t="s">
        <v>3865</v>
      </c>
      <c r="R199" s="52" t="s">
        <v>3866</v>
      </c>
      <c r="S199" s="55" t="s">
        <v>3403</v>
      </c>
      <c r="T199" s="58"/>
    </row>
    <row r="200" spans="2:20" ht="18" customHeight="1" x14ac:dyDescent="0.15">
      <c r="B200" s="33">
        <v>2017</v>
      </c>
      <c r="C200" s="52">
        <v>2</v>
      </c>
      <c r="D200" s="52" t="s">
        <v>3228</v>
      </c>
      <c r="E200" s="42" t="s">
        <v>3867</v>
      </c>
      <c r="F200" s="200" t="s">
        <v>3240</v>
      </c>
      <c r="G200" s="39" t="s">
        <v>3303</v>
      </c>
      <c r="H200" s="52" t="s">
        <v>3557</v>
      </c>
      <c r="I200" s="69">
        <v>60</v>
      </c>
      <c r="J200" s="69">
        <v>45</v>
      </c>
      <c r="K200" s="69"/>
      <c r="L200" s="69">
        <f>SUM(I200:K200)</f>
        <v>105</v>
      </c>
      <c r="M200" s="69">
        <v>105</v>
      </c>
      <c r="N200" s="69">
        <v>105</v>
      </c>
      <c r="O200" s="75"/>
      <c r="P200" s="45" t="s">
        <v>3423</v>
      </c>
      <c r="Q200" s="52" t="s">
        <v>3865</v>
      </c>
      <c r="R200" s="52" t="s">
        <v>3866</v>
      </c>
      <c r="S200" s="55" t="s">
        <v>3403</v>
      </c>
      <c r="T200" s="58"/>
    </row>
    <row r="201" spans="2:20" ht="18" customHeight="1" x14ac:dyDescent="0.15">
      <c r="B201" s="33">
        <v>2017</v>
      </c>
      <c r="C201" s="52">
        <v>2</v>
      </c>
      <c r="D201" s="52" t="s">
        <v>15</v>
      </c>
      <c r="E201" s="42" t="s">
        <v>3868</v>
      </c>
      <c r="F201" s="200" t="s">
        <v>3240</v>
      </c>
      <c r="G201" s="39" t="s">
        <v>17</v>
      </c>
      <c r="H201" s="52" t="s">
        <v>42</v>
      </c>
      <c r="I201" s="69">
        <v>3000</v>
      </c>
      <c r="J201" s="69">
        <v>184</v>
      </c>
      <c r="K201" s="69"/>
      <c r="L201" s="69">
        <f>SUM(I201:K201)</f>
        <v>3184</v>
      </c>
      <c r="M201" s="69">
        <v>3000</v>
      </c>
      <c r="N201" s="69">
        <v>3000</v>
      </c>
      <c r="O201" s="75"/>
      <c r="P201" s="45" t="s">
        <v>3608</v>
      </c>
      <c r="Q201" s="52" t="s">
        <v>3617</v>
      </c>
      <c r="R201" s="52" t="s">
        <v>3618</v>
      </c>
      <c r="S201" s="55" t="s">
        <v>25</v>
      </c>
      <c r="T201" s="58"/>
    </row>
    <row r="202" spans="2:20" ht="18" customHeight="1" x14ac:dyDescent="0.15">
      <c r="B202" s="33">
        <v>2017</v>
      </c>
      <c r="C202" s="52">
        <v>2</v>
      </c>
      <c r="D202" s="52" t="s">
        <v>15</v>
      </c>
      <c r="E202" s="42" t="s">
        <v>3869</v>
      </c>
      <c r="F202" s="200" t="s">
        <v>3240</v>
      </c>
      <c r="G202" s="39" t="s">
        <v>17</v>
      </c>
      <c r="H202" s="52" t="s">
        <v>42</v>
      </c>
      <c r="I202" s="69">
        <v>950</v>
      </c>
      <c r="J202" s="69">
        <v>80</v>
      </c>
      <c r="K202" s="69"/>
      <c r="L202" s="69">
        <f>SUM(I202:K202)</f>
        <v>1030</v>
      </c>
      <c r="M202" s="69">
        <v>950</v>
      </c>
      <c r="N202" s="69">
        <v>950</v>
      </c>
      <c r="O202" s="75"/>
      <c r="P202" s="45" t="s">
        <v>3608</v>
      </c>
      <c r="Q202" s="52" t="s">
        <v>3609</v>
      </c>
      <c r="R202" s="52" t="s">
        <v>3610</v>
      </c>
      <c r="S202" s="55" t="s">
        <v>25</v>
      </c>
      <c r="T202" s="58"/>
    </row>
    <row r="203" spans="2:20" ht="18" customHeight="1" x14ac:dyDescent="0.15">
      <c r="B203" s="33">
        <v>2017</v>
      </c>
      <c r="C203" s="52">
        <v>2</v>
      </c>
      <c r="D203" s="52" t="s">
        <v>16</v>
      </c>
      <c r="E203" s="42" t="s">
        <v>3882</v>
      </c>
      <c r="F203" s="200" t="s">
        <v>3230</v>
      </c>
      <c r="G203" s="39" t="s">
        <v>17</v>
      </c>
      <c r="H203" s="52" t="s">
        <v>42</v>
      </c>
      <c r="I203" s="69">
        <v>1600</v>
      </c>
      <c r="J203" s="69">
        <v>450</v>
      </c>
      <c r="K203" s="69">
        <v>0</v>
      </c>
      <c r="L203" s="69">
        <f>SUM(I203:K203)</f>
        <v>2050</v>
      </c>
      <c r="M203" s="69">
        <v>900</v>
      </c>
      <c r="N203" s="69">
        <v>4214</v>
      </c>
      <c r="O203" s="75"/>
      <c r="P203" s="45" t="s">
        <v>3625</v>
      </c>
      <c r="Q203" s="52" t="s">
        <v>3883</v>
      </c>
      <c r="R203" s="52" t="s">
        <v>3884</v>
      </c>
      <c r="S203" s="55" t="s">
        <v>25</v>
      </c>
      <c r="T203" s="58"/>
    </row>
    <row r="204" spans="2:20" ht="18" customHeight="1" x14ac:dyDescent="0.15">
      <c r="B204" s="33">
        <v>2017</v>
      </c>
      <c r="C204" s="52">
        <v>2</v>
      </c>
      <c r="D204" s="52" t="s">
        <v>15</v>
      </c>
      <c r="E204" s="42" t="s">
        <v>3276</v>
      </c>
      <c r="F204" s="200" t="s">
        <v>3230</v>
      </c>
      <c r="G204" s="39" t="s">
        <v>17</v>
      </c>
      <c r="H204" s="52" t="s">
        <v>42</v>
      </c>
      <c r="I204" s="69">
        <v>260</v>
      </c>
      <c r="J204" s="69">
        <v>0</v>
      </c>
      <c r="K204" s="69">
        <v>40</v>
      </c>
      <c r="L204" s="69">
        <v>300</v>
      </c>
      <c r="M204" s="69">
        <v>260</v>
      </c>
      <c r="N204" s="69">
        <v>300</v>
      </c>
      <c r="O204" s="75"/>
      <c r="P204" s="45" t="s">
        <v>3906</v>
      </c>
      <c r="Q204" s="52" t="s">
        <v>3277</v>
      </c>
      <c r="R204" s="52" t="s">
        <v>3278</v>
      </c>
      <c r="S204" s="55" t="s">
        <v>25</v>
      </c>
      <c r="T204" s="58"/>
    </row>
    <row r="205" spans="2:20" ht="18" customHeight="1" x14ac:dyDescent="0.15">
      <c r="B205" s="33">
        <v>2017</v>
      </c>
      <c r="C205" s="52">
        <v>2</v>
      </c>
      <c r="D205" s="52" t="s">
        <v>15</v>
      </c>
      <c r="E205" s="42" t="s">
        <v>3279</v>
      </c>
      <c r="F205" s="200" t="s">
        <v>3230</v>
      </c>
      <c r="G205" s="39" t="s">
        <v>17</v>
      </c>
      <c r="H205" s="52" t="s">
        <v>42</v>
      </c>
      <c r="I205" s="69">
        <v>175</v>
      </c>
      <c r="J205" s="69">
        <v>0</v>
      </c>
      <c r="K205" s="69">
        <v>25</v>
      </c>
      <c r="L205" s="69">
        <v>200</v>
      </c>
      <c r="M205" s="69">
        <v>175</v>
      </c>
      <c r="N205" s="69">
        <v>200</v>
      </c>
      <c r="O205" s="75"/>
      <c r="P205" s="45" t="s">
        <v>3906</v>
      </c>
      <c r="Q205" s="52" t="s">
        <v>3277</v>
      </c>
      <c r="R205" s="52" t="s">
        <v>3278</v>
      </c>
      <c r="S205" s="55" t="s">
        <v>25</v>
      </c>
      <c r="T205" s="58"/>
    </row>
    <row r="206" spans="2:20" ht="18" customHeight="1" x14ac:dyDescent="0.15">
      <c r="B206" s="33">
        <v>2017</v>
      </c>
      <c r="C206" s="52">
        <v>2</v>
      </c>
      <c r="D206" s="52" t="s">
        <v>15</v>
      </c>
      <c r="E206" s="42" t="s">
        <v>3530</v>
      </c>
      <c r="F206" s="200" t="s">
        <v>3240</v>
      </c>
      <c r="G206" s="39" t="s">
        <v>336</v>
      </c>
      <c r="H206" s="52" t="s">
        <v>3557</v>
      </c>
      <c r="I206" s="69">
        <v>519</v>
      </c>
      <c r="J206" s="69">
        <v>0</v>
      </c>
      <c r="K206" s="69">
        <v>0</v>
      </c>
      <c r="L206" s="69">
        <f>SUM(I206:K206)</f>
        <v>519</v>
      </c>
      <c r="M206" s="69">
        <v>0</v>
      </c>
      <c r="N206" s="69">
        <v>519</v>
      </c>
      <c r="O206" s="75"/>
      <c r="P206" s="45" t="s">
        <v>3297</v>
      </c>
      <c r="Q206" s="52" t="s">
        <v>3298</v>
      </c>
      <c r="R206" s="52" t="s">
        <v>3299</v>
      </c>
      <c r="S206" s="55"/>
      <c r="T206" s="58"/>
    </row>
    <row r="207" spans="2:20" ht="18" customHeight="1" x14ac:dyDescent="0.15">
      <c r="B207" s="33">
        <v>2017</v>
      </c>
      <c r="C207" s="52">
        <v>2</v>
      </c>
      <c r="D207" s="52" t="s">
        <v>16</v>
      </c>
      <c r="E207" s="42" t="s">
        <v>3300</v>
      </c>
      <c r="F207" s="200" t="s">
        <v>3230</v>
      </c>
      <c r="G207" s="39" t="s">
        <v>18</v>
      </c>
      <c r="H207" s="52" t="s">
        <v>42</v>
      </c>
      <c r="I207" s="69">
        <v>1124</v>
      </c>
      <c r="J207" s="69">
        <v>170</v>
      </c>
      <c r="K207" s="69"/>
      <c r="L207" s="69">
        <v>1294</v>
      </c>
      <c r="M207" s="69">
        <v>1294</v>
      </c>
      <c r="N207" s="69">
        <v>1294</v>
      </c>
      <c r="O207" s="75"/>
      <c r="P207" s="45" t="s">
        <v>3533</v>
      </c>
      <c r="Q207" s="52" t="s">
        <v>3301</v>
      </c>
      <c r="R207" s="52" t="s">
        <v>3912</v>
      </c>
      <c r="S207" s="55" t="s">
        <v>25</v>
      </c>
      <c r="T207" s="58"/>
    </row>
    <row r="208" spans="2:20" ht="18" customHeight="1" x14ac:dyDescent="0.15">
      <c r="B208" s="33">
        <v>2017</v>
      </c>
      <c r="C208" s="52">
        <v>2</v>
      </c>
      <c r="D208" s="52" t="s">
        <v>16</v>
      </c>
      <c r="E208" s="42" t="s">
        <v>3917</v>
      </c>
      <c r="F208" s="200" t="s">
        <v>3230</v>
      </c>
      <c r="G208" s="39" t="s">
        <v>17</v>
      </c>
      <c r="H208" s="52" t="s">
        <v>42</v>
      </c>
      <c r="I208" s="69">
        <v>170</v>
      </c>
      <c r="J208" s="69">
        <v>0</v>
      </c>
      <c r="K208" s="69">
        <v>0</v>
      </c>
      <c r="L208" s="69">
        <f>SUM(I208:K208)</f>
        <v>170</v>
      </c>
      <c r="M208" s="69">
        <v>170</v>
      </c>
      <c r="N208" s="69">
        <v>170</v>
      </c>
      <c r="O208" s="75"/>
      <c r="P208" s="45" t="s">
        <v>3918</v>
      </c>
      <c r="Q208" s="52" t="s">
        <v>3919</v>
      </c>
      <c r="R208" s="52" t="s">
        <v>3920</v>
      </c>
      <c r="S208" s="55" t="s">
        <v>25</v>
      </c>
      <c r="T208" s="58"/>
    </row>
    <row r="209" spans="2:20" ht="18" customHeight="1" x14ac:dyDescent="0.15">
      <c r="B209" s="33">
        <v>2017</v>
      </c>
      <c r="C209" s="52">
        <v>2</v>
      </c>
      <c r="D209" s="52" t="s">
        <v>888</v>
      </c>
      <c r="E209" s="42" t="s">
        <v>4036</v>
      </c>
      <c r="F209" s="200" t="s">
        <v>1481</v>
      </c>
      <c r="G209" s="39" t="s">
        <v>17</v>
      </c>
      <c r="H209" s="52" t="s">
        <v>1377</v>
      </c>
      <c r="I209" s="69">
        <v>2956</v>
      </c>
      <c r="J209" s="69">
        <v>871</v>
      </c>
      <c r="K209" s="69">
        <v>317</v>
      </c>
      <c r="L209" s="69">
        <f>SUM(I209:K209)</f>
        <v>4144</v>
      </c>
      <c r="M209" s="69">
        <v>2000</v>
      </c>
      <c r="N209" s="69">
        <v>4144</v>
      </c>
      <c r="O209" s="123"/>
      <c r="P209" s="45" t="s">
        <v>4031</v>
      </c>
      <c r="Q209" s="52" t="s">
        <v>4037</v>
      </c>
      <c r="R209" s="52" t="s">
        <v>4033</v>
      </c>
      <c r="S209" s="55" t="s">
        <v>25</v>
      </c>
      <c r="T209" s="49"/>
    </row>
    <row r="210" spans="2:20" ht="18" customHeight="1" x14ac:dyDescent="0.15">
      <c r="B210" s="33">
        <v>2017</v>
      </c>
      <c r="C210" s="52">
        <v>2</v>
      </c>
      <c r="D210" s="52" t="s">
        <v>888</v>
      </c>
      <c r="E210" s="42" t="s">
        <v>4048</v>
      </c>
      <c r="F210" s="200" t="s">
        <v>4022</v>
      </c>
      <c r="G210" s="39" t="s">
        <v>1490</v>
      </c>
      <c r="H210" s="52" t="s">
        <v>1377</v>
      </c>
      <c r="I210" s="69">
        <v>13108</v>
      </c>
      <c r="J210" s="69">
        <v>6035</v>
      </c>
      <c r="K210" s="69">
        <v>1131</v>
      </c>
      <c r="L210" s="69">
        <f>SUM(I210:K210)</f>
        <v>20274</v>
      </c>
      <c r="M210" s="69">
        <v>1000</v>
      </c>
      <c r="N210" s="69">
        <v>1000</v>
      </c>
      <c r="O210" s="123"/>
      <c r="P210" s="45" t="s">
        <v>4042</v>
      </c>
      <c r="Q210" s="52" t="s">
        <v>4046</v>
      </c>
      <c r="R210" s="52" t="s">
        <v>4047</v>
      </c>
      <c r="S210" s="55" t="s">
        <v>451</v>
      </c>
      <c r="T210" s="49"/>
    </row>
    <row r="211" spans="2:20" ht="18" customHeight="1" x14ac:dyDescent="0.15">
      <c r="B211" s="33">
        <v>2017</v>
      </c>
      <c r="C211" s="52">
        <v>2</v>
      </c>
      <c r="D211" s="52" t="s">
        <v>888</v>
      </c>
      <c r="E211" s="42" t="s">
        <v>4071</v>
      </c>
      <c r="F211" s="200" t="s">
        <v>1481</v>
      </c>
      <c r="G211" s="39" t="s">
        <v>17</v>
      </c>
      <c r="H211" s="52" t="s">
        <v>42</v>
      </c>
      <c r="I211" s="69">
        <v>757</v>
      </c>
      <c r="J211" s="69">
        <v>482</v>
      </c>
      <c r="K211" s="69">
        <v>10</v>
      </c>
      <c r="L211" s="69">
        <f>SUM(I211:K211)</f>
        <v>1249</v>
      </c>
      <c r="M211" s="69">
        <f>I211</f>
        <v>757</v>
      </c>
      <c r="N211" s="69">
        <v>1167</v>
      </c>
      <c r="O211" s="123"/>
      <c r="P211" s="45" t="s">
        <v>4072</v>
      </c>
      <c r="Q211" s="52" t="s">
        <v>3275</v>
      </c>
      <c r="R211" s="52" t="s">
        <v>4073</v>
      </c>
      <c r="S211" s="55" t="s">
        <v>25</v>
      </c>
      <c r="T211" s="49"/>
    </row>
    <row r="212" spans="2:20" ht="18" customHeight="1" x14ac:dyDescent="0.15">
      <c r="B212" s="33">
        <v>2017</v>
      </c>
      <c r="C212" s="52">
        <v>2</v>
      </c>
      <c r="D212" s="52" t="s">
        <v>888</v>
      </c>
      <c r="E212" s="42" t="s">
        <v>4074</v>
      </c>
      <c r="F212" s="200" t="s">
        <v>1481</v>
      </c>
      <c r="G212" s="39" t="s">
        <v>17</v>
      </c>
      <c r="H212" s="52" t="s">
        <v>42</v>
      </c>
      <c r="I212" s="69">
        <v>525</v>
      </c>
      <c r="J212" s="69">
        <v>268</v>
      </c>
      <c r="K212" s="69">
        <v>5</v>
      </c>
      <c r="L212" s="69">
        <f>SUM(I212:K212)</f>
        <v>798</v>
      </c>
      <c r="M212" s="69">
        <v>525</v>
      </c>
      <c r="N212" s="69">
        <v>833</v>
      </c>
      <c r="O212" s="123"/>
      <c r="P212" s="45" t="s">
        <v>4072</v>
      </c>
      <c r="Q212" s="52" t="s">
        <v>4075</v>
      </c>
      <c r="R212" s="52" t="s">
        <v>4076</v>
      </c>
      <c r="S212" s="55" t="s">
        <v>25</v>
      </c>
      <c r="T212" s="49"/>
    </row>
    <row r="213" spans="2:20" ht="18" customHeight="1" x14ac:dyDescent="0.15">
      <c r="B213" s="33">
        <v>2017</v>
      </c>
      <c r="C213" s="52">
        <v>2</v>
      </c>
      <c r="D213" s="52" t="s">
        <v>888</v>
      </c>
      <c r="E213" s="42" t="s">
        <v>4077</v>
      </c>
      <c r="F213" s="200" t="s">
        <v>1481</v>
      </c>
      <c r="G213" s="39" t="s">
        <v>17</v>
      </c>
      <c r="H213" s="52" t="s">
        <v>1377</v>
      </c>
      <c r="I213" s="69">
        <v>1962</v>
      </c>
      <c r="J213" s="69">
        <v>458</v>
      </c>
      <c r="K213" s="69">
        <v>32</v>
      </c>
      <c r="L213" s="69">
        <f>SUM(I213:K213)</f>
        <v>2452</v>
      </c>
      <c r="M213" s="69">
        <v>1000</v>
      </c>
      <c r="N213" s="69">
        <v>3438</v>
      </c>
      <c r="O213" s="123"/>
      <c r="P213" s="45" t="s">
        <v>4078</v>
      </c>
      <c r="Q213" s="52" t="s">
        <v>3275</v>
      </c>
      <c r="R213" s="52" t="s">
        <v>4076</v>
      </c>
      <c r="S213" s="55" t="s">
        <v>25</v>
      </c>
      <c r="T213" s="49"/>
    </row>
    <row r="214" spans="2:20" ht="18" customHeight="1" x14ac:dyDescent="0.15">
      <c r="B214" s="33">
        <v>2017</v>
      </c>
      <c r="C214" s="52">
        <v>2</v>
      </c>
      <c r="D214" s="52" t="s">
        <v>888</v>
      </c>
      <c r="E214" s="42" t="s">
        <v>4099</v>
      </c>
      <c r="F214" s="200" t="s">
        <v>1481</v>
      </c>
      <c r="G214" s="39" t="s">
        <v>17</v>
      </c>
      <c r="H214" s="52" t="s">
        <v>42</v>
      </c>
      <c r="I214" s="69">
        <v>13496</v>
      </c>
      <c r="J214" s="69">
        <v>7082</v>
      </c>
      <c r="K214" s="69"/>
      <c r="L214" s="69">
        <f>SUM(I214:K214)</f>
        <v>20578</v>
      </c>
      <c r="M214" s="69">
        <v>1877</v>
      </c>
      <c r="N214" s="69">
        <v>1877</v>
      </c>
      <c r="O214" s="123"/>
      <c r="P214" s="45" t="s">
        <v>4100</v>
      </c>
      <c r="Q214" s="52" t="s">
        <v>4101</v>
      </c>
      <c r="R214" s="52" t="s">
        <v>4102</v>
      </c>
      <c r="S214" s="55" t="s">
        <v>25</v>
      </c>
      <c r="T214" s="49"/>
    </row>
    <row r="215" spans="2:20" ht="18" customHeight="1" x14ac:dyDescent="0.15">
      <c r="B215" s="33">
        <v>2017</v>
      </c>
      <c r="C215" s="52">
        <v>2</v>
      </c>
      <c r="D215" s="52" t="s">
        <v>888</v>
      </c>
      <c r="E215" s="42" t="s">
        <v>4107</v>
      </c>
      <c r="F215" s="200" t="s">
        <v>1481</v>
      </c>
      <c r="G215" s="39" t="s">
        <v>341</v>
      </c>
      <c r="H215" s="52" t="s">
        <v>42</v>
      </c>
      <c r="I215" s="69">
        <v>2607</v>
      </c>
      <c r="J215" s="69">
        <v>1461</v>
      </c>
      <c r="K215" s="69">
        <f>153+78</f>
        <v>231</v>
      </c>
      <c r="L215" s="69">
        <f>SUM(I215:K215)</f>
        <v>4299</v>
      </c>
      <c r="M215" s="69">
        <v>500</v>
      </c>
      <c r="N215" s="69">
        <v>5238</v>
      </c>
      <c r="O215" s="123"/>
      <c r="P215" s="45" t="s">
        <v>4104</v>
      </c>
      <c r="Q215" s="52" t="s">
        <v>4108</v>
      </c>
      <c r="R215" s="52" t="s">
        <v>4109</v>
      </c>
      <c r="S215" s="55" t="s">
        <v>25</v>
      </c>
      <c r="T215" s="49"/>
    </row>
    <row r="216" spans="2:20" ht="18" customHeight="1" x14ac:dyDescent="0.15">
      <c r="B216" s="33">
        <v>2017</v>
      </c>
      <c r="C216" s="52">
        <v>2</v>
      </c>
      <c r="D216" s="52" t="s">
        <v>888</v>
      </c>
      <c r="E216" s="42" t="s">
        <v>4113</v>
      </c>
      <c r="F216" s="200" t="s">
        <v>4022</v>
      </c>
      <c r="G216" s="39" t="s">
        <v>17</v>
      </c>
      <c r="H216" s="52" t="s">
        <v>42</v>
      </c>
      <c r="I216" s="69">
        <v>1932</v>
      </c>
      <c r="J216" s="69">
        <v>828</v>
      </c>
      <c r="K216" s="69">
        <v>0</v>
      </c>
      <c r="L216" s="69">
        <f>SUM(I216:K216)</f>
        <v>2760</v>
      </c>
      <c r="M216" s="69">
        <v>1080</v>
      </c>
      <c r="N216" s="69">
        <v>1932</v>
      </c>
      <c r="O216" s="123"/>
      <c r="P216" s="45" t="s">
        <v>4114</v>
      </c>
      <c r="Q216" s="52" t="s">
        <v>4115</v>
      </c>
      <c r="R216" s="52" t="s">
        <v>4116</v>
      </c>
      <c r="S216" s="55" t="s">
        <v>451</v>
      </c>
      <c r="T216" s="49"/>
    </row>
    <row r="217" spans="2:20" ht="18" customHeight="1" x14ac:dyDescent="0.15">
      <c r="B217" s="33">
        <v>2017</v>
      </c>
      <c r="C217" s="52">
        <v>2</v>
      </c>
      <c r="D217" s="52" t="s">
        <v>888</v>
      </c>
      <c r="E217" s="42" t="s">
        <v>4117</v>
      </c>
      <c r="F217" s="200" t="s">
        <v>4022</v>
      </c>
      <c r="G217" s="39" t="s">
        <v>1490</v>
      </c>
      <c r="H217" s="52" t="s">
        <v>1377</v>
      </c>
      <c r="I217" s="69">
        <v>1540</v>
      </c>
      <c r="J217" s="69">
        <v>420</v>
      </c>
      <c r="K217" s="69">
        <v>50</v>
      </c>
      <c r="L217" s="69">
        <f>SUM(I217:K217)</f>
        <v>2010</v>
      </c>
      <c r="M217" s="69">
        <v>620</v>
      </c>
      <c r="N217" s="69">
        <v>1407</v>
      </c>
      <c r="O217" s="123"/>
      <c r="P217" s="45" t="s">
        <v>4114</v>
      </c>
      <c r="Q217" s="52" t="s">
        <v>4118</v>
      </c>
      <c r="R217" s="52" t="s">
        <v>4119</v>
      </c>
      <c r="S217" s="55" t="s">
        <v>25</v>
      </c>
      <c r="T217" s="49"/>
    </row>
    <row r="218" spans="2:20" ht="18" customHeight="1" x14ac:dyDescent="0.15">
      <c r="B218" s="33">
        <v>2017</v>
      </c>
      <c r="C218" s="52">
        <v>2</v>
      </c>
      <c r="D218" s="52" t="s">
        <v>888</v>
      </c>
      <c r="E218" s="42" t="s">
        <v>4128</v>
      </c>
      <c r="F218" s="200" t="s">
        <v>1481</v>
      </c>
      <c r="G218" s="39" t="s">
        <v>17</v>
      </c>
      <c r="H218" s="52" t="s">
        <v>42</v>
      </c>
      <c r="I218" s="69">
        <v>327</v>
      </c>
      <c r="J218" s="69">
        <v>101</v>
      </c>
      <c r="K218" s="69">
        <v>0</v>
      </c>
      <c r="L218" s="69">
        <f>SUM(I218:K218)</f>
        <v>428</v>
      </c>
      <c r="M218" s="69">
        <v>327</v>
      </c>
      <c r="N218" s="69">
        <v>327</v>
      </c>
      <c r="O218" s="123"/>
      <c r="P218" s="45" t="s">
        <v>4129</v>
      </c>
      <c r="Q218" s="52" t="s">
        <v>4130</v>
      </c>
      <c r="R218" s="52" t="s">
        <v>4131</v>
      </c>
      <c r="S218" s="55" t="s">
        <v>25</v>
      </c>
      <c r="T218" s="49"/>
    </row>
    <row r="219" spans="2:20" ht="18" customHeight="1" x14ac:dyDescent="0.15">
      <c r="B219" s="33">
        <v>2017</v>
      </c>
      <c r="C219" s="52">
        <v>2</v>
      </c>
      <c r="D219" s="52" t="s">
        <v>888</v>
      </c>
      <c r="E219" s="42" t="s">
        <v>4132</v>
      </c>
      <c r="F219" s="200" t="s">
        <v>1481</v>
      </c>
      <c r="G219" s="39" t="s">
        <v>17</v>
      </c>
      <c r="H219" s="52" t="s">
        <v>42</v>
      </c>
      <c r="I219" s="69">
        <v>448</v>
      </c>
      <c r="J219" s="69">
        <v>136</v>
      </c>
      <c r="K219" s="69">
        <v>0</v>
      </c>
      <c r="L219" s="69">
        <f>SUM(I219:K219)</f>
        <v>584</v>
      </c>
      <c r="M219" s="69">
        <v>448</v>
      </c>
      <c r="N219" s="69">
        <v>448</v>
      </c>
      <c r="O219" s="123"/>
      <c r="P219" s="45" t="s">
        <v>4129</v>
      </c>
      <c r="Q219" s="52" t="s">
        <v>4130</v>
      </c>
      <c r="R219" s="52" t="s">
        <v>4131</v>
      </c>
      <c r="S219" s="55" t="s">
        <v>25</v>
      </c>
      <c r="T219" s="49"/>
    </row>
    <row r="220" spans="2:20" ht="18" customHeight="1" x14ac:dyDescent="0.15">
      <c r="B220" s="33">
        <v>2017</v>
      </c>
      <c r="C220" s="52">
        <v>2</v>
      </c>
      <c r="D220" s="52" t="s">
        <v>888</v>
      </c>
      <c r="E220" s="42" t="s">
        <v>4133</v>
      </c>
      <c r="F220" s="200" t="s">
        <v>1481</v>
      </c>
      <c r="G220" s="39" t="s">
        <v>18</v>
      </c>
      <c r="H220" s="52" t="s">
        <v>42</v>
      </c>
      <c r="I220" s="69">
        <v>1884</v>
      </c>
      <c r="J220" s="69">
        <v>218</v>
      </c>
      <c r="K220" s="69">
        <v>0</v>
      </c>
      <c r="L220" s="69">
        <f>SUM(I220:K220)</f>
        <v>2102</v>
      </c>
      <c r="M220" s="69">
        <v>1000</v>
      </c>
      <c r="N220" s="69">
        <v>3821</v>
      </c>
      <c r="O220" s="123"/>
      <c r="P220" s="45" t="s">
        <v>4129</v>
      </c>
      <c r="Q220" s="52" t="s">
        <v>4134</v>
      </c>
      <c r="R220" s="52" t="s">
        <v>4135</v>
      </c>
      <c r="S220" s="55" t="s">
        <v>25</v>
      </c>
      <c r="T220" s="49"/>
    </row>
    <row r="221" spans="2:20" ht="18" customHeight="1" x14ac:dyDescent="0.15">
      <c r="B221" s="33">
        <v>2017</v>
      </c>
      <c r="C221" s="52">
        <v>2</v>
      </c>
      <c r="D221" s="52" t="s">
        <v>888</v>
      </c>
      <c r="E221" s="42" t="s">
        <v>4136</v>
      </c>
      <c r="F221" s="200" t="s">
        <v>1481</v>
      </c>
      <c r="G221" s="39" t="s">
        <v>336</v>
      </c>
      <c r="H221" s="52" t="s">
        <v>42</v>
      </c>
      <c r="I221" s="69">
        <v>427</v>
      </c>
      <c r="J221" s="69">
        <v>0</v>
      </c>
      <c r="K221" s="69">
        <v>0</v>
      </c>
      <c r="L221" s="69">
        <f>SUM(I221:K221)</f>
        <v>427</v>
      </c>
      <c r="M221" s="69">
        <v>100</v>
      </c>
      <c r="N221" s="69">
        <v>3821</v>
      </c>
      <c r="O221" s="123"/>
      <c r="P221" s="45" t="s">
        <v>4129</v>
      </c>
      <c r="Q221" s="52" t="s">
        <v>4134</v>
      </c>
      <c r="R221" s="52" t="s">
        <v>4135</v>
      </c>
      <c r="S221" s="55" t="s">
        <v>25</v>
      </c>
      <c r="T221" s="49"/>
    </row>
    <row r="222" spans="2:20" ht="18" customHeight="1" x14ac:dyDescent="0.15">
      <c r="B222" s="33">
        <v>2017</v>
      </c>
      <c r="C222" s="52">
        <v>2</v>
      </c>
      <c r="D222" s="52" t="s">
        <v>888</v>
      </c>
      <c r="E222" s="42" t="s">
        <v>4137</v>
      </c>
      <c r="F222" s="200" t="s">
        <v>1481</v>
      </c>
      <c r="G222" s="39" t="s">
        <v>43</v>
      </c>
      <c r="H222" s="52" t="s">
        <v>42</v>
      </c>
      <c r="I222" s="69">
        <v>191</v>
      </c>
      <c r="J222" s="69">
        <v>0</v>
      </c>
      <c r="K222" s="69">
        <v>0</v>
      </c>
      <c r="L222" s="69">
        <f>SUM(I222:K222)</f>
        <v>191</v>
      </c>
      <c r="M222" s="69">
        <v>100</v>
      </c>
      <c r="N222" s="69">
        <v>3821</v>
      </c>
      <c r="O222" s="123"/>
      <c r="P222" s="45" t="s">
        <v>4129</v>
      </c>
      <c r="Q222" s="52" t="s">
        <v>4134</v>
      </c>
      <c r="R222" s="52" t="s">
        <v>4135</v>
      </c>
      <c r="S222" s="55" t="s">
        <v>25</v>
      </c>
      <c r="T222" s="49"/>
    </row>
    <row r="223" spans="2:20" ht="18" customHeight="1" x14ac:dyDescent="0.15">
      <c r="B223" s="33">
        <v>2017</v>
      </c>
      <c r="C223" s="52">
        <v>2</v>
      </c>
      <c r="D223" s="52" t="s">
        <v>888</v>
      </c>
      <c r="E223" s="42" t="s">
        <v>4138</v>
      </c>
      <c r="F223" s="200" t="s">
        <v>1481</v>
      </c>
      <c r="G223" s="39" t="s">
        <v>44</v>
      </c>
      <c r="H223" s="52" t="s">
        <v>42</v>
      </c>
      <c r="I223" s="69">
        <v>84</v>
      </c>
      <c r="J223" s="69">
        <v>0</v>
      </c>
      <c r="K223" s="69">
        <v>0</v>
      </c>
      <c r="L223" s="69">
        <f>SUM(I223:K223)</f>
        <v>84</v>
      </c>
      <c r="M223" s="69">
        <v>44</v>
      </c>
      <c r="N223" s="69">
        <v>3821</v>
      </c>
      <c r="O223" s="123"/>
      <c r="P223" s="45" t="s">
        <v>4129</v>
      </c>
      <c r="Q223" s="52" t="s">
        <v>4134</v>
      </c>
      <c r="R223" s="52" t="s">
        <v>4135</v>
      </c>
      <c r="S223" s="55" t="s">
        <v>25</v>
      </c>
      <c r="T223" s="49"/>
    </row>
    <row r="224" spans="2:20" ht="18" customHeight="1" x14ac:dyDescent="0.15">
      <c r="B224" s="33">
        <v>2017</v>
      </c>
      <c r="C224" s="52">
        <v>2</v>
      </c>
      <c r="D224" s="52" t="s">
        <v>888</v>
      </c>
      <c r="E224" s="42" t="s">
        <v>4139</v>
      </c>
      <c r="F224" s="200" t="s">
        <v>1481</v>
      </c>
      <c r="G224" s="39" t="s">
        <v>18</v>
      </c>
      <c r="H224" s="52" t="s">
        <v>42</v>
      </c>
      <c r="I224" s="69">
        <v>190</v>
      </c>
      <c r="J224" s="69">
        <v>0</v>
      </c>
      <c r="K224" s="69">
        <v>0</v>
      </c>
      <c r="L224" s="69">
        <f>SUM(I224:K224)</f>
        <v>190</v>
      </c>
      <c r="M224" s="69">
        <v>190</v>
      </c>
      <c r="N224" s="69">
        <v>190</v>
      </c>
      <c r="O224" s="123"/>
      <c r="P224" s="45" t="s">
        <v>4129</v>
      </c>
      <c r="Q224" s="52" t="s">
        <v>4140</v>
      </c>
      <c r="R224" s="52" t="s">
        <v>4141</v>
      </c>
      <c r="S224" s="55" t="s">
        <v>25</v>
      </c>
      <c r="T224" s="49"/>
    </row>
    <row r="225" spans="2:20" ht="18" customHeight="1" x14ac:dyDescent="0.15">
      <c r="B225" s="33">
        <v>2017</v>
      </c>
      <c r="C225" s="52">
        <v>2</v>
      </c>
      <c r="D225" s="52" t="s">
        <v>888</v>
      </c>
      <c r="E225" s="42" t="s">
        <v>4147</v>
      </c>
      <c r="F225" s="200" t="s">
        <v>1481</v>
      </c>
      <c r="G225" s="39" t="s">
        <v>43</v>
      </c>
      <c r="H225" s="52" t="s">
        <v>42</v>
      </c>
      <c r="I225" s="69">
        <v>269</v>
      </c>
      <c r="J225" s="69">
        <v>48</v>
      </c>
      <c r="K225" s="69">
        <v>0</v>
      </c>
      <c r="L225" s="69">
        <f>SUM(I225:K225)</f>
        <v>317</v>
      </c>
      <c r="M225" s="69">
        <v>142</v>
      </c>
      <c r="N225" s="69">
        <v>188</v>
      </c>
      <c r="O225" s="123"/>
      <c r="P225" s="45" t="s">
        <v>4129</v>
      </c>
      <c r="Q225" s="52" t="s">
        <v>4148</v>
      </c>
      <c r="R225" s="52" t="s">
        <v>4149</v>
      </c>
      <c r="S225" s="55" t="s">
        <v>25</v>
      </c>
      <c r="T225" s="49"/>
    </row>
    <row r="226" spans="2:20" ht="18" customHeight="1" x14ac:dyDescent="0.15">
      <c r="B226" s="33">
        <v>2017</v>
      </c>
      <c r="C226" s="52">
        <v>2</v>
      </c>
      <c r="D226" s="52" t="s">
        <v>888</v>
      </c>
      <c r="E226" s="42" t="s">
        <v>4150</v>
      </c>
      <c r="F226" s="200" t="s">
        <v>1481</v>
      </c>
      <c r="G226" s="39" t="s">
        <v>44</v>
      </c>
      <c r="H226" s="52" t="s">
        <v>42</v>
      </c>
      <c r="I226" s="69">
        <v>72</v>
      </c>
      <c r="J226" s="69">
        <v>0</v>
      </c>
      <c r="K226" s="69">
        <v>0</v>
      </c>
      <c r="L226" s="69">
        <f>SUM(I226:K226)</f>
        <v>72</v>
      </c>
      <c r="M226" s="69">
        <v>61</v>
      </c>
      <c r="N226" s="69">
        <v>50</v>
      </c>
      <c r="O226" s="123"/>
      <c r="P226" s="45" t="s">
        <v>4129</v>
      </c>
      <c r="Q226" s="52" t="s">
        <v>4148</v>
      </c>
      <c r="R226" s="52" t="s">
        <v>4149</v>
      </c>
      <c r="S226" s="55" t="s">
        <v>25</v>
      </c>
      <c r="T226" s="49"/>
    </row>
    <row r="227" spans="2:20" ht="18" customHeight="1" x14ac:dyDescent="0.15">
      <c r="B227" s="33">
        <v>2017</v>
      </c>
      <c r="C227" s="52">
        <v>2</v>
      </c>
      <c r="D227" s="52" t="s">
        <v>888</v>
      </c>
      <c r="E227" s="42" t="s">
        <v>4180</v>
      </c>
      <c r="F227" s="200" t="s">
        <v>1481</v>
      </c>
      <c r="G227" s="39" t="s">
        <v>17</v>
      </c>
      <c r="H227" s="52" t="s">
        <v>42</v>
      </c>
      <c r="I227" s="69">
        <v>2275</v>
      </c>
      <c r="J227" s="69">
        <v>1050</v>
      </c>
      <c r="K227" s="69"/>
      <c r="L227" s="69">
        <f>SUM(I227:K227)</f>
        <v>3325</v>
      </c>
      <c r="M227" s="69">
        <v>1500</v>
      </c>
      <c r="N227" s="69">
        <v>2275</v>
      </c>
      <c r="O227" s="123"/>
      <c r="P227" s="45" t="s">
        <v>4181</v>
      </c>
      <c r="Q227" s="52" t="s">
        <v>4182</v>
      </c>
      <c r="R227" s="52" t="s">
        <v>4183</v>
      </c>
      <c r="S227" s="55" t="s">
        <v>25</v>
      </c>
      <c r="T227" s="49"/>
    </row>
    <row r="228" spans="2:20" ht="18" customHeight="1" x14ac:dyDescent="0.15">
      <c r="B228" s="33">
        <v>2017</v>
      </c>
      <c r="C228" s="52">
        <v>2</v>
      </c>
      <c r="D228" s="52" t="s">
        <v>16</v>
      </c>
      <c r="E228" s="23" t="s">
        <v>4630</v>
      </c>
      <c r="F228" s="200" t="s">
        <v>1328</v>
      </c>
      <c r="G228" s="39" t="s">
        <v>336</v>
      </c>
      <c r="H228" s="52" t="s">
        <v>42</v>
      </c>
      <c r="I228" s="223">
        <v>400</v>
      </c>
      <c r="J228" s="223"/>
      <c r="K228" s="223"/>
      <c r="L228" s="223">
        <f>SUM(I228:K228)</f>
        <v>400</v>
      </c>
      <c r="M228" s="223">
        <v>400</v>
      </c>
      <c r="N228" s="223"/>
      <c r="O228" s="75"/>
      <c r="P228" s="22" t="s">
        <v>4631</v>
      </c>
      <c r="Q228" s="24" t="s">
        <v>4632</v>
      </c>
      <c r="R228" s="24" t="s">
        <v>4633</v>
      </c>
      <c r="S228" s="55" t="s">
        <v>25</v>
      </c>
      <c r="T228" s="58"/>
    </row>
    <row r="229" spans="2:20" ht="18" customHeight="1" x14ac:dyDescent="0.15">
      <c r="B229" s="74">
        <v>2017</v>
      </c>
      <c r="C229" s="39">
        <v>2</v>
      </c>
      <c r="D229" s="134" t="s">
        <v>15</v>
      </c>
      <c r="E229" s="209" t="s">
        <v>4634</v>
      </c>
      <c r="F229" s="231" t="s">
        <v>1328</v>
      </c>
      <c r="G229" s="39" t="s">
        <v>336</v>
      </c>
      <c r="H229" s="39" t="s">
        <v>42</v>
      </c>
      <c r="I229" s="224">
        <v>450</v>
      </c>
      <c r="J229" s="224"/>
      <c r="K229" s="224"/>
      <c r="L229" s="223">
        <f>SUM(I229:K229)</f>
        <v>450</v>
      </c>
      <c r="M229" s="224">
        <v>450</v>
      </c>
      <c r="N229" s="224"/>
      <c r="O229" s="133"/>
      <c r="P229" s="218" t="s">
        <v>4631</v>
      </c>
      <c r="Q229" s="134" t="s">
        <v>4632</v>
      </c>
      <c r="R229" s="134" t="s">
        <v>4635</v>
      </c>
      <c r="S229" s="191" t="s">
        <v>25</v>
      </c>
      <c r="T229" s="83"/>
    </row>
    <row r="230" spans="2:20" ht="18" customHeight="1" x14ac:dyDescent="0.15">
      <c r="B230" s="33">
        <v>2017</v>
      </c>
      <c r="C230" s="52">
        <v>2</v>
      </c>
      <c r="D230" s="52" t="s">
        <v>16</v>
      </c>
      <c r="E230" s="23" t="s">
        <v>4636</v>
      </c>
      <c r="F230" s="200" t="s">
        <v>1328</v>
      </c>
      <c r="G230" s="39" t="s">
        <v>336</v>
      </c>
      <c r="H230" s="52" t="s">
        <v>42</v>
      </c>
      <c r="I230" s="223">
        <v>50</v>
      </c>
      <c r="J230" s="223"/>
      <c r="K230" s="223"/>
      <c r="L230" s="223">
        <f>SUM(I230:K230)</f>
        <v>50</v>
      </c>
      <c r="M230" s="223">
        <v>50</v>
      </c>
      <c r="N230" s="223"/>
      <c r="O230" s="75"/>
      <c r="P230" s="22" t="s">
        <v>4637</v>
      </c>
      <c r="Q230" s="24" t="s">
        <v>4638</v>
      </c>
      <c r="R230" s="24" t="s">
        <v>4639</v>
      </c>
      <c r="S230" s="55" t="s">
        <v>25</v>
      </c>
      <c r="T230" s="58"/>
    </row>
    <row r="231" spans="2:20" ht="18" customHeight="1" x14ac:dyDescent="0.15">
      <c r="B231" s="176">
        <v>2017</v>
      </c>
      <c r="C231" s="66">
        <v>2</v>
      </c>
      <c r="D231" s="66" t="s">
        <v>15</v>
      </c>
      <c r="E231" s="127" t="s">
        <v>4656</v>
      </c>
      <c r="F231" s="233" t="s">
        <v>4652</v>
      </c>
      <c r="G231" s="66" t="s">
        <v>17</v>
      </c>
      <c r="H231" s="66" t="s">
        <v>42</v>
      </c>
      <c r="I231" s="228">
        <v>1466</v>
      </c>
      <c r="J231" s="228">
        <v>353</v>
      </c>
      <c r="K231" s="228">
        <v>0</v>
      </c>
      <c r="L231" s="223">
        <f>SUM(I231:K231)</f>
        <v>1819</v>
      </c>
      <c r="M231" s="228">
        <v>610</v>
      </c>
      <c r="N231" s="228">
        <v>1466</v>
      </c>
      <c r="O231" s="212"/>
      <c r="P231" s="159" t="s">
        <v>4648</v>
      </c>
      <c r="Q231" s="66" t="s">
        <v>4657</v>
      </c>
      <c r="R231" s="66" t="s">
        <v>4658</v>
      </c>
      <c r="S231" s="71" t="s">
        <v>25</v>
      </c>
      <c r="T231" s="150"/>
    </row>
    <row r="232" spans="2:20" ht="18" customHeight="1" x14ac:dyDescent="0.15">
      <c r="B232" s="33">
        <v>2017</v>
      </c>
      <c r="C232" s="52">
        <v>2</v>
      </c>
      <c r="D232" s="52" t="s">
        <v>15</v>
      </c>
      <c r="E232" s="42" t="s">
        <v>4672</v>
      </c>
      <c r="F232" s="200" t="s">
        <v>1328</v>
      </c>
      <c r="G232" s="39" t="s">
        <v>43</v>
      </c>
      <c r="H232" s="52" t="s">
        <v>42</v>
      </c>
      <c r="I232" s="223">
        <v>124</v>
      </c>
      <c r="J232" s="223">
        <v>153</v>
      </c>
      <c r="K232" s="223">
        <v>1</v>
      </c>
      <c r="L232" s="223">
        <f>SUM(I232:K232)</f>
        <v>278</v>
      </c>
      <c r="M232" s="223">
        <v>50</v>
      </c>
      <c r="N232" s="223">
        <v>194</v>
      </c>
      <c r="O232" s="75"/>
      <c r="P232" s="45" t="s">
        <v>4665</v>
      </c>
      <c r="Q232" s="52" t="s">
        <v>4673</v>
      </c>
      <c r="R232" s="52" t="s">
        <v>4674</v>
      </c>
      <c r="S232" s="55" t="s">
        <v>25</v>
      </c>
      <c r="T232" s="58"/>
    </row>
    <row r="233" spans="2:20" ht="18" customHeight="1" x14ac:dyDescent="0.15">
      <c r="B233" s="33">
        <v>2017</v>
      </c>
      <c r="C233" s="52">
        <v>2</v>
      </c>
      <c r="D233" s="52" t="s">
        <v>15</v>
      </c>
      <c r="E233" s="42" t="s">
        <v>4675</v>
      </c>
      <c r="F233" s="200" t="s">
        <v>1328</v>
      </c>
      <c r="G233" s="39" t="s">
        <v>44</v>
      </c>
      <c r="H233" s="52" t="s">
        <v>42</v>
      </c>
      <c r="I233" s="223">
        <v>154</v>
      </c>
      <c r="J233" s="223">
        <v>26</v>
      </c>
      <c r="K233" s="223">
        <v>1</v>
      </c>
      <c r="L233" s="223">
        <f>SUM(I233:K233)</f>
        <v>181</v>
      </c>
      <c r="M233" s="223">
        <v>60</v>
      </c>
      <c r="N233" s="223">
        <v>127</v>
      </c>
      <c r="O233" s="75"/>
      <c r="P233" s="45" t="s">
        <v>4665</v>
      </c>
      <c r="Q233" s="52" t="s">
        <v>4673</v>
      </c>
      <c r="R233" s="52" t="s">
        <v>4674</v>
      </c>
      <c r="S233" s="55" t="s">
        <v>25</v>
      </c>
      <c r="T233" s="58"/>
    </row>
    <row r="234" spans="2:20" ht="18" customHeight="1" x14ac:dyDescent="0.15">
      <c r="B234" s="33">
        <v>2017</v>
      </c>
      <c r="C234" s="52">
        <v>2</v>
      </c>
      <c r="D234" s="52" t="s">
        <v>15</v>
      </c>
      <c r="E234" s="42" t="s">
        <v>4723</v>
      </c>
      <c r="F234" s="200" t="s">
        <v>1328</v>
      </c>
      <c r="G234" s="39" t="s">
        <v>17</v>
      </c>
      <c r="H234" s="52" t="s">
        <v>42</v>
      </c>
      <c r="I234" s="223">
        <v>4114</v>
      </c>
      <c r="J234" s="223">
        <v>2618</v>
      </c>
      <c r="K234" s="223">
        <v>125</v>
      </c>
      <c r="L234" s="223">
        <f>SUM(I234:K234)</f>
        <v>6857</v>
      </c>
      <c r="M234" s="223">
        <v>2000</v>
      </c>
      <c r="N234" s="223">
        <v>2000</v>
      </c>
      <c r="O234" s="75"/>
      <c r="P234" s="45" t="s">
        <v>4724</v>
      </c>
      <c r="Q234" s="52" t="s">
        <v>4725</v>
      </c>
      <c r="R234" s="52" t="s">
        <v>4726</v>
      </c>
      <c r="S234" s="55" t="s">
        <v>25</v>
      </c>
      <c r="T234" s="58"/>
    </row>
    <row r="235" spans="2:20" ht="18" customHeight="1" x14ac:dyDescent="0.15">
      <c r="B235" s="33">
        <v>2017</v>
      </c>
      <c r="C235" s="52">
        <v>2</v>
      </c>
      <c r="D235" s="52" t="s">
        <v>16</v>
      </c>
      <c r="E235" s="42" t="s">
        <v>4733</v>
      </c>
      <c r="F235" s="200" t="s">
        <v>1328</v>
      </c>
      <c r="G235" s="39" t="s">
        <v>17</v>
      </c>
      <c r="H235" s="52" t="s">
        <v>42</v>
      </c>
      <c r="I235" s="223">
        <v>2025</v>
      </c>
      <c r="J235" s="223">
        <v>1277</v>
      </c>
      <c r="K235" s="223">
        <v>677</v>
      </c>
      <c r="L235" s="223">
        <f>SUM(I235:K235)</f>
        <v>3979</v>
      </c>
      <c r="M235" s="223">
        <v>506</v>
      </c>
      <c r="N235" s="223">
        <v>506</v>
      </c>
      <c r="O235" s="123"/>
      <c r="P235" s="45" t="s">
        <v>4734</v>
      </c>
      <c r="Q235" s="52" t="s">
        <v>4735</v>
      </c>
      <c r="R235" s="52" t="s">
        <v>4736</v>
      </c>
      <c r="S235" s="55" t="s">
        <v>25</v>
      </c>
      <c r="T235" s="49"/>
    </row>
    <row r="236" spans="2:20" ht="18" customHeight="1" x14ac:dyDescent="0.15">
      <c r="B236" s="33">
        <v>2017</v>
      </c>
      <c r="C236" s="52">
        <v>2</v>
      </c>
      <c r="D236" s="52" t="s">
        <v>15</v>
      </c>
      <c r="E236" s="23" t="s">
        <v>4755</v>
      </c>
      <c r="F236" s="229" t="s">
        <v>1328</v>
      </c>
      <c r="G236" s="39" t="s">
        <v>43</v>
      </c>
      <c r="H236" s="52" t="s">
        <v>42</v>
      </c>
      <c r="I236" s="223">
        <v>259</v>
      </c>
      <c r="J236" s="223">
        <v>143</v>
      </c>
      <c r="K236" s="223"/>
      <c r="L236" s="223">
        <f>SUM(I236:K236)</f>
        <v>402</v>
      </c>
      <c r="M236" s="223">
        <v>152</v>
      </c>
      <c r="N236" s="223">
        <v>402</v>
      </c>
      <c r="O236" s="75"/>
      <c r="P236" s="22" t="s">
        <v>4742</v>
      </c>
      <c r="Q236" s="24" t="s">
        <v>4756</v>
      </c>
      <c r="R236" s="24" t="s">
        <v>4757</v>
      </c>
      <c r="S236" s="55" t="s">
        <v>25</v>
      </c>
      <c r="T236" s="58"/>
    </row>
    <row r="237" spans="2:20" ht="18" customHeight="1" x14ac:dyDescent="0.15">
      <c r="B237" s="33">
        <v>2017</v>
      </c>
      <c r="C237" s="52">
        <v>2</v>
      </c>
      <c r="D237" s="52" t="s">
        <v>15</v>
      </c>
      <c r="E237" s="23" t="s">
        <v>4760</v>
      </c>
      <c r="F237" s="229" t="s">
        <v>1328</v>
      </c>
      <c r="G237" s="134" t="s">
        <v>43</v>
      </c>
      <c r="H237" s="52" t="s">
        <v>42</v>
      </c>
      <c r="I237" s="223">
        <v>331</v>
      </c>
      <c r="J237" s="223">
        <v>591</v>
      </c>
      <c r="K237" s="223"/>
      <c r="L237" s="223">
        <f>SUM(I237:K237)</f>
        <v>922</v>
      </c>
      <c r="M237" s="223">
        <v>200</v>
      </c>
      <c r="N237" s="223">
        <v>922</v>
      </c>
      <c r="O237" s="75"/>
      <c r="P237" s="22" t="s">
        <v>4742</v>
      </c>
      <c r="Q237" s="24" t="s">
        <v>4761</v>
      </c>
      <c r="R237" s="24" t="s">
        <v>4762</v>
      </c>
      <c r="S237" s="55" t="s">
        <v>25</v>
      </c>
      <c r="T237" s="58"/>
    </row>
    <row r="238" spans="2:20" ht="18" customHeight="1" x14ac:dyDescent="0.15">
      <c r="B238" s="33">
        <v>2017</v>
      </c>
      <c r="C238" s="52">
        <v>2</v>
      </c>
      <c r="D238" s="52" t="s">
        <v>16</v>
      </c>
      <c r="E238" s="42" t="s">
        <v>4785</v>
      </c>
      <c r="F238" s="200" t="s">
        <v>1328</v>
      </c>
      <c r="G238" s="39" t="s">
        <v>17</v>
      </c>
      <c r="H238" s="52" t="s">
        <v>42</v>
      </c>
      <c r="I238" s="223">
        <v>5756.9494500000001</v>
      </c>
      <c r="J238" s="223">
        <v>1732.9637499999999</v>
      </c>
      <c r="K238" s="223">
        <v>806.37654999999995</v>
      </c>
      <c r="L238" s="223">
        <f>SUM(I238:K238)</f>
        <v>8296.2897499999999</v>
      </c>
      <c r="M238" s="223">
        <v>1439.2373625</v>
      </c>
      <c r="N238" s="223">
        <v>8296.2897499999999</v>
      </c>
      <c r="O238" s="75"/>
      <c r="P238" s="45" t="s">
        <v>4786</v>
      </c>
      <c r="Q238" s="52" t="s">
        <v>4787</v>
      </c>
      <c r="R238" s="52" t="s">
        <v>4788</v>
      </c>
      <c r="S238" s="55" t="s">
        <v>25</v>
      </c>
      <c r="T238" s="58"/>
    </row>
    <row r="239" spans="2:20" ht="18" customHeight="1" x14ac:dyDescent="0.15">
      <c r="B239" s="33">
        <v>2017</v>
      </c>
      <c r="C239" s="52">
        <v>2</v>
      </c>
      <c r="D239" s="52" t="s">
        <v>16</v>
      </c>
      <c r="E239" s="42" t="s">
        <v>4789</v>
      </c>
      <c r="F239" s="200" t="s">
        <v>1328</v>
      </c>
      <c r="G239" s="39" t="s">
        <v>341</v>
      </c>
      <c r="H239" s="52" t="s">
        <v>42</v>
      </c>
      <c r="I239" s="223">
        <v>1577.6550999999999</v>
      </c>
      <c r="J239" s="223">
        <v>582.6268</v>
      </c>
      <c r="K239" s="223">
        <v>307.98494999999997</v>
      </c>
      <c r="L239" s="223">
        <f>SUM(I239:K239)</f>
        <v>2468.26685</v>
      </c>
      <c r="M239" s="223">
        <v>394.41377499999999</v>
      </c>
      <c r="N239" s="223">
        <v>2468.26685</v>
      </c>
      <c r="O239" s="75"/>
      <c r="P239" s="45" t="s">
        <v>4786</v>
      </c>
      <c r="Q239" s="52" t="s">
        <v>4787</v>
      </c>
      <c r="R239" s="52" t="s">
        <v>4788</v>
      </c>
      <c r="S239" s="55" t="s">
        <v>25</v>
      </c>
      <c r="T239" s="58"/>
    </row>
    <row r="240" spans="2:20" ht="18" customHeight="1" x14ac:dyDescent="0.15">
      <c r="B240" s="33">
        <v>2017</v>
      </c>
      <c r="C240" s="52">
        <v>2</v>
      </c>
      <c r="D240" s="52" t="s">
        <v>16</v>
      </c>
      <c r="E240" s="42" t="s">
        <v>4789</v>
      </c>
      <c r="F240" s="200" t="s">
        <v>1328</v>
      </c>
      <c r="G240" s="39" t="s">
        <v>43</v>
      </c>
      <c r="H240" s="52" t="s">
        <v>42</v>
      </c>
      <c r="I240" s="223">
        <v>93.887149999999991</v>
      </c>
      <c r="J240" s="223">
        <v>196.5488</v>
      </c>
      <c r="K240" s="223">
        <v>41.24015</v>
      </c>
      <c r="L240" s="223">
        <f>SUM(I240:K240)</f>
        <v>331.67610000000002</v>
      </c>
      <c r="M240" s="223">
        <v>23.471787499999998</v>
      </c>
      <c r="N240" s="223">
        <v>331.67610000000002</v>
      </c>
      <c r="O240" s="75"/>
      <c r="P240" s="45" t="s">
        <v>4786</v>
      </c>
      <c r="Q240" s="52" t="s">
        <v>4787</v>
      </c>
      <c r="R240" s="52" t="s">
        <v>4788</v>
      </c>
      <c r="S240" s="55" t="s">
        <v>25</v>
      </c>
      <c r="T240" s="58"/>
    </row>
    <row r="241" spans="2:20" ht="18" customHeight="1" x14ac:dyDescent="0.15">
      <c r="B241" s="33">
        <v>2017</v>
      </c>
      <c r="C241" s="52">
        <v>2</v>
      </c>
      <c r="D241" s="52" t="s">
        <v>16</v>
      </c>
      <c r="E241" s="42" t="s">
        <v>4790</v>
      </c>
      <c r="F241" s="200" t="s">
        <v>1328</v>
      </c>
      <c r="G241" s="39" t="s">
        <v>341</v>
      </c>
      <c r="H241" s="52" t="s">
        <v>42</v>
      </c>
      <c r="I241" s="223">
        <v>1586.4295999999999</v>
      </c>
      <c r="J241" s="223">
        <v>287.80359999999996</v>
      </c>
      <c r="K241" s="223">
        <v>221.11739999999998</v>
      </c>
      <c r="L241" s="223">
        <f>SUM(I241:K241)</f>
        <v>2095.3505999999998</v>
      </c>
      <c r="M241" s="223">
        <v>528.80986666666661</v>
      </c>
      <c r="N241" s="223">
        <v>2095.3505999999998</v>
      </c>
      <c r="O241" s="75"/>
      <c r="P241" s="45" t="s">
        <v>4786</v>
      </c>
      <c r="Q241" s="52" t="s">
        <v>4787</v>
      </c>
      <c r="R241" s="52" t="s">
        <v>4788</v>
      </c>
      <c r="S241" s="55" t="s">
        <v>25</v>
      </c>
      <c r="T241" s="58"/>
    </row>
    <row r="242" spans="2:20" ht="18" customHeight="1" x14ac:dyDescent="0.15">
      <c r="B242" s="33">
        <v>2017</v>
      </c>
      <c r="C242" s="52">
        <v>2</v>
      </c>
      <c r="D242" s="52" t="s">
        <v>16</v>
      </c>
      <c r="E242" s="42" t="s">
        <v>4790</v>
      </c>
      <c r="F242" s="200" t="s">
        <v>1328</v>
      </c>
      <c r="G242" s="39" t="s">
        <v>43</v>
      </c>
      <c r="H242" s="52" t="s">
        <v>42</v>
      </c>
      <c r="I242" s="223">
        <v>245.68599999999998</v>
      </c>
      <c r="J242" s="223">
        <v>598.42089999999996</v>
      </c>
      <c r="K242" s="223">
        <v>99.151849999999996</v>
      </c>
      <c r="L242" s="223">
        <f>SUM(I242:K242)</f>
        <v>943.25874999999996</v>
      </c>
      <c r="M242" s="223">
        <v>81.895333333333326</v>
      </c>
      <c r="N242" s="223">
        <v>943.25874999999996</v>
      </c>
      <c r="O242" s="75"/>
      <c r="P242" s="45" t="s">
        <v>4786</v>
      </c>
      <c r="Q242" s="52" t="s">
        <v>4787</v>
      </c>
      <c r="R242" s="52" t="s">
        <v>4788</v>
      </c>
      <c r="S242" s="55" t="s">
        <v>25</v>
      </c>
      <c r="T242" s="58"/>
    </row>
    <row r="243" spans="2:20" ht="18" customHeight="1" x14ac:dyDescent="0.15">
      <c r="B243" s="33">
        <v>2017</v>
      </c>
      <c r="C243" s="52">
        <v>2</v>
      </c>
      <c r="D243" s="52" t="s">
        <v>16</v>
      </c>
      <c r="E243" s="42" t="s">
        <v>4826</v>
      </c>
      <c r="F243" s="200" t="s">
        <v>1328</v>
      </c>
      <c r="G243" s="39" t="s">
        <v>17</v>
      </c>
      <c r="H243" s="52" t="s">
        <v>42</v>
      </c>
      <c r="I243" s="228">
        <v>3855</v>
      </c>
      <c r="J243" s="228">
        <v>126</v>
      </c>
      <c r="K243" s="228"/>
      <c r="L243" s="223">
        <f>SUM(I243:K243)</f>
        <v>3981</v>
      </c>
      <c r="M243" s="223">
        <v>500</v>
      </c>
      <c r="N243" s="223">
        <v>3918</v>
      </c>
      <c r="O243" s="75"/>
      <c r="P243" s="22" t="s">
        <v>4806</v>
      </c>
      <c r="Q243" s="52" t="s">
        <v>4827</v>
      </c>
      <c r="R243" s="52" t="s">
        <v>4828</v>
      </c>
      <c r="S243" s="55" t="s">
        <v>25</v>
      </c>
      <c r="T243" s="58"/>
    </row>
    <row r="244" spans="2:20" ht="18" customHeight="1" x14ac:dyDescent="0.15">
      <c r="B244" s="33">
        <v>2017</v>
      </c>
      <c r="C244" s="52">
        <v>2</v>
      </c>
      <c r="D244" s="52" t="s">
        <v>15</v>
      </c>
      <c r="E244" s="42" t="s">
        <v>5234</v>
      </c>
      <c r="F244" s="200" t="s">
        <v>5235</v>
      </c>
      <c r="G244" s="39" t="s">
        <v>336</v>
      </c>
      <c r="H244" s="52" t="s">
        <v>42</v>
      </c>
      <c r="I244" s="223">
        <v>55</v>
      </c>
      <c r="J244" s="223">
        <v>0</v>
      </c>
      <c r="K244" s="223">
        <v>0</v>
      </c>
      <c r="L244" s="223">
        <v>55</v>
      </c>
      <c r="M244" s="223">
        <v>55</v>
      </c>
      <c r="N244" s="223">
        <v>0</v>
      </c>
      <c r="O244" s="123"/>
      <c r="P244" s="45" t="s">
        <v>5236</v>
      </c>
      <c r="Q244" s="52" t="s">
        <v>5237</v>
      </c>
      <c r="R244" s="52" t="s">
        <v>5238</v>
      </c>
      <c r="S244" s="55" t="s">
        <v>25</v>
      </c>
      <c r="T244" s="49"/>
    </row>
    <row r="245" spans="2:20" ht="18" customHeight="1" x14ac:dyDescent="0.15">
      <c r="B245" s="33">
        <v>2017</v>
      </c>
      <c r="C245" s="52">
        <v>2</v>
      </c>
      <c r="D245" s="52" t="s">
        <v>15</v>
      </c>
      <c r="E245" s="42" t="s">
        <v>5253</v>
      </c>
      <c r="F245" s="200" t="s">
        <v>5235</v>
      </c>
      <c r="G245" s="39" t="s">
        <v>336</v>
      </c>
      <c r="H245" s="52" t="s">
        <v>42</v>
      </c>
      <c r="I245" s="223">
        <v>250</v>
      </c>
      <c r="J245" s="223">
        <v>50</v>
      </c>
      <c r="K245" s="223">
        <v>0</v>
      </c>
      <c r="L245" s="223">
        <f>SUM(I245:K245)</f>
        <v>300</v>
      </c>
      <c r="M245" s="223">
        <v>250</v>
      </c>
      <c r="N245" s="223">
        <v>300</v>
      </c>
      <c r="O245" s="123"/>
      <c r="P245" s="45" t="s">
        <v>5240</v>
      </c>
      <c r="Q245" s="52" t="s">
        <v>5254</v>
      </c>
      <c r="R245" s="52" t="s">
        <v>5255</v>
      </c>
      <c r="S245" s="55" t="s">
        <v>25</v>
      </c>
      <c r="T245" s="49"/>
    </row>
    <row r="246" spans="2:20" ht="18" customHeight="1" x14ac:dyDescent="0.15">
      <c r="B246" s="33">
        <v>2017</v>
      </c>
      <c r="C246" s="52">
        <v>2</v>
      </c>
      <c r="D246" s="52" t="s">
        <v>15</v>
      </c>
      <c r="E246" s="42" t="s">
        <v>5256</v>
      </c>
      <c r="F246" s="200" t="s">
        <v>5235</v>
      </c>
      <c r="G246" s="39" t="s">
        <v>336</v>
      </c>
      <c r="H246" s="52" t="s">
        <v>42</v>
      </c>
      <c r="I246" s="223">
        <v>542</v>
      </c>
      <c r="J246" s="223">
        <v>100</v>
      </c>
      <c r="K246" s="223">
        <v>0</v>
      </c>
      <c r="L246" s="223">
        <f>SUM(I246:K246)</f>
        <v>642</v>
      </c>
      <c r="M246" s="223">
        <v>542</v>
      </c>
      <c r="N246" s="223">
        <v>542</v>
      </c>
      <c r="O246" s="123"/>
      <c r="P246" s="45" t="s">
        <v>5240</v>
      </c>
      <c r="Q246" s="52" t="s">
        <v>5254</v>
      </c>
      <c r="R246" s="52" t="s">
        <v>5255</v>
      </c>
      <c r="S246" s="55" t="s">
        <v>25</v>
      </c>
      <c r="T246" s="49"/>
    </row>
    <row r="247" spans="2:20" ht="18" customHeight="1" x14ac:dyDescent="0.15">
      <c r="B247" s="33">
        <v>2017</v>
      </c>
      <c r="C247" s="52">
        <v>2</v>
      </c>
      <c r="D247" s="52" t="s">
        <v>15</v>
      </c>
      <c r="E247" s="42" t="s">
        <v>5261</v>
      </c>
      <c r="F247" s="200" t="s">
        <v>5235</v>
      </c>
      <c r="G247" s="39" t="s">
        <v>17</v>
      </c>
      <c r="H247" s="52" t="s">
        <v>1377</v>
      </c>
      <c r="I247" s="223">
        <v>320</v>
      </c>
      <c r="J247" s="223">
        <v>0</v>
      </c>
      <c r="K247" s="223">
        <v>0</v>
      </c>
      <c r="L247" s="223">
        <f>SUM(I247:K247)</f>
        <v>320</v>
      </c>
      <c r="M247" s="223">
        <v>320</v>
      </c>
      <c r="N247" s="223">
        <v>224</v>
      </c>
      <c r="O247" s="123"/>
      <c r="P247" s="45" t="s">
        <v>5258</v>
      </c>
      <c r="Q247" s="52" t="s">
        <v>5259</v>
      </c>
      <c r="R247" s="52" t="s">
        <v>5260</v>
      </c>
      <c r="S247" s="55" t="s">
        <v>25</v>
      </c>
      <c r="T247" s="49"/>
    </row>
    <row r="248" spans="2:20" ht="18" customHeight="1" x14ac:dyDescent="0.15">
      <c r="B248" s="33">
        <v>2017</v>
      </c>
      <c r="C248" s="52">
        <v>2</v>
      </c>
      <c r="D248" s="52" t="s">
        <v>15</v>
      </c>
      <c r="E248" s="42" t="s">
        <v>5263</v>
      </c>
      <c r="F248" s="200" t="s">
        <v>5235</v>
      </c>
      <c r="G248" s="39" t="s">
        <v>18</v>
      </c>
      <c r="H248" s="52" t="s">
        <v>42</v>
      </c>
      <c r="I248" s="223">
        <v>310</v>
      </c>
      <c r="J248" s="223">
        <v>0</v>
      </c>
      <c r="K248" s="223">
        <v>0</v>
      </c>
      <c r="L248" s="223">
        <f>SUM(I248:K248)</f>
        <v>310</v>
      </c>
      <c r="M248" s="223">
        <f>L248</f>
        <v>310</v>
      </c>
      <c r="N248" s="223">
        <f>M248*0.7</f>
        <v>217</v>
      </c>
      <c r="O248" s="123"/>
      <c r="P248" s="45" t="s">
        <v>5258</v>
      </c>
      <c r="Q248" s="52" t="s">
        <v>5264</v>
      </c>
      <c r="R248" s="52" t="s">
        <v>5265</v>
      </c>
      <c r="S248" s="55" t="s">
        <v>25</v>
      </c>
      <c r="T248" s="49"/>
    </row>
    <row r="249" spans="2:20" ht="18" customHeight="1" x14ac:dyDescent="0.15">
      <c r="B249" s="33">
        <v>2017</v>
      </c>
      <c r="C249" s="52">
        <v>2</v>
      </c>
      <c r="D249" s="52" t="s">
        <v>15</v>
      </c>
      <c r="E249" s="42" t="s">
        <v>5266</v>
      </c>
      <c r="F249" s="200" t="s">
        <v>5235</v>
      </c>
      <c r="G249" s="39" t="s">
        <v>18</v>
      </c>
      <c r="H249" s="52" t="s">
        <v>42</v>
      </c>
      <c r="I249" s="223">
        <v>250</v>
      </c>
      <c r="J249" s="223">
        <v>0</v>
      </c>
      <c r="K249" s="223">
        <v>0</v>
      </c>
      <c r="L249" s="223">
        <f>SUM(I249:K249)</f>
        <v>250</v>
      </c>
      <c r="M249" s="223">
        <f>L249</f>
        <v>250</v>
      </c>
      <c r="N249" s="223">
        <f>M249*0.7</f>
        <v>175</v>
      </c>
      <c r="O249" s="123"/>
      <c r="P249" s="45" t="s">
        <v>5258</v>
      </c>
      <c r="Q249" s="52" t="s">
        <v>5264</v>
      </c>
      <c r="R249" s="52" t="s">
        <v>5265</v>
      </c>
      <c r="S249" s="55" t="s">
        <v>25</v>
      </c>
      <c r="T249" s="49"/>
    </row>
    <row r="250" spans="2:20" ht="18" customHeight="1" x14ac:dyDescent="0.15">
      <c r="B250" s="33">
        <v>2017</v>
      </c>
      <c r="C250" s="52">
        <v>3</v>
      </c>
      <c r="D250" s="52" t="s">
        <v>15</v>
      </c>
      <c r="E250" s="42" t="s">
        <v>321</v>
      </c>
      <c r="F250" s="200" t="s">
        <v>310</v>
      </c>
      <c r="G250" s="39" t="s">
        <v>322</v>
      </c>
      <c r="H250" s="52" t="s">
        <v>42</v>
      </c>
      <c r="I250" s="223">
        <v>55</v>
      </c>
      <c r="J250" s="223">
        <v>0</v>
      </c>
      <c r="K250" s="223">
        <v>0</v>
      </c>
      <c r="L250" s="223">
        <v>55</v>
      </c>
      <c r="M250" s="223">
        <v>55</v>
      </c>
      <c r="N250" s="223">
        <v>55</v>
      </c>
      <c r="O250" s="123"/>
      <c r="P250" s="45" t="s">
        <v>323</v>
      </c>
      <c r="Q250" s="52" t="s">
        <v>324</v>
      </c>
      <c r="R250" s="52" t="s">
        <v>325</v>
      </c>
      <c r="S250" s="55" t="s">
        <v>25</v>
      </c>
      <c r="T250" s="49"/>
    </row>
    <row r="251" spans="2:20" ht="18" customHeight="1" x14ac:dyDescent="0.15">
      <c r="B251" s="33">
        <v>2017</v>
      </c>
      <c r="C251" s="52">
        <v>3</v>
      </c>
      <c r="D251" s="52" t="s">
        <v>15</v>
      </c>
      <c r="E251" s="42" t="s">
        <v>326</v>
      </c>
      <c r="F251" s="200" t="s">
        <v>310</v>
      </c>
      <c r="G251" s="39" t="s">
        <v>322</v>
      </c>
      <c r="H251" s="52" t="s">
        <v>42</v>
      </c>
      <c r="I251" s="223">
        <v>60</v>
      </c>
      <c r="J251" s="223">
        <v>0</v>
      </c>
      <c r="K251" s="223">
        <v>0</v>
      </c>
      <c r="L251" s="223">
        <v>60</v>
      </c>
      <c r="M251" s="223">
        <v>60</v>
      </c>
      <c r="N251" s="223">
        <v>60</v>
      </c>
      <c r="O251" s="123"/>
      <c r="P251" s="45" t="s">
        <v>323</v>
      </c>
      <c r="Q251" s="52" t="s">
        <v>324</v>
      </c>
      <c r="R251" s="52" t="s">
        <v>325</v>
      </c>
      <c r="S251" s="55" t="s">
        <v>25</v>
      </c>
      <c r="T251" s="49"/>
    </row>
    <row r="252" spans="2:20" ht="18" customHeight="1" x14ac:dyDescent="0.15">
      <c r="B252" s="33">
        <v>2017</v>
      </c>
      <c r="C252" s="52">
        <v>3</v>
      </c>
      <c r="D252" s="52" t="s">
        <v>15</v>
      </c>
      <c r="E252" s="42" t="s">
        <v>327</v>
      </c>
      <c r="F252" s="200" t="s">
        <v>310</v>
      </c>
      <c r="G252" s="39" t="s">
        <v>322</v>
      </c>
      <c r="H252" s="52" t="s">
        <v>42</v>
      </c>
      <c r="I252" s="223">
        <v>202</v>
      </c>
      <c r="J252" s="223">
        <v>0</v>
      </c>
      <c r="K252" s="223">
        <v>0</v>
      </c>
      <c r="L252" s="223">
        <v>202</v>
      </c>
      <c r="M252" s="223">
        <v>202</v>
      </c>
      <c r="N252" s="223">
        <v>202</v>
      </c>
      <c r="O252" s="123"/>
      <c r="P252" s="45" t="s">
        <v>323</v>
      </c>
      <c r="Q252" s="52" t="s">
        <v>328</v>
      </c>
      <c r="R252" s="52" t="s">
        <v>329</v>
      </c>
      <c r="S252" s="55" t="s">
        <v>25</v>
      </c>
      <c r="T252" s="49"/>
    </row>
    <row r="253" spans="2:20" ht="18" customHeight="1" x14ac:dyDescent="0.15">
      <c r="B253" s="33">
        <v>2017</v>
      </c>
      <c r="C253" s="52">
        <v>3</v>
      </c>
      <c r="D253" s="52" t="s">
        <v>15</v>
      </c>
      <c r="E253" s="42" t="s">
        <v>332</v>
      </c>
      <c r="F253" s="200" t="s">
        <v>310</v>
      </c>
      <c r="G253" s="39" t="s">
        <v>17</v>
      </c>
      <c r="H253" s="52" t="s">
        <v>42</v>
      </c>
      <c r="I253" s="223">
        <v>39</v>
      </c>
      <c r="J253" s="223">
        <v>0</v>
      </c>
      <c r="K253" s="223">
        <v>0</v>
      </c>
      <c r="L253" s="223">
        <v>39</v>
      </c>
      <c r="M253" s="223">
        <v>39</v>
      </c>
      <c r="N253" s="69">
        <v>39</v>
      </c>
      <c r="O253" s="123"/>
      <c r="P253" s="45" t="s">
        <v>318</v>
      </c>
      <c r="Q253" s="52" t="s">
        <v>330</v>
      </c>
      <c r="R253" s="52" t="s">
        <v>331</v>
      </c>
      <c r="S253" s="55" t="s">
        <v>25</v>
      </c>
      <c r="T253" s="49"/>
    </row>
    <row r="254" spans="2:20" ht="18" customHeight="1" x14ac:dyDescent="0.15">
      <c r="B254" s="33">
        <v>2017</v>
      </c>
      <c r="C254" s="52">
        <v>3</v>
      </c>
      <c r="D254" s="52" t="s">
        <v>15</v>
      </c>
      <c r="E254" s="42" t="s">
        <v>488</v>
      </c>
      <c r="F254" s="200" t="s">
        <v>478</v>
      </c>
      <c r="G254" s="39" t="s">
        <v>17</v>
      </c>
      <c r="H254" s="52" t="s">
        <v>42</v>
      </c>
      <c r="I254" s="69">
        <v>265</v>
      </c>
      <c r="J254" s="69">
        <v>76</v>
      </c>
      <c r="K254" s="69">
        <v>0</v>
      </c>
      <c r="L254" s="69">
        <v>341</v>
      </c>
      <c r="M254" s="69">
        <v>150</v>
      </c>
      <c r="N254" s="69">
        <v>105</v>
      </c>
      <c r="O254" s="75"/>
      <c r="P254" s="41" t="s">
        <v>483</v>
      </c>
      <c r="Q254" s="39" t="s">
        <v>489</v>
      </c>
      <c r="R254" s="39" t="s">
        <v>485</v>
      </c>
      <c r="S254" s="55" t="s">
        <v>25</v>
      </c>
      <c r="T254" s="58"/>
    </row>
    <row r="255" spans="2:20" ht="18" customHeight="1" x14ac:dyDescent="0.15">
      <c r="B255" s="33">
        <v>2017</v>
      </c>
      <c r="C255" s="52">
        <v>3</v>
      </c>
      <c r="D255" s="52" t="s">
        <v>15</v>
      </c>
      <c r="E255" s="42" t="s">
        <v>494</v>
      </c>
      <c r="F255" s="200" t="s">
        <v>478</v>
      </c>
      <c r="G255" s="39" t="s">
        <v>17</v>
      </c>
      <c r="H255" s="52" t="s">
        <v>42</v>
      </c>
      <c r="I255" s="69">
        <v>2260</v>
      </c>
      <c r="J255" s="69">
        <v>289</v>
      </c>
      <c r="K255" s="69">
        <v>0</v>
      </c>
      <c r="L255" s="69">
        <v>2549</v>
      </c>
      <c r="M255" s="69">
        <v>2260</v>
      </c>
      <c r="N255" s="69">
        <v>2260</v>
      </c>
      <c r="O255" s="75"/>
      <c r="P255" s="45" t="s">
        <v>495</v>
      </c>
      <c r="Q255" s="52" t="s">
        <v>496</v>
      </c>
      <c r="R255" s="52" t="s">
        <v>497</v>
      </c>
      <c r="S255" s="55" t="s">
        <v>25</v>
      </c>
      <c r="T255" s="58"/>
    </row>
    <row r="256" spans="2:20" ht="18" customHeight="1" x14ac:dyDescent="0.15">
      <c r="B256" s="33">
        <v>2017</v>
      </c>
      <c r="C256" s="52">
        <v>3</v>
      </c>
      <c r="D256" s="52" t="s">
        <v>15</v>
      </c>
      <c r="E256" s="42" t="s">
        <v>498</v>
      </c>
      <c r="F256" s="200" t="s">
        <v>478</v>
      </c>
      <c r="G256" s="39" t="s">
        <v>341</v>
      </c>
      <c r="H256" s="52" t="s">
        <v>42</v>
      </c>
      <c r="I256" s="220">
        <v>2617</v>
      </c>
      <c r="J256" s="220">
        <v>620</v>
      </c>
      <c r="K256" s="220"/>
      <c r="L256" s="220">
        <v>3237</v>
      </c>
      <c r="M256" s="220">
        <v>3237</v>
      </c>
      <c r="N256" s="220">
        <v>3237</v>
      </c>
      <c r="O256" s="75"/>
      <c r="P256" s="45" t="s">
        <v>495</v>
      </c>
      <c r="Q256" s="52" t="s">
        <v>499</v>
      </c>
      <c r="R256" s="52" t="s">
        <v>500</v>
      </c>
      <c r="S256" s="55" t="s">
        <v>25</v>
      </c>
      <c r="T256" s="58"/>
    </row>
    <row r="257" spans="2:20" ht="18" customHeight="1" x14ac:dyDescent="0.15">
      <c r="B257" s="33">
        <v>2017</v>
      </c>
      <c r="C257" s="52">
        <v>3</v>
      </c>
      <c r="D257" s="52" t="s">
        <v>15</v>
      </c>
      <c r="E257" s="42" t="s">
        <v>510</v>
      </c>
      <c r="F257" s="200" t="s">
        <v>478</v>
      </c>
      <c r="G257" s="39" t="s">
        <v>18</v>
      </c>
      <c r="H257" s="52" t="s">
        <v>42</v>
      </c>
      <c r="I257" s="69">
        <v>300</v>
      </c>
      <c r="J257" s="69">
        <v>30</v>
      </c>
      <c r="K257" s="69">
        <v>0</v>
      </c>
      <c r="L257" s="69">
        <v>330</v>
      </c>
      <c r="M257" s="69">
        <v>300</v>
      </c>
      <c r="N257" s="69">
        <v>330</v>
      </c>
      <c r="O257" s="75"/>
      <c r="P257" s="45" t="s">
        <v>506</v>
      </c>
      <c r="Q257" s="52" t="s">
        <v>511</v>
      </c>
      <c r="R257" s="52" t="s">
        <v>512</v>
      </c>
      <c r="S257" s="55" t="s">
        <v>25</v>
      </c>
      <c r="T257" s="58"/>
    </row>
    <row r="258" spans="2:20" ht="18" customHeight="1" x14ac:dyDescent="0.15">
      <c r="B258" s="33">
        <v>2017</v>
      </c>
      <c r="C258" s="52">
        <v>3</v>
      </c>
      <c r="D258" s="52" t="s">
        <v>15</v>
      </c>
      <c r="E258" s="202" t="s">
        <v>547</v>
      </c>
      <c r="F258" s="200" t="s">
        <v>478</v>
      </c>
      <c r="G258" s="39" t="s">
        <v>17</v>
      </c>
      <c r="H258" s="52" t="s">
        <v>42</v>
      </c>
      <c r="I258" s="223">
        <v>1200</v>
      </c>
      <c r="J258" s="223">
        <v>900</v>
      </c>
      <c r="K258" s="223"/>
      <c r="L258" s="223">
        <v>2100</v>
      </c>
      <c r="M258" s="223">
        <v>1200</v>
      </c>
      <c r="N258" s="223">
        <v>1470</v>
      </c>
      <c r="O258" s="75"/>
      <c r="P258" s="45" t="s">
        <v>541</v>
      </c>
      <c r="Q258" s="52" t="s">
        <v>548</v>
      </c>
      <c r="R258" s="52" t="s">
        <v>549</v>
      </c>
      <c r="S258" s="55" t="s">
        <v>25</v>
      </c>
      <c r="T258" s="58"/>
    </row>
    <row r="259" spans="2:20" ht="18" customHeight="1" x14ac:dyDescent="0.15">
      <c r="B259" s="33">
        <v>2017</v>
      </c>
      <c r="C259" s="52">
        <v>3</v>
      </c>
      <c r="D259" s="52" t="s">
        <v>15</v>
      </c>
      <c r="E259" s="42" t="s">
        <v>585</v>
      </c>
      <c r="F259" s="200" t="s">
        <v>478</v>
      </c>
      <c r="G259" s="39" t="s">
        <v>17</v>
      </c>
      <c r="H259" s="52" t="s">
        <v>42</v>
      </c>
      <c r="I259" s="223">
        <v>110</v>
      </c>
      <c r="J259" s="223">
        <v>100</v>
      </c>
      <c r="K259" s="223"/>
      <c r="L259" s="223">
        <v>210</v>
      </c>
      <c r="M259" s="223">
        <v>110</v>
      </c>
      <c r="N259" s="223">
        <v>210</v>
      </c>
      <c r="O259" s="75"/>
      <c r="P259" s="45" t="s">
        <v>563</v>
      </c>
      <c r="Q259" s="52" t="s">
        <v>577</v>
      </c>
      <c r="R259" s="52" t="s">
        <v>578</v>
      </c>
      <c r="S259" s="55" t="s">
        <v>25</v>
      </c>
      <c r="T259" s="58"/>
    </row>
    <row r="260" spans="2:20" ht="18" customHeight="1" x14ac:dyDescent="0.15">
      <c r="B260" s="33">
        <v>2017</v>
      </c>
      <c r="C260" s="52">
        <v>3</v>
      </c>
      <c r="D260" s="52" t="s">
        <v>15</v>
      </c>
      <c r="E260" s="42" t="s">
        <v>601</v>
      </c>
      <c r="F260" s="200" t="s">
        <v>478</v>
      </c>
      <c r="G260" s="39" t="s">
        <v>43</v>
      </c>
      <c r="H260" s="52" t="s">
        <v>42</v>
      </c>
      <c r="I260" s="223">
        <v>420</v>
      </c>
      <c r="J260" s="223"/>
      <c r="K260" s="223"/>
      <c r="L260" s="223">
        <v>420</v>
      </c>
      <c r="M260" s="223">
        <v>34</v>
      </c>
      <c r="N260" s="223">
        <v>0</v>
      </c>
      <c r="O260" s="75"/>
      <c r="P260" s="45" t="s">
        <v>593</v>
      </c>
      <c r="Q260" s="52" t="s">
        <v>602</v>
      </c>
      <c r="R260" s="52" t="s">
        <v>603</v>
      </c>
      <c r="S260" s="55" t="s">
        <v>25</v>
      </c>
      <c r="T260" s="58"/>
    </row>
    <row r="261" spans="2:20" ht="18" customHeight="1" x14ac:dyDescent="0.15">
      <c r="B261" s="33">
        <v>2017</v>
      </c>
      <c r="C261" s="52">
        <v>3</v>
      </c>
      <c r="D261" s="52" t="s">
        <v>15</v>
      </c>
      <c r="E261" s="42" t="s">
        <v>604</v>
      </c>
      <c r="F261" s="200" t="s">
        <v>478</v>
      </c>
      <c r="G261" s="39" t="s">
        <v>17</v>
      </c>
      <c r="H261" s="52" t="s">
        <v>42</v>
      </c>
      <c r="I261" s="223">
        <v>3025</v>
      </c>
      <c r="J261" s="223">
        <v>0</v>
      </c>
      <c r="K261" s="223">
        <v>0</v>
      </c>
      <c r="L261" s="223">
        <v>3025</v>
      </c>
      <c r="M261" s="223">
        <v>500</v>
      </c>
      <c r="N261" s="223">
        <v>500</v>
      </c>
      <c r="O261" s="75"/>
      <c r="P261" s="45" t="s">
        <v>605</v>
      </c>
      <c r="Q261" s="52" t="s">
        <v>606</v>
      </c>
      <c r="R261" s="52" t="s">
        <v>607</v>
      </c>
      <c r="S261" s="55" t="s">
        <v>25</v>
      </c>
      <c r="T261" s="58"/>
    </row>
    <row r="262" spans="2:20" ht="18" customHeight="1" x14ac:dyDescent="0.15">
      <c r="B262" s="33">
        <v>2017</v>
      </c>
      <c r="C262" s="52">
        <v>3</v>
      </c>
      <c r="D262" s="52" t="s">
        <v>15</v>
      </c>
      <c r="E262" s="42" t="s">
        <v>616</v>
      </c>
      <c r="F262" s="200" t="s">
        <v>478</v>
      </c>
      <c r="G262" s="39" t="s">
        <v>43</v>
      </c>
      <c r="H262" s="52" t="s">
        <v>42</v>
      </c>
      <c r="I262" s="223">
        <v>30</v>
      </c>
      <c r="J262" s="223"/>
      <c r="K262" s="223"/>
      <c r="L262" s="223">
        <v>30</v>
      </c>
      <c r="M262" s="223">
        <v>30</v>
      </c>
      <c r="N262" s="223">
        <v>30</v>
      </c>
      <c r="O262" s="75"/>
      <c r="P262" s="45" t="s">
        <v>617</v>
      </c>
      <c r="Q262" s="52" t="s">
        <v>618</v>
      </c>
      <c r="R262" s="52" t="s">
        <v>619</v>
      </c>
      <c r="S262" s="55" t="s">
        <v>25</v>
      </c>
      <c r="T262" s="58"/>
    </row>
    <row r="263" spans="2:20" ht="18" customHeight="1" x14ac:dyDescent="0.15">
      <c r="B263" s="33">
        <v>2017</v>
      </c>
      <c r="C263" s="52">
        <v>3</v>
      </c>
      <c r="D263" s="52" t="s">
        <v>15</v>
      </c>
      <c r="E263" s="42" t="s">
        <v>620</v>
      </c>
      <c r="F263" s="200" t="s">
        <v>478</v>
      </c>
      <c r="G263" s="39" t="s">
        <v>17</v>
      </c>
      <c r="H263" s="52" t="s">
        <v>42</v>
      </c>
      <c r="I263" s="223">
        <v>122</v>
      </c>
      <c r="J263" s="223"/>
      <c r="K263" s="223"/>
      <c r="L263" s="223">
        <v>122</v>
      </c>
      <c r="M263" s="223">
        <v>122</v>
      </c>
      <c r="N263" s="223">
        <v>122</v>
      </c>
      <c r="O263" s="75"/>
      <c r="P263" s="45" t="s">
        <v>617</v>
      </c>
      <c r="Q263" s="52" t="s">
        <v>621</v>
      </c>
      <c r="R263" s="52" t="s">
        <v>622</v>
      </c>
      <c r="S263" s="55" t="s">
        <v>25</v>
      </c>
      <c r="T263" s="58"/>
    </row>
    <row r="264" spans="2:20" ht="18" customHeight="1" x14ac:dyDescent="0.15">
      <c r="B264" s="33">
        <v>2017</v>
      </c>
      <c r="C264" s="52">
        <v>3</v>
      </c>
      <c r="D264" s="52" t="s">
        <v>15</v>
      </c>
      <c r="E264" s="42" t="s">
        <v>1327</v>
      </c>
      <c r="F264" s="200" t="s">
        <v>1328</v>
      </c>
      <c r="G264" s="39" t="s">
        <v>341</v>
      </c>
      <c r="H264" s="52" t="s">
        <v>42</v>
      </c>
      <c r="I264" s="223">
        <v>3480</v>
      </c>
      <c r="J264" s="223">
        <v>67</v>
      </c>
      <c r="K264" s="223">
        <v>0</v>
      </c>
      <c r="L264" s="223">
        <f>SUM(I264:K264)</f>
        <v>3547</v>
      </c>
      <c r="M264" s="223">
        <v>919</v>
      </c>
      <c r="N264" s="223">
        <v>919</v>
      </c>
      <c r="O264" s="123"/>
      <c r="P264" s="45" t="s">
        <v>1329</v>
      </c>
      <c r="Q264" s="52" t="s">
        <v>1330</v>
      </c>
      <c r="R264" s="52" t="s">
        <v>1331</v>
      </c>
      <c r="S264" s="55" t="s">
        <v>25</v>
      </c>
      <c r="T264" s="49"/>
    </row>
    <row r="265" spans="2:20" ht="18" customHeight="1" x14ac:dyDescent="0.15">
      <c r="B265" s="33">
        <v>2017</v>
      </c>
      <c r="C265" s="24">
        <v>3</v>
      </c>
      <c r="D265" s="24" t="s">
        <v>888</v>
      </c>
      <c r="E265" s="23" t="s">
        <v>1485</v>
      </c>
      <c r="F265" s="229" t="s">
        <v>1486</v>
      </c>
      <c r="G265" s="114" t="s">
        <v>336</v>
      </c>
      <c r="H265" s="24" t="s">
        <v>42</v>
      </c>
      <c r="I265" s="69">
        <v>350</v>
      </c>
      <c r="J265" s="69"/>
      <c r="K265" s="69"/>
      <c r="L265" s="69">
        <v>350</v>
      </c>
      <c r="M265" s="69">
        <v>350</v>
      </c>
      <c r="N265" s="69"/>
      <c r="O265" s="124"/>
      <c r="P265" s="22" t="s">
        <v>1482</v>
      </c>
      <c r="Q265" s="24" t="s">
        <v>1487</v>
      </c>
      <c r="R265" s="24" t="s">
        <v>1488</v>
      </c>
      <c r="S265" s="55" t="s">
        <v>451</v>
      </c>
      <c r="T265" s="91"/>
    </row>
    <row r="266" spans="2:20" ht="18" customHeight="1" x14ac:dyDescent="0.15">
      <c r="B266" s="33">
        <v>2017</v>
      </c>
      <c r="C266" s="24">
        <v>3</v>
      </c>
      <c r="D266" s="24" t="s">
        <v>888</v>
      </c>
      <c r="E266" s="23" t="s">
        <v>1489</v>
      </c>
      <c r="F266" s="229" t="s">
        <v>1486</v>
      </c>
      <c r="G266" s="39" t="s">
        <v>1490</v>
      </c>
      <c r="H266" s="24" t="s">
        <v>42</v>
      </c>
      <c r="I266" s="69">
        <v>100</v>
      </c>
      <c r="J266" s="69"/>
      <c r="K266" s="69"/>
      <c r="L266" s="69">
        <v>100</v>
      </c>
      <c r="M266" s="69">
        <v>100</v>
      </c>
      <c r="N266" s="69"/>
      <c r="O266" s="124"/>
      <c r="P266" s="22" t="s">
        <v>1482</v>
      </c>
      <c r="Q266" s="24" t="s">
        <v>1487</v>
      </c>
      <c r="R266" s="24" t="s">
        <v>1488</v>
      </c>
      <c r="S266" s="55" t="s">
        <v>451</v>
      </c>
      <c r="T266" s="91"/>
    </row>
    <row r="267" spans="2:20" ht="18" customHeight="1" x14ac:dyDescent="0.15">
      <c r="B267" s="33">
        <v>2017</v>
      </c>
      <c r="C267" s="52">
        <v>3</v>
      </c>
      <c r="D267" s="52" t="s">
        <v>15</v>
      </c>
      <c r="E267" s="42" t="s">
        <v>1491</v>
      </c>
      <c r="F267" s="200" t="s">
        <v>1492</v>
      </c>
      <c r="G267" s="39" t="s">
        <v>43</v>
      </c>
      <c r="H267" s="52" t="s">
        <v>42</v>
      </c>
      <c r="I267" s="223">
        <v>504</v>
      </c>
      <c r="J267" s="223"/>
      <c r="K267" s="223"/>
      <c r="L267" s="223">
        <f>SUM(I267:K267)</f>
        <v>504</v>
      </c>
      <c r="M267" s="223">
        <v>504</v>
      </c>
      <c r="N267" s="223"/>
      <c r="O267" s="123"/>
      <c r="P267" s="45" t="s">
        <v>1493</v>
      </c>
      <c r="Q267" s="52" t="s">
        <v>1494</v>
      </c>
      <c r="R267" s="52" t="s">
        <v>1495</v>
      </c>
      <c r="S267" s="55" t="s">
        <v>52</v>
      </c>
      <c r="T267" s="49"/>
    </row>
    <row r="268" spans="2:20" ht="18" customHeight="1" x14ac:dyDescent="0.15">
      <c r="B268" s="33">
        <v>2017</v>
      </c>
      <c r="C268" s="52">
        <v>3</v>
      </c>
      <c r="D268" s="52" t="s">
        <v>15</v>
      </c>
      <c r="E268" s="42" t="s">
        <v>1521</v>
      </c>
      <c r="F268" s="200" t="s">
        <v>1486</v>
      </c>
      <c r="G268" s="39" t="s">
        <v>341</v>
      </c>
      <c r="H268" s="52" t="s">
        <v>42</v>
      </c>
      <c r="I268" s="223">
        <v>3500</v>
      </c>
      <c r="J268" s="223">
        <v>700</v>
      </c>
      <c r="K268" s="223"/>
      <c r="L268" s="223">
        <v>4200</v>
      </c>
      <c r="M268" s="223">
        <v>1500</v>
      </c>
      <c r="N268" s="223">
        <v>2700</v>
      </c>
      <c r="O268" s="123"/>
      <c r="P268" s="45" t="s">
        <v>1497</v>
      </c>
      <c r="Q268" s="52" t="s">
        <v>1522</v>
      </c>
      <c r="R268" s="52" t="s">
        <v>1523</v>
      </c>
      <c r="S268" s="55" t="s">
        <v>25</v>
      </c>
      <c r="T268" s="49"/>
    </row>
    <row r="269" spans="2:20" ht="18" customHeight="1" x14ac:dyDescent="0.15">
      <c r="B269" s="33">
        <v>2017</v>
      </c>
      <c r="C269" s="52">
        <v>3</v>
      </c>
      <c r="D269" s="52" t="s">
        <v>15</v>
      </c>
      <c r="E269" s="42" t="s">
        <v>1524</v>
      </c>
      <c r="F269" s="200" t="s">
        <v>1486</v>
      </c>
      <c r="G269" s="39" t="s">
        <v>43</v>
      </c>
      <c r="H269" s="52" t="s">
        <v>42</v>
      </c>
      <c r="I269" s="223">
        <v>200</v>
      </c>
      <c r="J269" s="223">
        <v>50</v>
      </c>
      <c r="K269" s="223"/>
      <c r="L269" s="223">
        <v>250</v>
      </c>
      <c r="M269" s="223">
        <v>100</v>
      </c>
      <c r="N269" s="223">
        <v>150</v>
      </c>
      <c r="O269" s="123"/>
      <c r="P269" s="45" t="s">
        <v>1497</v>
      </c>
      <c r="Q269" s="52" t="s">
        <v>1522</v>
      </c>
      <c r="R269" s="52" t="s">
        <v>1523</v>
      </c>
      <c r="S269" s="55" t="s">
        <v>25</v>
      </c>
      <c r="T269" s="49"/>
    </row>
    <row r="270" spans="2:20" ht="18" customHeight="1" x14ac:dyDescent="0.15">
      <c r="B270" s="33">
        <v>2017</v>
      </c>
      <c r="C270" s="52">
        <v>3</v>
      </c>
      <c r="D270" s="52" t="s">
        <v>15</v>
      </c>
      <c r="E270" s="42" t="s">
        <v>1525</v>
      </c>
      <c r="F270" s="200" t="s">
        <v>1486</v>
      </c>
      <c r="G270" s="39" t="s">
        <v>44</v>
      </c>
      <c r="H270" s="52" t="s">
        <v>42</v>
      </c>
      <c r="I270" s="223">
        <v>100</v>
      </c>
      <c r="J270" s="223"/>
      <c r="K270" s="223"/>
      <c r="L270" s="223">
        <v>100</v>
      </c>
      <c r="M270" s="223">
        <v>50</v>
      </c>
      <c r="N270" s="223">
        <v>60</v>
      </c>
      <c r="O270" s="123"/>
      <c r="P270" s="45" t="s">
        <v>1497</v>
      </c>
      <c r="Q270" s="52" t="s">
        <v>1522</v>
      </c>
      <c r="R270" s="52" t="s">
        <v>1523</v>
      </c>
      <c r="S270" s="55" t="s">
        <v>25</v>
      </c>
      <c r="T270" s="49"/>
    </row>
    <row r="271" spans="2:20" ht="18" customHeight="1" x14ac:dyDescent="0.15">
      <c r="B271" s="33">
        <v>2017</v>
      </c>
      <c r="C271" s="52">
        <v>3</v>
      </c>
      <c r="D271" s="52" t="s">
        <v>15</v>
      </c>
      <c r="E271" s="42" t="s">
        <v>1526</v>
      </c>
      <c r="F271" s="200" t="s">
        <v>1486</v>
      </c>
      <c r="G271" s="39" t="s">
        <v>17</v>
      </c>
      <c r="H271" s="52" t="s">
        <v>42</v>
      </c>
      <c r="I271" s="223">
        <v>30</v>
      </c>
      <c r="J271" s="223"/>
      <c r="K271" s="223"/>
      <c r="L271" s="223">
        <v>30</v>
      </c>
      <c r="M271" s="223">
        <v>30</v>
      </c>
      <c r="N271" s="223"/>
      <c r="O271" s="123"/>
      <c r="P271" s="45" t="s">
        <v>1527</v>
      </c>
      <c r="Q271" s="52" t="s">
        <v>1528</v>
      </c>
      <c r="R271" s="52" t="s">
        <v>1529</v>
      </c>
      <c r="S271" s="55" t="s">
        <v>25</v>
      </c>
      <c r="T271" s="49"/>
    </row>
    <row r="272" spans="2:20" ht="18" customHeight="1" x14ac:dyDescent="0.15">
      <c r="B272" s="33">
        <v>2017</v>
      </c>
      <c r="C272" s="52">
        <v>3</v>
      </c>
      <c r="D272" s="52" t="s">
        <v>15</v>
      </c>
      <c r="E272" s="42" t="s">
        <v>1530</v>
      </c>
      <c r="F272" s="200" t="s">
        <v>1486</v>
      </c>
      <c r="G272" s="39" t="s">
        <v>17</v>
      </c>
      <c r="H272" s="52" t="s">
        <v>42</v>
      </c>
      <c r="I272" s="223">
        <v>69</v>
      </c>
      <c r="J272" s="223">
        <v>56</v>
      </c>
      <c r="K272" s="223"/>
      <c r="L272" s="223">
        <v>125</v>
      </c>
      <c r="M272" s="223">
        <v>69</v>
      </c>
      <c r="N272" s="223"/>
      <c r="O272" s="123"/>
      <c r="P272" s="45" t="s">
        <v>1527</v>
      </c>
      <c r="Q272" s="52" t="s">
        <v>1528</v>
      </c>
      <c r="R272" s="52" t="s">
        <v>1529</v>
      </c>
      <c r="S272" s="55" t="s">
        <v>25</v>
      </c>
      <c r="T272" s="49"/>
    </row>
    <row r="273" spans="2:20" ht="18" customHeight="1" x14ac:dyDescent="0.15">
      <c r="B273" s="33">
        <v>2017</v>
      </c>
      <c r="C273" s="52">
        <v>3</v>
      </c>
      <c r="D273" s="52" t="s">
        <v>15</v>
      </c>
      <c r="E273" s="42" t="s">
        <v>1531</v>
      </c>
      <c r="F273" s="200" t="s">
        <v>1486</v>
      </c>
      <c r="G273" s="39" t="s">
        <v>17</v>
      </c>
      <c r="H273" s="52" t="s">
        <v>42</v>
      </c>
      <c r="I273" s="223">
        <v>54</v>
      </c>
      <c r="J273" s="223">
        <v>66</v>
      </c>
      <c r="K273" s="223"/>
      <c r="L273" s="223">
        <v>120</v>
      </c>
      <c r="M273" s="223">
        <v>54</v>
      </c>
      <c r="N273" s="223"/>
      <c r="O273" s="123"/>
      <c r="P273" s="45" t="s">
        <v>1527</v>
      </c>
      <c r="Q273" s="52" t="s">
        <v>1528</v>
      </c>
      <c r="R273" s="52" t="s">
        <v>1529</v>
      </c>
      <c r="S273" s="55" t="s">
        <v>25</v>
      </c>
      <c r="T273" s="49"/>
    </row>
    <row r="274" spans="2:20" ht="18" customHeight="1" x14ac:dyDescent="0.15">
      <c r="B274" s="33">
        <v>2017</v>
      </c>
      <c r="C274" s="52">
        <v>3</v>
      </c>
      <c r="D274" s="52" t="s">
        <v>15</v>
      </c>
      <c r="E274" s="42" t="s">
        <v>1532</v>
      </c>
      <c r="F274" s="200" t="s">
        <v>1486</v>
      </c>
      <c r="G274" s="39" t="s">
        <v>17</v>
      </c>
      <c r="H274" s="52" t="s">
        <v>42</v>
      </c>
      <c r="I274" s="223">
        <v>41</v>
      </c>
      <c r="J274" s="223">
        <v>29</v>
      </c>
      <c r="K274" s="223"/>
      <c r="L274" s="223">
        <v>70</v>
      </c>
      <c r="M274" s="223">
        <v>41</v>
      </c>
      <c r="N274" s="223"/>
      <c r="O274" s="123"/>
      <c r="P274" s="45" t="s">
        <v>1527</v>
      </c>
      <c r="Q274" s="52" t="s">
        <v>1528</v>
      </c>
      <c r="R274" s="52" t="s">
        <v>1529</v>
      </c>
      <c r="S274" s="55" t="s">
        <v>25</v>
      </c>
      <c r="T274" s="49"/>
    </row>
    <row r="275" spans="2:20" ht="18" customHeight="1" x14ac:dyDescent="0.15">
      <c r="B275" s="33">
        <v>2017</v>
      </c>
      <c r="C275" s="52">
        <v>3</v>
      </c>
      <c r="D275" s="52" t="s">
        <v>15</v>
      </c>
      <c r="E275" s="42" t="s">
        <v>1533</v>
      </c>
      <c r="F275" s="200" t="s">
        <v>1486</v>
      </c>
      <c r="G275" s="39" t="s">
        <v>17</v>
      </c>
      <c r="H275" s="52" t="s">
        <v>42</v>
      </c>
      <c r="I275" s="223">
        <v>35</v>
      </c>
      <c r="J275" s="223">
        <v>28</v>
      </c>
      <c r="K275" s="223"/>
      <c r="L275" s="223">
        <v>63</v>
      </c>
      <c r="M275" s="223">
        <v>35</v>
      </c>
      <c r="N275" s="223"/>
      <c r="O275" s="123"/>
      <c r="P275" s="45" t="s">
        <v>1527</v>
      </c>
      <c r="Q275" s="52" t="s">
        <v>1528</v>
      </c>
      <c r="R275" s="52" t="s">
        <v>1529</v>
      </c>
      <c r="S275" s="55" t="s">
        <v>25</v>
      </c>
      <c r="T275" s="49"/>
    </row>
    <row r="276" spans="2:20" ht="18" customHeight="1" x14ac:dyDescent="0.15">
      <c r="B276" s="33">
        <v>2017</v>
      </c>
      <c r="C276" s="52">
        <v>3</v>
      </c>
      <c r="D276" s="52" t="s">
        <v>15</v>
      </c>
      <c r="E276" s="42" t="s">
        <v>1534</v>
      </c>
      <c r="F276" s="200" t="s">
        <v>1486</v>
      </c>
      <c r="G276" s="39" t="s">
        <v>17</v>
      </c>
      <c r="H276" s="52" t="s">
        <v>42</v>
      </c>
      <c r="I276" s="223">
        <v>70</v>
      </c>
      <c r="J276" s="223">
        <v>30</v>
      </c>
      <c r="K276" s="223">
        <v>15</v>
      </c>
      <c r="L276" s="223">
        <v>115</v>
      </c>
      <c r="M276" s="223">
        <v>70</v>
      </c>
      <c r="N276" s="223"/>
      <c r="O276" s="123"/>
      <c r="P276" s="45" t="s">
        <v>1527</v>
      </c>
      <c r="Q276" s="52" t="s">
        <v>1535</v>
      </c>
      <c r="R276" s="52" t="s">
        <v>1536</v>
      </c>
      <c r="S276" s="55" t="s">
        <v>25</v>
      </c>
      <c r="T276" s="49"/>
    </row>
    <row r="277" spans="2:20" ht="18" customHeight="1" x14ac:dyDescent="0.15">
      <c r="B277" s="33">
        <v>2017</v>
      </c>
      <c r="C277" s="52">
        <v>3</v>
      </c>
      <c r="D277" s="52" t="s">
        <v>15</v>
      </c>
      <c r="E277" s="42" t="s">
        <v>1537</v>
      </c>
      <c r="F277" s="200" t="s">
        <v>1486</v>
      </c>
      <c r="G277" s="39" t="s">
        <v>17</v>
      </c>
      <c r="H277" s="52" t="s">
        <v>42</v>
      </c>
      <c r="I277" s="223">
        <v>80</v>
      </c>
      <c r="J277" s="223">
        <v>20</v>
      </c>
      <c r="K277" s="223">
        <v>10</v>
      </c>
      <c r="L277" s="223">
        <v>110</v>
      </c>
      <c r="M277" s="223">
        <v>80</v>
      </c>
      <c r="N277" s="223"/>
      <c r="O277" s="123"/>
      <c r="P277" s="45" t="s">
        <v>1527</v>
      </c>
      <c r="Q277" s="52" t="s">
        <v>1535</v>
      </c>
      <c r="R277" s="52" t="s">
        <v>1536</v>
      </c>
      <c r="S277" s="55" t="s">
        <v>25</v>
      </c>
      <c r="T277" s="49"/>
    </row>
    <row r="278" spans="2:20" ht="18" customHeight="1" x14ac:dyDescent="0.15">
      <c r="B278" s="33">
        <v>2017</v>
      </c>
      <c r="C278" s="52">
        <v>3</v>
      </c>
      <c r="D278" s="52" t="s">
        <v>15</v>
      </c>
      <c r="E278" s="42" t="s">
        <v>1538</v>
      </c>
      <c r="F278" s="200" t="s">
        <v>1486</v>
      </c>
      <c r="G278" s="39" t="s">
        <v>17</v>
      </c>
      <c r="H278" s="52" t="s">
        <v>42</v>
      </c>
      <c r="I278" s="223">
        <v>80</v>
      </c>
      <c r="J278" s="223">
        <v>20</v>
      </c>
      <c r="K278" s="223">
        <v>15</v>
      </c>
      <c r="L278" s="223">
        <v>115</v>
      </c>
      <c r="M278" s="223">
        <v>80</v>
      </c>
      <c r="N278" s="223"/>
      <c r="O278" s="123"/>
      <c r="P278" s="45" t="s">
        <v>1527</v>
      </c>
      <c r="Q278" s="52" t="s">
        <v>1535</v>
      </c>
      <c r="R278" s="52" t="s">
        <v>1539</v>
      </c>
      <c r="S278" s="55" t="s">
        <v>25</v>
      </c>
      <c r="T278" s="49"/>
    </row>
    <row r="279" spans="2:20" ht="18" customHeight="1" x14ac:dyDescent="0.15">
      <c r="B279" s="33">
        <v>2017</v>
      </c>
      <c r="C279" s="52">
        <v>3</v>
      </c>
      <c r="D279" s="52" t="s">
        <v>15</v>
      </c>
      <c r="E279" s="42" t="s">
        <v>1540</v>
      </c>
      <c r="F279" s="200" t="s">
        <v>1486</v>
      </c>
      <c r="G279" s="39" t="s">
        <v>17</v>
      </c>
      <c r="H279" s="52" t="s">
        <v>42</v>
      </c>
      <c r="I279" s="223">
        <v>65</v>
      </c>
      <c r="J279" s="223">
        <v>15</v>
      </c>
      <c r="K279" s="223">
        <v>10</v>
      </c>
      <c r="L279" s="223">
        <v>90</v>
      </c>
      <c r="M279" s="223">
        <v>65</v>
      </c>
      <c r="N279" s="223"/>
      <c r="O279" s="123"/>
      <c r="P279" s="45" t="s">
        <v>1527</v>
      </c>
      <c r="Q279" s="52" t="s">
        <v>1535</v>
      </c>
      <c r="R279" s="52" t="s">
        <v>1529</v>
      </c>
      <c r="S279" s="55" t="s">
        <v>25</v>
      </c>
      <c r="T279" s="49"/>
    </row>
    <row r="280" spans="2:20" ht="18" customHeight="1" x14ac:dyDescent="0.15">
      <c r="B280" s="33">
        <v>2017</v>
      </c>
      <c r="C280" s="52">
        <v>3</v>
      </c>
      <c r="D280" s="52" t="s">
        <v>15</v>
      </c>
      <c r="E280" s="42" t="s">
        <v>1541</v>
      </c>
      <c r="F280" s="200" t="s">
        <v>1486</v>
      </c>
      <c r="G280" s="39" t="s">
        <v>17</v>
      </c>
      <c r="H280" s="52" t="s">
        <v>42</v>
      </c>
      <c r="I280" s="223">
        <v>30</v>
      </c>
      <c r="J280" s="223">
        <v>10</v>
      </c>
      <c r="K280" s="223"/>
      <c r="L280" s="223">
        <v>40</v>
      </c>
      <c r="M280" s="223">
        <v>30</v>
      </c>
      <c r="N280" s="223"/>
      <c r="O280" s="123"/>
      <c r="P280" s="45" t="s">
        <v>1527</v>
      </c>
      <c r="Q280" s="52" t="s">
        <v>1542</v>
      </c>
      <c r="R280" s="52" t="s">
        <v>1543</v>
      </c>
      <c r="S280" s="55" t="s">
        <v>25</v>
      </c>
      <c r="T280" s="49"/>
    </row>
    <row r="281" spans="2:20" ht="18" customHeight="1" x14ac:dyDescent="0.15">
      <c r="B281" s="33">
        <v>2017</v>
      </c>
      <c r="C281" s="52">
        <v>3</v>
      </c>
      <c r="D281" s="52" t="s">
        <v>15</v>
      </c>
      <c r="E281" s="42" t="s">
        <v>1544</v>
      </c>
      <c r="F281" s="200" t="s">
        <v>1486</v>
      </c>
      <c r="G281" s="39" t="s">
        <v>17</v>
      </c>
      <c r="H281" s="52" t="s">
        <v>42</v>
      </c>
      <c r="I281" s="223">
        <v>40</v>
      </c>
      <c r="J281" s="223">
        <v>15</v>
      </c>
      <c r="K281" s="223">
        <v>15</v>
      </c>
      <c r="L281" s="223">
        <v>70</v>
      </c>
      <c r="M281" s="223">
        <v>40</v>
      </c>
      <c r="N281" s="223"/>
      <c r="O281" s="123"/>
      <c r="P281" s="45" t="s">
        <v>1527</v>
      </c>
      <c r="Q281" s="52" t="s">
        <v>1542</v>
      </c>
      <c r="R281" s="52" t="s">
        <v>1545</v>
      </c>
      <c r="S281" s="55" t="s">
        <v>25</v>
      </c>
      <c r="T281" s="49"/>
    </row>
    <row r="282" spans="2:20" ht="18" customHeight="1" x14ac:dyDescent="0.15">
      <c r="B282" s="33">
        <v>2017</v>
      </c>
      <c r="C282" s="52">
        <v>3</v>
      </c>
      <c r="D282" s="52" t="s">
        <v>15</v>
      </c>
      <c r="E282" s="42" t="s">
        <v>1546</v>
      </c>
      <c r="F282" s="200" t="s">
        <v>1486</v>
      </c>
      <c r="G282" s="39" t="s">
        <v>17</v>
      </c>
      <c r="H282" s="52" t="s">
        <v>42</v>
      </c>
      <c r="I282" s="223">
        <v>50</v>
      </c>
      <c r="J282" s="223">
        <v>15</v>
      </c>
      <c r="K282" s="223">
        <v>15</v>
      </c>
      <c r="L282" s="223">
        <v>80</v>
      </c>
      <c r="M282" s="223">
        <v>50</v>
      </c>
      <c r="N282" s="223"/>
      <c r="O282" s="123"/>
      <c r="P282" s="45" t="s">
        <v>1527</v>
      </c>
      <c r="Q282" s="52" t="s">
        <v>1542</v>
      </c>
      <c r="R282" s="52" t="s">
        <v>1547</v>
      </c>
      <c r="S282" s="55" t="s">
        <v>25</v>
      </c>
      <c r="T282" s="49"/>
    </row>
    <row r="283" spans="2:20" ht="18" customHeight="1" x14ac:dyDescent="0.15">
      <c r="B283" s="33">
        <v>2017</v>
      </c>
      <c r="C283" s="52">
        <v>3</v>
      </c>
      <c r="D283" s="52" t="s">
        <v>15</v>
      </c>
      <c r="E283" s="42" t="s">
        <v>1548</v>
      </c>
      <c r="F283" s="200" t="s">
        <v>1486</v>
      </c>
      <c r="G283" s="39" t="s">
        <v>17</v>
      </c>
      <c r="H283" s="52" t="s">
        <v>42</v>
      </c>
      <c r="I283" s="223">
        <v>35</v>
      </c>
      <c r="J283" s="223">
        <v>15</v>
      </c>
      <c r="K283" s="223">
        <v>10</v>
      </c>
      <c r="L283" s="223">
        <v>60</v>
      </c>
      <c r="M283" s="223">
        <v>35</v>
      </c>
      <c r="N283" s="223"/>
      <c r="O283" s="123"/>
      <c r="P283" s="45" t="s">
        <v>1527</v>
      </c>
      <c r="Q283" s="52" t="s">
        <v>1542</v>
      </c>
      <c r="R283" s="52" t="s">
        <v>1549</v>
      </c>
      <c r="S283" s="55" t="s">
        <v>25</v>
      </c>
      <c r="T283" s="49"/>
    </row>
    <row r="284" spans="2:20" ht="18" customHeight="1" x14ac:dyDescent="0.15">
      <c r="B284" s="33">
        <v>2017</v>
      </c>
      <c r="C284" s="52">
        <v>3</v>
      </c>
      <c r="D284" s="52" t="s">
        <v>15</v>
      </c>
      <c r="E284" s="42" t="s">
        <v>1550</v>
      </c>
      <c r="F284" s="200" t="s">
        <v>1486</v>
      </c>
      <c r="G284" s="39" t="s">
        <v>17</v>
      </c>
      <c r="H284" s="52" t="s">
        <v>42</v>
      </c>
      <c r="I284" s="223">
        <v>35</v>
      </c>
      <c r="J284" s="223">
        <v>15</v>
      </c>
      <c r="K284" s="223"/>
      <c r="L284" s="223">
        <v>50</v>
      </c>
      <c r="M284" s="223">
        <v>35</v>
      </c>
      <c r="N284" s="223"/>
      <c r="O284" s="123"/>
      <c r="P284" s="45" t="s">
        <v>1527</v>
      </c>
      <c r="Q284" s="52" t="s">
        <v>1542</v>
      </c>
      <c r="R284" s="52" t="s">
        <v>1536</v>
      </c>
      <c r="S284" s="55" t="s">
        <v>25</v>
      </c>
      <c r="T284" s="49"/>
    </row>
    <row r="285" spans="2:20" ht="18" customHeight="1" x14ac:dyDescent="0.15">
      <c r="B285" s="33">
        <v>2017</v>
      </c>
      <c r="C285" s="52">
        <v>3</v>
      </c>
      <c r="D285" s="52" t="s">
        <v>15</v>
      </c>
      <c r="E285" s="42" t="s">
        <v>1561</v>
      </c>
      <c r="F285" s="200" t="s">
        <v>1486</v>
      </c>
      <c r="G285" s="39" t="s">
        <v>18</v>
      </c>
      <c r="H285" s="52" t="s">
        <v>42</v>
      </c>
      <c r="I285" s="223">
        <v>1950</v>
      </c>
      <c r="J285" s="223">
        <v>374</v>
      </c>
      <c r="K285" s="223"/>
      <c r="L285" s="223">
        <v>2324</v>
      </c>
      <c r="M285" s="223">
        <v>1950</v>
      </c>
      <c r="N285" s="223">
        <v>1626.8</v>
      </c>
      <c r="O285" s="123"/>
      <c r="P285" s="45" t="s">
        <v>1557</v>
      </c>
      <c r="Q285" s="52" t="s">
        <v>1562</v>
      </c>
      <c r="R285" s="52" t="s">
        <v>1563</v>
      </c>
      <c r="S285" s="55" t="s">
        <v>25</v>
      </c>
      <c r="T285" s="49"/>
    </row>
    <row r="286" spans="2:20" ht="18" customHeight="1" x14ac:dyDescent="0.15">
      <c r="B286" s="33">
        <v>2017</v>
      </c>
      <c r="C286" s="52">
        <v>3</v>
      </c>
      <c r="D286" s="52" t="s">
        <v>15</v>
      </c>
      <c r="E286" s="42" t="s">
        <v>1564</v>
      </c>
      <c r="F286" s="200" t="s">
        <v>1486</v>
      </c>
      <c r="G286" s="39" t="s">
        <v>18</v>
      </c>
      <c r="H286" s="52" t="s">
        <v>42</v>
      </c>
      <c r="I286" s="223">
        <v>300</v>
      </c>
      <c r="J286" s="223">
        <v>32</v>
      </c>
      <c r="K286" s="223"/>
      <c r="L286" s="223">
        <v>332</v>
      </c>
      <c r="M286" s="223">
        <v>300</v>
      </c>
      <c r="N286" s="223">
        <v>232.39999999999998</v>
      </c>
      <c r="O286" s="123"/>
      <c r="P286" s="45" t="s">
        <v>1557</v>
      </c>
      <c r="Q286" s="52" t="s">
        <v>1562</v>
      </c>
      <c r="R286" s="52" t="s">
        <v>1563</v>
      </c>
      <c r="S286" s="55" t="s">
        <v>25</v>
      </c>
      <c r="T286" s="49"/>
    </row>
    <row r="287" spans="2:20" ht="18" customHeight="1" x14ac:dyDescent="0.15">
      <c r="B287" s="33">
        <v>2017</v>
      </c>
      <c r="C287" s="52">
        <v>3</v>
      </c>
      <c r="D287" s="52" t="s">
        <v>15</v>
      </c>
      <c r="E287" s="42" t="s">
        <v>1569</v>
      </c>
      <c r="F287" s="200" t="s">
        <v>1486</v>
      </c>
      <c r="G287" s="39" t="s">
        <v>17</v>
      </c>
      <c r="H287" s="52" t="s">
        <v>42</v>
      </c>
      <c r="I287" s="223">
        <v>60</v>
      </c>
      <c r="J287" s="223">
        <v>40</v>
      </c>
      <c r="K287" s="223"/>
      <c r="L287" s="223">
        <v>100</v>
      </c>
      <c r="M287" s="223">
        <v>60</v>
      </c>
      <c r="N287" s="223"/>
      <c r="O287" s="123"/>
      <c r="P287" s="45" t="s">
        <v>1552</v>
      </c>
      <c r="Q287" s="52" t="s">
        <v>1570</v>
      </c>
      <c r="R287" s="52" t="s">
        <v>1571</v>
      </c>
      <c r="S287" s="55" t="s">
        <v>25</v>
      </c>
      <c r="T287" s="49"/>
    </row>
    <row r="288" spans="2:20" ht="18" customHeight="1" x14ac:dyDescent="0.15">
      <c r="B288" s="33">
        <v>2017</v>
      </c>
      <c r="C288" s="52">
        <v>3</v>
      </c>
      <c r="D288" s="52" t="s">
        <v>15</v>
      </c>
      <c r="E288" s="42" t="s">
        <v>1572</v>
      </c>
      <c r="F288" s="200" t="s">
        <v>1486</v>
      </c>
      <c r="G288" s="39" t="s">
        <v>17</v>
      </c>
      <c r="H288" s="52" t="s">
        <v>42</v>
      </c>
      <c r="I288" s="223">
        <v>60</v>
      </c>
      <c r="J288" s="223">
        <v>40</v>
      </c>
      <c r="K288" s="223"/>
      <c r="L288" s="223">
        <v>100</v>
      </c>
      <c r="M288" s="223">
        <v>60</v>
      </c>
      <c r="N288" s="223"/>
      <c r="O288" s="123"/>
      <c r="P288" s="45" t="s">
        <v>1552</v>
      </c>
      <c r="Q288" s="52" t="s">
        <v>1570</v>
      </c>
      <c r="R288" s="52" t="s">
        <v>1571</v>
      </c>
      <c r="S288" s="55" t="s">
        <v>25</v>
      </c>
      <c r="T288" s="49"/>
    </row>
    <row r="289" spans="2:20" ht="18" customHeight="1" x14ac:dyDescent="0.15">
      <c r="B289" s="33">
        <v>2017</v>
      </c>
      <c r="C289" s="52">
        <v>3</v>
      </c>
      <c r="D289" s="52" t="s">
        <v>15</v>
      </c>
      <c r="E289" s="42" t="s">
        <v>1573</v>
      </c>
      <c r="F289" s="200" t="s">
        <v>1486</v>
      </c>
      <c r="G289" s="39" t="s">
        <v>17</v>
      </c>
      <c r="H289" s="52" t="s">
        <v>42</v>
      </c>
      <c r="I289" s="223">
        <v>60</v>
      </c>
      <c r="J289" s="223">
        <v>40</v>
      </c>
      <c r="K289" s="223"/>
      <c r="L289" s="223">
        <v>100</v>
      </c>
      <c r="M289" s="223">
        <v>60</v>
      </c>
      <c r="N289" s="223"/>
      <c r="O289" s="123"/>
      <c r="P289" s="45" t="s">
        <v>1552</v>
      </c>
      <c r="Q289" s="52" t="s">
        <v>1570</v>
      </c>
      <c r="R289" s="52" t="s">
        <v>1571</v>
      </c>
      <c r="S289" s="55" t="s">
        <v>25</v>
      </c>
      <c r="T289" s="49"/>
    </row>
    <row r="290" spans="2:20" ht="18" customHeight="1" x14ac:dyDescent="0.15">
      <c r="B290" s="33">
        <v>2017</v>
      </c>
      <c r="C290" s="52">
        <v>3</v>
      </c>
      <c r="D290" s="52" t="s">
        <v>15</v>
      </c>
      <c r="E290" s="42" t="s">
        <v>1574</v>
      </c>
      <c r="F290" s="200" t="s">
        <v>1486</v>
      </c>
      <c r="G290" s="39" t="s">
        <v>17</v>
      </c>
      <c r="H290" s="52" t="s">
        <v>42</v>
      </c>
      <c r="I290" s="223">
        <v>180</v>
      </c>
      <c r="J290" s="223">
        <v>120</v>
      </c>
      <c r="K290" s="223"/>
      <c r="L290" s="223">
        <v>300</v>
      </c>
      <c r="M290" s="223">
        <v>180</v>
      </c>
      <c r="N290" s="223"/>
      <c r="O290" s="123"/>
      <c r="P290" s="45" t="s">
        <v>1552</v>
      </c>
      <c r="Q290" s="52" t="s">
        <v>1570</v>
      </c>
      <c r="R290" s="52" t="s">
        <v>1571</v>
      </c>
      <c r="S290" s="55" t="s">
        <v>25</v>
      </c>
      <c r="T290" s="49"/>
    </row>
    <row r="291" spans="2:20" ht="18" customHeight="1" x14ac:dyDescent="0.15">
      <c r="B291" s="33">
        <v>2017</v>
      </c>
      <c r="C291" s="52">
        <v>3</v>
      </c>
      <c r="D291" s="52" t="s">
        <v>15</v>
      </c>
      <c r="E291" s="42" t="s">
        <v>1589</v>
      </c>
      <c r="F291" s="200" t="s">
        <v>1486</v>
      </c>
      <c r="G291" s="39" t="s">
        <v>17</v>
      </c>
      <c r="H291" s="52" t="s">
        <v>42</v>
      </c>
      <c r="I291" s="223">
        <v>81</v>
      </c>
      <c r="J291" s="223">
        <v>52</v>
      </c>
      <c r="K291" s="223"/>
      <c r="L291" s="223">
        <f>SUM(I291:K291)</f>
        <v>133</v>
      </c>
      <c r="M291" s="223">
        <v>81</v>
      </c>
      <c r="N291" s="223"/>
      <c r="O291" s="123"/>
      <c r="P291" s="45" t="s">
        <v>1583</v>
      </c>
      <c r="Q291" s="52" t="s">
        <v>1587</v>
      </c>
      <c r="R291" s="52" t="s">
        <v>1588</v>
      </c>
      <c r="S291" s="55" t="s">
        <v>25</v>
      </c>
      <c r="T291" s="49"/>
    </row>
    <row r="292" spans="2:20" ht="18" customHeight="1" x14ac:dyDescent="0.15">
      <c r="B292" s="33">
        <v>2017</v>
      </c>
      <c r="C292" s="52">
        <v>3</v>
      </c>
      <c r="D292" s="52" t="s">
        <v>15</v>
      </c>
      <c r="E292" s="42" t="s">
        <v>1594</v>
      </c>
      <c r="F292" s="200" t="s">
        <v>1486</v>
      </c>
      <c r="G292" s="39" t="s">
        <v>1593</v>
      </c>
      <c r="H292" s="52" t="s">
        <v>1377</v>
      </c>
      <c r="I292" s="223">
        <v>20</v>
      </c>
      <c r="J292" s="223">
        <v>8</v>
      </c>
      <c r="K292" s="223"/>
      <c r="L292" s="223">
        <f>SUM(I292:K292)</f>
        <v>28</v>
      </c>
      <c r="M292" s="223">
        <v>20</v>
      </c>
      <c r="N292" s="223"/>
      <c r="O292" s="123"/>
      <c r="P292" s="45" t="s">
        <v>1583</v>
      </c>
      <c r="Q292" s="52" t="s">
        <v>1595</v>
      </c>
      <c r="R292" s="52" t="s">
        <v>1596</v>
      </c>
      <c r="S292" s="55" t="s">
        <v>25</v>
      </c>
      <c r="T292" s="49"/>
    </row>
    <row r="293" spans="2:20" ht="18" customHeight="1" x14ac:dyDescent="0.15">
      <c r="B293" s="33">
        <v>2017</v>
      </c>
      <c r="C293" s="52">
        <v>3</v>
      </c>
      <c r="D293" s="52" t="s">
        <v>15</v>
      </c>
      <c r="E293" s="42" t="s">
        <v>1605</v>
      </c>
      <c r="F293" s="200" t="s">
        <v>1486</v>
      </c>
      <c r="G293" s="39" t="s">
        <v>17</v>
      </c>
      <c r="H293" s="52" t="s">
        <v>42</v>
      </c>
      <c r="I293" s="223">
        <v>703</v>
      </c>
      <c r="J293" s="223">
        <v>251</v>
      </c>
      <c r="K293" s="223">
        <v>36</v>
      </c>
      <c r="L293" s="223">
        <v>990</v>
      </c>
      <c r="M293" s="223">
        <v>703</v>
      </c>
      <c r="N293" s="223">
        <v>492.09999999999997</v>
      </c>
      <c r="O293" s="123"/>
      <c r="P293" s="45" t="s">
        <v>1598</v>
      </c>
      <c r="Q293" s="52" t="s">
        <v>1599</v>
      </c>
      <c r="R293" s="52" t="s">
        <v>1600</v>
      </c>
      <c r="S293" s="55" t="s">
        <v>25</v>
      </c>
      <c r="T293" s="49"/>
    </row>
    <row r="294" spans="2:20" ht="18" customHeight="1" x14ac:dyDescent="0.15">
      <c r="B294" s="33">
        <v>2017</v>
      </c>
      <c r="C294" s="52">
        <v>3</v>
      </c>
      <c r="D294" s="52" t="s">
        <v>15</v>
      </c>
      <c r="E294" s="42" t="s">
        <v>1619</v>
      </c>
      <c r="F294" s="200" t="s">
        <v>1486</v>
      </c>
      <c r="G294" s="39" t="s">
        <v>322</v>
      </c>
      <c r="H294" s="52" t="s">
        <v>42</v>
      </c>
      <c r="I294" s="223">
        <v>50</v>
      </c>
      <c r="J294" s="223">
        <v>50</v>
      </c>
      <c r="K294" s="223"/>
      <c r="L294" s="223">
        <v>100</v>
      </c>
      <c r="M294" s="223">
        <v>100</v>
      </c>
      <c r="N294" s="223">
        <v>100</v>
      </c>
      <c r="O294" s="123"/>
      <c r="P294" s="45" t="s">
        <v>1616</v>
      </c>
      <c r="Q294" s="52" t="s">
        <v>1617</v>
      </c>
      <c r="R294" s="52" t="s">
        <v>1618</v>
      </c>
      <c r="S294" s="55" t="s">
        <v>25</v>
      </c>
      <c r="T294" s="49"/>
    </row>
    <row r="295" spans="2:20" ht="18" customHeight="1" x14ac:dyDescent="0.15">
      <c r="B295" s="74">
        <v>2017</v>
      </c>
      <c r="C295" s="134">
        <v>3</v>
      </c>
      <c r="D295" s="134" t="s">
        <v>15</v>
      </c>
      <c r="E295" s="209" t="s">
        <v>2463</v>
      </c>
      <c r="F295" s="231" t="s">
        <v>310</v>
      </c>
      <c r="G295" s="114" t="s">
        <v>322</v>
      </c>
      <c r="H295" s="134" t="s">
        <v>410</v>
      </c>
      <c r="I295" s="170">
        <v>285</v>
      </c>
      <c r="J295" s="170">
        <v>270</v>
      </c>
      <c r="K295" s="170">
        <v>45</v>
      </c>
      <c r="L295" s="170">
        <v>600</v>
      </c>
      <c r="M295" s="170">
        <v>285</v>
      </c>
      <c r="N295" s="170"/>
      <c r="O295" s="145"/>
      <c r="P295" s="218" t="s">
        <v>1912</v>
      </c>
      <c r="Q295" s="134" t="s">
        <v>1913</v>
      </c>
      <c r="R295" s="134" t="s">
        <v>1914</v>
      </c>
      <c r="S295" s="40" t="s">
        <v>52</v>
      </c>
      <c r="T295" s="83"/>
    </row>
    <row r="296" spans="2:20" ht="18" customHeight="1" x14ac:dyDescent="0.15">
      <c r="B296" s="33">
        <v>2017</v>
      </c>
      <c r="C296" s="52">
        <v>3</v>
      </c>
      <c r="D296" s="52" t="s">
        <v>15</v>
      </c>
      <c r="E296" s="204" t="s">
        <v>1926</v>
      </c>
      <c r="F296" s="200" t="s">
        <v>310</v>
      </c>
      <c r="G296" s="39" t="s">
        <v>341</v>
      </c>
      <c r="H296" s="52" t="s">
        <v>42</v>
      </c>
      <c r="I296" s="223">
        <v>3000</v>
      </c>
      <c r="J296" s="223">
        <v>500</v>
      </c>
      <c r="K296" s="69"/>
      <c r="L296" s="224">
        <v>3500</v>
      </c>
      <c r="M296" s="223">
        <v>350</v>
      </c>
      <c r="N296" s="223">
        <v>3500</v>
      </c>
      <c r="O296" s="75"/>
      <c r="P296" s="45" t="s">
        <v>1925</v>
      </c>
      <c r="Q296" s="52" t="s">
        <v>1927</v>
      </c>
      <c r="R296" s="52" t="s">
        <v>1928</v>
      </c>
      <c r="S296" s="55" t="s">
        <v>25</v>
      </c>
      <c r="T296" s="58"/>
    </row>
    <row r="297" spans="2:20" ht="18" customHeight="1" x14ac:dyDescent="0.15">
      <c r="B297" s="33">
        <v>2017</v>
      </c>
      <c r="C297" s="52">
        <v>3</v>
      </c>
      <c r="D297" s="52" t="s">
        <v>15</v>
      </c>
      <c r="E297" s="204" t="s">
        <v>1929</v>
      </c>
      <c r="F297" s="200" t="s">
        <v>310</v>
      </c>
      <c r="G297" s="39" t="s">
        <v>341</v>
      </c>
      <c r="H297" s="52" t="s">
        <v>42</v>
      </c>
      <c r="I297" s="223">
        <v>2500</v>
      </c>
      <c r="J297" s="223">
        <v>400</v>
      </c>
      <c r="K297" s="69"/>
      <c r="L297" s="224">
        <v>2900</v>
      </c>
      <c r="M297" s="223">
        <v>450</v>
      </c>
      <c r="N297" s="223">
        <v>2900</v>
      </c>
      <c r="O297" s="75"/>
      <c r="P297" s="45" t="s">
        <v>1925</v>
      </c>
      <c r="Q297" s="52" t="s">
        <v>1930</v>
      </c>
      <c r="R297" s="52" t="s">
        <v>1931</v>
      </c>
      <c r="S297" s="55" t="s">
        <v>25</v>
      </c>
      <c r="T297" s="58"/>
    </row>
    <row r="298" spans="2:20" ht="18" customHeight="1" x14ac:dyDescent="0.15">
      <c r="B298" s="33">
        <v>2017</v>
      </c>
      <c r="C298" s="52">
        <v>3</v>
      </c>
      <c r="D298" s="52" t="s">
        <v>15</v>
      </c>
      <c r="E298" s="204" t="s">
        <v>1932</v>
      </c>
      <c r="F298" s="200" t="s">
        <v>310</v>
      </c>
      <c r="G298" s="39" t="s">
        <v>341</v>
      </c>
      <c r="H298" s="52" t="s">
        <v>42</v>
      </c>
      <c r="I298" s="223">
        <v>900</v>
      </c>
      <c r="J298" s="223">
        <v>120</v>
      </c>
      <c r="K298" s="69"/>
      <c r="L298" s="224">
        <v>1020</v>
      </c>
      <c r="M298" s="223">
        <v>300</v>
      </c>
      <c r="N298" s="223">
        <v>1020</v>
      </c>
      <c r="O298" s="75"/>
      <c r="P298" s="45" t="s">
        <v>1925</v>
      </c>
      <c r="Q298" s="52" t="s">
        <v>1933</v>
      </c>
      <c r="R298" s="52" t="s">
        <v>1934</v>
      </c>
      <c r="S298" s="55" t="s">
        <v>25</v>
      </c>
      <c r="T298" s="58"/>
    </row>
    <row r="299" spans="2:20" ht="18" customHeight="1" x14ac:dyDescent="0.15">
      <c r="B299" s="33">
        <v>2017</v>
      </c>
      <c r="C299" s="52">
        <v>3</v>
      </c>
      <c r="D299" s="52" t="s">
        <v>15</v>
      </c>
      <c r="E299" s="42" t="s">
        <v>1961</v>
      </c>
      <c r="F299" s="200" t="s">
        <v>310</v>
      </c>
      <c r="G299" s="39" t="s">
        <v>43</v>
      </c>
      <c r="H299" s="52" t="s">
        <v>42</v>
      </c>
      <c r="I299" s="223">
        <v>200</v>
      </c>
      <c r="J299" s="223">
        <v>50</v>
      </c>
      <c r="K299" s="69"/>
      <c r="L299" s="224">
        <v>250</v>
      </c>
      <c r="M299" s="223">
        <v>10</v>
      </c>
      <c r="N299" s="223">
        <v>60</v>
      </c>
      <c r="O299" s="75"/>
      <c r="P299" s="45" t="s">
        <v>1957</v>
      </c>
      <c r="Q299" s="52" t="s">
        <v>1962</v>
      </c>
      <c r="R299" s="52" t="s">
        <v>1963</v>
      </c>
      <c r="S299" s="55" t="s">
        <v>25</v>
      </c>
      <c r="T299" s="58"/>
    </row>
    <row r="300" spans="2:20" ht="18" customHeight="1" x14ac:dyDescent="0.15">
      <c r="B300" s="33">
        <v>2017</v>
      </c>
      <c r="C300" s="52">
        <v>3</v>
      </c>
      <c r="D300" s="52" t="s">
        <v>16</v>
      </c>
      <c r="E300" s="203" t="s">
        <v>1983</v>
      </c>
      <c r="F300" s="200" t="s">
        <v>310</v>
      </c>
      <c r="G300" s="39" t="s">
        <v>17</v>
      </c>
      <c r="H300" s="52" t="s">
        <v>42</v>
      </c>
      <c r="I300" s="223">
        <v>487</v>
      </c>
      <c r="J300" s="223">
        <v>340.9</v>
      </c>
      <c r="K300" s="223">
        <v>146.1</v>
      </c>
      <c r="L300" s="225">
        <v>974</v>
      </c>
      <c r="M300" s="226">
        <v>507</v>
      </c>
      <c r="N300" s="223">
        <v>354.9</v>
      </c>
      <c r="O300" s="75"/>
      <c r="P300" s="45" t="s">
        <v>1984</v>
      </c>
      <c r="Q300" s="52" t="s">
        <v>1985</v>
      </c>
      <c r="R300" s="52" t="s">
        <v>1986</v>
      </c>
      <c r="S300" s="55" t="s">
        <v>25</v>
      </c>
      <c r="T300" s="58"/>
    </row>
    <row r="301" spans="2:20" ht="18" customHeight="1" x14ac:dyDescent="0.15">
      <c r="B301" s="33">
        <v>2017</v>
      </c>
      <c r="C301" s="52">
        <v>3</v>
      </c>
      <c r="D301" s="52" t="s">
        <v>16</v>
      </c>
      <c r="E301" s="204" t="s">
        <v>1992</v>
      </c>
      <c r="F301" s="200" t="s">
        <v>310</v>
      </c>
      <c r="G301" s="39" t="s">
        <v>341</v>
      </c>
      <c r="H301" s="52" t="s">
        <v>42</v>
      </c>
      <c r="I301" s="223">
        <v>2054.5</v>
      </c>
      <c r="J301" s="223">
        <v>1438.1499999999999</v>
      </c>
      <c r="K301" s="223">
        <v>616.35</v>
      </c>
      <c r="L301" s="225">
        <v>4109</v>
      </c>
      <c r="M301" s="226">
        <v>360</v>
      </c>
      <c r="N301" s="223">
        <v>251.99999999999997</v>
      </c>
      <c r="O301" s="75"/>
      <c r="P301" s="45" t="s">
        <v>1984</v>
      </c>
      <c r="Q301" s="52" t="s">
        <v>1993</v>
      </c>
      <c r="R301" s="52" t="s">
        <v>1994</v>
      </c>
      <c r="S301" s="55" t="s">
        <v>25</v>
      </c>
      <c r="T301" s="58"/>
    </row>
    <row r="302" spans="2:20" ht="18" customHeight="1" x14ac:dyDescent="0.15">
      <c r="B302" s="33">
        <v>2017</v>
      </c>
      <c r="C302" s="52">
        <v>3</v>
      </c>
      <c r="D302" s="52" t="s">
        <v>16</v>
      </c>
      <c r="E302" s="204" t="s">
        <v>1995</v>
      </c>
      <c r="F302" s="200" t="s">
        <v>310</v>
      </c>
      <c r="G302" s="39" t="s">
        <v>341</v>
      </c>
      <c r="H302" s="52" t="s">
        <v>42</v>
      </c>
      <c r="I302" s="223">
        <v>1913</v>
      </c>
      <c r="J302" s="223">
        <v>1339.1</v>
      </c>
      <c r="K302" s="223">
        <v>573.9</v>
      </c>
      <c r="L302" s="225">
        <v>3826</v>
      </c>
      <c r="M302" s="226">
        <v>300</v>
      </c>
      <c r="N302" s="223">
        <v>210</v>
      </c>
      <c r="O302" s="75"/>
      <c r="P302" s="45" t="s">
        <v>1984</v>
      </c>
      <c r="Q302" s="52" t="s">
        <v>1993</v>
      </c>
      <c r="R302" s="52" t="s">
        <v>1994</v>
      </c>
      <c r="S302" s="55" t="s">
        <v>25</v>
      </c>
      <c r="T302" s="58"/>
    </row>
    <row r="303" spans="2:20" ht="18" customHeight="1" x14ac:dyDescent="0.15">
      <c r="B303" s="33">
        <v>2017</v>
      </c>
      <c r="C303" s="52">
        <v>3</v>
      </c>
      <c r="D303" s="52" t="s">
        <v>16</v>
      </c>
      <c r="E303" s="204" t="s">
        <v>1996</v>
      </c>
      <c r="F303" s="200" t="s">
        <v>310</v>
      </c>
      <c r="G303" s="39" t="s">
        <v>341</v>
      </c>
      <c r="H303" s="52" t="s">
        <v>42</v>
      </c>
      <c r="I303" s="223">
        <v>2062</v>
      </c>
      <c r="J303" s="223">
        <v>1443.3999999999999</v>
      </c>
      <c r="K303" s="223">
        <v>618.6</v>
      </c>
      <c r="L303" s="225">
        <v>4124</v>
      </c>
      <c r="M303" s="226">
        <v>300</v>
      </c>
      <c r="N303" s="223">
        <v>210</v>
      </c>
      <c r="O303" s="75"/>
      <c r="P303" s="45" t="s">
        <v>1984</v>
      </c>
      <c r="Q303" s="52" t="s">
        <v>1997</v>
      </c>
      <c r="R303" s="52" t="s">
        <v>1998</v>
      </c>
      <c r="S303" s="55" t="s">
        <v>25</v>
      </c>
      <c r="T303" s="58"/>
    </row>
    <row r="304" spans="2:20" ht="18" customHeight="1" x14ac:dyDescent="0.15">
      <c r="B304" s="33">
        <v>2017</v>
      </c>
      <c r="C304" s="52">
        <v>3</v>
      </c>
      <c r="D304" s="52" t="s">
        <v>15</v>
      </c>
      <c r="E304" s="42" t="s">
        <v>1999</v>
      </c>
      <c r="F304" s="200" t="s">
        <v>310</v>
      </c>
      <c r="G304" s="39" t="s">
        <v>341</v>
      </c>
      <c r="H304" s="52" t="s">
        <v>42</v>
      </c>
      <c r="I304" s="223">
        <v>10708.5</v>
      </c>
      <c r="J304" s="223">
        <v>7495.95</v>
      </c>
      <c r="K304" s="223">
        <v>3212.5499999999997</v>
      </c>
      <c r="L304" s="224">
        <v>21417</v>
      </c>
      <c r="M304" s="223">
        <v>3000</v>
      </c>
      <c r="N304" s="223">
        <v>3000</v>
      </c>
      <c r="O304" s="75"/>
      <c r="P304" s="45" t="s">
        <v>1984</v>
      </c>
      <c r="Q304" s="52" t="s">
        <v>2000</v>
      </c>
      <c r="R304" s="52" t="s">
        <v>2001</v>
      </c>
      <c r="S304" s="55" t="s">
        <v>25</v>
      </c>
      <c r="T304" s="58"/>
    </row>
    <row r="305" spans="2:20" ht="18" customHeight="1" x14ac:dyDescent="0.15">
      <c r="B305" s="33">
        <v>2017</v>
      </c>
      <c r="C305" s="52">
        <v>3</v>
      </c>
      <c r="D305" s="52" t="s">
        <v>15</v>
      </c>
      <c r="E305" s="42" t="s">
        <v>2021</v>
      </c>
      <c r="F305" s="200" t="s">
        <v>310</v>
      </c>
      <c r="G305" s="39" t="s">
        <v>17</v>
      </c>
      <c r="H305" s="52" t="s">
        <v>42</v>
      </c>
      <c r="I305" s="223">
        <v>277</v>
      </c>
      <c r="J305" s="223">
        <v>248</v>
      </c>
      <c r="K305" s="223"/>
      <c r="L305" s="224">
        <v>525</v>
      </c>
      <c r="M305" s="223">
        <v>277</v>
      </c>
      <c r="N305" s="223">
        <v>525</v>
      </c>
      <c r="O305" s="75"/>
      <c r="P305" s="41" t="s">
        <v>2009</v>
      </c>
      <c r="Q305" s="52" t="s">
        <v>2014</v>
      </c>
      <c r="R305" s="24" t="s">
        <v>2015</v>
      </c>
      <c r="S305" s="55" t="s">
        <v>25</v>
      </c>
      <c r="T305" s="58"/>
    </row>
    <row r="306" spans="2:20" ht="18" customHeight="1" x14ac:dyDescent="0.15">
      <c r="B306" s="33">
        <v>2017</v>
      </c>
      <c r="C306" s="52">
        <v>3</v>
      </c>
      <c r="D306" s="52" t="s">
        <v>15</v>
      </c>
      <c r="E306" s="42" t="s">
        <v>2022</v>
      </c>
      <c r="F306" s="200" t="s">
        <v>310</v>
      </c>
      <c r="G306" s="39" t="s">
        <v>17</v>
      </c>
      <c r="H306" s="52" t="s">
        <v>42</v>
      </c>
      <c r="I306" s="223">
        <v>30</v>
      </c>
      <c r="J306" s="223">
        <v>20</v>
      </c>
      <c r="K306" s="223"/>
      <c r="L306" s="224">
        <v>50</v>
      </c>
      <c r="M306" s="223">
        <v>30</v>
      </c>
      <c r="N306" s="223">
        <v>50</v>
      </c>
      <c r="O306" s="75"/>
      <c r="P306" s="22" t="s">
        <v>2023</v>
      </c>
      <c r="Q306" s="52" t="s">
        <v>2024</v>
      </c>
      <c r="R306" s="24" t="s">
        <v>2025</v>
      </c>
      <c r="S306" s="55" t="s">
        <v>25</v>
      </c>
      <c r="T306" s="58"/>
    </row>
    <row r="307" spans="2:20" ht="18" customHeight="1" x14ac:dyDescent="0.15">
      <c r="B307" s="33">
        <v>2017</v>
      </c>
      <c r="C307" s="52">
        <v>3</v>
      </c>
      <c r="D307" s="52" t="s">
        <v>15</v>
      </c>
      <c r="E307" s="42" t="s">
        <v>2026</v>
      </c>
      <c r="F307" s="200" t="s">
        <v>310</v>
      </c>
      <c r="G307" s="39" t="s">
        <v>17</v>
      </c>
      <c r="H307" s="52" t="s">
        <v>42</v>
      </c>
      <c r="I307" s="223">
        <v>30</v>
      </c>
      <c r="J307" s="223">
        <v>20</v>
      </c>
      <c r="K307" s="223"/>
      <c r="L307" s="224">
        <v>50</v>
      </c>
      <c r="M307" s="223">
        <v>30</v>
      </c>
      <c r="N307" s="223">
        <v>50</v>
      </c>
      <c r="O307" s="75"/>
      <c r="P307" s="22" t="s">
        <v>2023</v>
      </c>
      <c r="Q307" s="52" t="s">
        <v>2027</v>
      </c>
      <c r="R307" s="24" t="s">
        <v>2028</v>
      </c>
      <c r="S307" s="55" t="s">
        <v>25</v>
      </c>
      <c r="T307" s="58"/>
    </row>
    <row r="308" spans="2:20" ht="18" customHeight="1" x14ac:dyDescent="0.15">
      <c r="B308" s="33">
        <v>2017</v>
      </c>
      <c r="C308" s="52">
        <v>3</v>
      </c>
      <c r="D308" s="52" t="s">
        <v>15</v>
      </c>
      <c r="E308" s="42" t="s">
        <v>2029</v>
      </c>
      <c r="F308" s="200" t="s">
        <v>310</v>
      </c>
      <c r="G308" s="39" t="s">
        <v>17</v>
      </c>
      <c r="H308" s="52" t="s">
        <v>42</v>
      </c>
      <c r="I308" s="223">
        <v>30</v>
      </c>
      <c r="J308" s="223">
        <v>20</v>
      </c>
      <c r="K308" s="223"/>
      <c r="L308" s="224">
        <v>50</v>
      </c>
      <c r="M308" s="223">
        <v>30</v>
      </c>
      <c r="N308" s="223">
        <v>50</v>
      </c>
      <c r="O308" s="75"/>
      <c r="P308" s="22" t="s">
        <v>2023</v>
      </c>
      <c r="Q308" s="52" t="s">
        <v>2030</v>
      </c>
      <c r="R308" s="24" t="s">
        <v>2031</v>
      </c>
      <c r="S308" s="55" t="s">
        <v>25</v>
      </c>
      <c r="T308" s="58"/>
    </row>
    <row r="309" spans="2:20" ht="18" customHeight="1" x14ac:dyDescent="0.15">
      <c r="B309" s="33">
        <v>2017</v>
      </c>
      <c r="C309" s="52">
        <v>3</v>
      </c>
      <c r="D309" s="52" t="s">
        <v>15</v>
      </c>
      <c r="E309" s="42" t="s">
        <v>2035</v>
      </c>
      <c r="F309" s="200" t="s">
        <v>310</v>
      </c>
      <c r="G309" s="39" t="s">
        <v>336</v>
      </c>
      <c r="H309" s="52" t="s">
        <v>42</v>
      </c>
      <c r="I309" s="223">
        <v>30</v>
      </c>
      <c r="J309" s="223">
        <v>20</v>
      </c>
      <c r="K309" s="223"/>
      <c r="L309" s="224">
        <v>50</v>
      </c>
      <c r="M309" s="223">
        <v>30</v>
      </c>
      <c r="N309" s="223">
        <v>50</v>
      </c>
      <c r="O309" s="75"/>
      <c r="P309" s="22" t="s">
        <v>2023</v>
      </c>
      <c r="Q309" s="52" t="s">
        <v>2036</v>
      </c>
      <c r="R309" s="24" t="s">
        <v>2037</v>
      </c>
      <c r="S309" s="55" t="s">
        <v>25</v>
      </c>
      <c r="T309" s="58"/>
    </row>
    <row r="310" spans="2:20" ht="18" customHeight="1" x14ac:dyDescent="0.15">
      <c r="B310" s="33">
        <v>2017</v>
      </c>
      <c r="C310" s="52">
        <v>3</v>
      </c>
      <c r="D310" s="52" t="s">
        <v>15</v>
      </c>
      <c r="E310" s="42" t="s">
        <v>2041</v>
      </c>
      <c r="F310" s="200" t="s">
        <v>310</v>
      </c>
      <c r="G310" s="39" t="s">
        <v>17</v>
      </c>
      <c r="H310" s="52" t="s">
        <v>42</v>
      </c>
      <c r="I310" s="223">
        <v>300</v>
      </c>
      <c r="J310" s="223">
        <v>150</v>
      </c>
      <c r="K310" s="223"/>
      <c r="L310" s="224">
        <v>450</v>
      </c>
      <c r="M310" s="223">
        <v>300</v>
      </c>
      <c r="N310" s="223">
        <v>450</v>
      </c>
      <c r="O310" s="75"/>
      <c r="P310" s="22" t="s">
        <v>2023</v>
      </c>
      <c r="Q310" s="52" t="s">
        <v>2030</v>
      </c>
      <c r="R310" s="24" t="s">
        <v>2031</v>
      </c>
      <c r="S310" s="55" t="s">
        <v>25</v>
      </c>
      <c r="T310" s="58"/>
    </row>
    <row r="311" spans="2:20" ht="18" customHeight="1" x14ac:dyDescent="0.15">
      <c r="B311" s="33">
        <v>2017</v>
      </c>
      <c r="C311" s="52">
        <v>3</v>
      </c>
      <c r="D311" s="52" t="s">
        <v>15</v>
      </c>
      <c r="E311" s="42" t="s">
        <v>2042</v>
      </c>
      <c r="F311" s="200" t="s">
        <v>310</v>
      </c>
      <c r="G311" s="39" t="s">
        <v>17</v>
      </c>
      <c r="H311" s="52" t="s">
        <v>42</v>
      </c>
      <c r="I311" s="223">
        <v>60</v>
      </c>
      <c r="J311" s="223">
        <v>30</v>
      </c>
      <c r="K311" s="223"/>
      <c r="L311" s="224">
        <v>90</v>
      </c>
      <c r="M311" s="223">
        <v>60</v>
      </c>
      <c r="N311" s="223">
        <v>90</v>
      </c>
      <c r="O311" s="75"/>
      <c r="P311" s="22" t="s">
        <v>2023</v>
      </c>
      <c r="Q311" s="52" t="s">
        <v>2027</v>
      </c>
      <c r="R311" s="24" t="s">
        <v>2028</v>
      </c>
      <c r="S311" s="55" t="s">
        <v>25</v>
      </c>
      <c r="T311" s="58"/>
    </row>
    <row r="312" spans="2:20" ht="18" customHeight="1" x14ac:dyDescent="0.15">
      <c r="B312" s="33">
        <v>2017</v>
      </c>
      <c r="C312" s="52">
        <v>3</v>
      </c>
      <c r="D312" s="52" t="s">
        <v>15</v>
      </c>
      <c r="E312" s="42" t="s">
        <v>2043</v>
      </c>
      <c r="F312" s="200" t="s">
        <v>310</v>
      </c>
      <c r="G312" s="39" t="s">
        <v>17</v>
      </c>
      <c r="H312" s="52" t="s">
        <v>42</v>
      </c>
      <c r="I312" s="223">
        <v>72</v>
      </c>
      <c r="J312" s="223">
        <v>36</v>
      </c>
      <c r="K312" s="223"/>
      <c r="L312" s="224">
        <v>108</v>
      </c>
      <c r="M312" s="223">
        <v>72</v>
      </c>
      <c r="N312" s="223">
        <v>108</v>
      </c>
      <c r="O312" s="75"/>
      <c r="P312" s="22" t="s">
        <v>2023</v>
      </c>
      <c r="Q312" s="52" t="s">
        <v>2030</v>
      </c>
      <c r="R312" s="24" t="s">
        <v>2031</v>
      </c>
      <c r="S312" s="55" t="s">
        <v>25</v>
      </c>
      <c r="T312" s="58"/>
    </row>
    <row r="313" spans="2:20" ht="18" customHeight="1" x14ac:dyDescent="0.15">
      <c r="B313" s="33">
        <v>2017</v>
      </c>
      <c r="C313" s="52">
        <v>3</v>
      </c>
      <c r="D313" s="52" t="s">
        <v>15</v>
      </c>
      <c r="E313" s="42" t="s">
        <v>2044</v>
      </c>
      <c r="F313" s="200" t="s">
        <v>310</v>
      </c>
      <c r="G313" s="39" t="s">
        <v>17</v>
      </c>
      <c r="H313" s="52" t="s">
        <v>42</v>
      </c>
      <c r="I313" s="223">
        <v>900</v>
      </c>
      <c r="J313" s="223">
        <v>450</v>
      </c>
      <c r="K313" s="223"/>
      <c r="L313" s="224">
        <v>1350</v>
      </c>
      <c r="M313" s="223">
        <v>900</v>
      </c>
      <c r="N313" s="223">
        <v>1350</v>
      </c>
      <c r="O313" s="75"/>
      <c r="P313" s="22" t="s">
        <v>2023</v>
      </c>
      <c r="Q313" s="52" t="s">
        <v>2024</v>
      </c>
      <c r="R313" s="24" t="s">
        <v>2025</v>
      </c>
      <c r="S313" s="55" t="s">
        <v>25</v>
      </c>
      <c r="T313" s="58"/>
    </row>
    <row r="314" spans="2:20" ht="18" customHeight="1" x14ac:dyDescent="0.15">
      <c r="B314" s="33">
        <v>2017</v>
      </c>
      <c r="C314" s="52">
        <v>3</v>
      </c>
      <c r="D314" s="52" t="s">
        <v>15</v>
      </c>
      <c r="E314" s="42" t="s">
        <v>2045</v>
      </c>
      <c r="F314" s="200" t="s">
        <v>310</v>
      </c>
      <c r="G314" s="39" t="s">
        <v>17</v>
      </c>
      <c r="H314" s="52" t="s">
        <v>42</v>
      </c>
      <c r="I314" s="224">
        <v>4770</v>
      </c>
      <c r="J314" s="224">
        <v>1590</v>
      </c>
      <c r="K314" s="224"/>
      <c r="L314" s="224">
        <v>6360</v>
      </c>
      <c r="M314" s="224">
        <v>2400</v>
      </c>
      <c r="N314" s="224">
        <v>6360</v>
      </c>
      <c r="O314" s="133"/>
      <c r="P314" s="218" t="s">
        <v>2046</v>
      </c>
      <c r="Q314" s="52" t="s">
        <v>2047</v>
      </c>
      <c r="R314" s="24" t="s">
        <v>2048</v>
      </c>
      <c r="S314" s="55" t="s">
        <v>25</v>
      </c>
      <c r="T314" s="58"/>
    </row>
    <row r="315" spans="2:20" ht="18" customHeight="1" x14ac:dyDescent="0.15">
      <c r="B315" s="33">
        <v>2017</v>
      </c>
      <c r="C315" s="52">
        <v>3</v>
      </c>
      <c r="D315" s="52" t="s">
        <v>15</v>
      </c>
      <c r="E315" s="42" t="s">
        <v>2081</v>
      </c>
      <c r="F315" s="200" t="s">
        <v>310</v>
      </c>
      <c r="G315" s="39" t="s">
        <v>43</v>
      </c>
      <c r="H315" s="52" t="s">
        <v>42</v>
      </c>
      <c r="I315" s="223">
        <v>157</v>
      </c>
      <c r="J315" s="69">
        <v>79</v>
      </c>
      <c r="K315" s="223"/>
      <c r="L315" s="224">
        <v>236</v>
      </c>
      <c r="M315" s="223">
        <v>120</v>
      </c>
      <c r="N315" s="223">
        <v>165</v>
      </c>
      <c r="O315" s="75"/>
      <c r="P315" s="45" t="s">
        <v>2077</v>
      </c>
      <c r="Q315" s="52" t="s">
        <v>2082</v>
      </c>
      <c r="R315" s="52" t="s">
        <v>2083</v>
      </c>
      <c r="S315" s="55" t="s">
        <v>2080</v>
      </c>
      <c r="T315" s="58"/>
    </row>
    <row r="316" spans="2:20" ht="18" customHeight="1" x14ac:dyDescent="0.15">
      <c r="B316" s="33">
        <v>2017</v>
      </c>
      <c r="C316" s="52">
        <v>3</v>
      </c>
      <c r="D316" s="52" t="s">
        <v>15</v>
      </c>
      <c r="E316" s="42" t="s">
        <v>2084</v>
      </c>
      <c r="F316" s="200" t="s">
        <v>310</v>
      </c>
      <c r="G316" s="39" t="s">
        <v>44</v>
      </c>
      <c r="H316" s="52" t="s">
        <v>42</v>
      </c>
      <c r="I316" s="223">
        <v>36</v>
      </c>
      <c r="J316" s="69">
        <v>70</v>
      </c>
      <c r="K316" s="223"/>
      <c r="L316" s="224">
        <v>106</v>
      </c>
      <c r="M316" s="223">
        <v>36</v>
      </c>
      <c r="N316" s="223">
        <v>74</v>
      </c>
      <c r="O316" s="75"/>
      <c r="P316" s="45" t="s">
        <v>2077</v>
      </c>
      <c r="Q316" s="52" t="s">
        <v>2082</v>
      </c>
      <c r="R316" s="52" t="s">
        <v>2083</v>
      </c>
      <c r="S316" s="55" t="s">
        <v>2080</v>
      </c>
      <c r="T316" s="58"/>
    </row>
    <row r="317" spans="2:20" ht="18" customHeight="1" x14ac:dyDescent="0.15">
      <c r="B317" s="74">
        <v>2017</v>
      </c>
      <c r="C317" s="39">
        <v>3</v>
      </c>
      <c r="D317" s="39" t="s">
        <v>15</v>
      </c>
      <c r="E317" s="107" t="s">
        <v>2528</v>
      </c>
      <c r="F317" s="230" t="s">
        <v>2521</v>
      </c>
      <c r="G317" s="39" t="s">
        <v>341</v>
      </c>
      <c r="H317" s="39" t="s">
        <v>42</v>
      </c>
      <c r="I317" s="170">
        <v>1140</v>
      </c>
      <c r="J317" s="170"/>
      <c r="K317" s="170"/>
      <c r="L317" s="69">
        <f>SUM(I317:K317)</f>
        <v>1140</v>
      </c>
      <c r="M317" s="170">
        <v>600</v>
      </c>
      <c r="N317" s="170">
        <v>300</v>
      </c>
      <c r="O317" s="133"/>
      <c r="P317" s="41" t="s">
        <v>2522</v>
      </c>
      <c r="Q317" s="39" t="s">
        <v>2529</v>
      </c>
      <c r="R317" s="39" t="s">
        <v>2530</v>
      </c>
      <c r="S317" s="40" t="s">
        <v>25</v>
      </c>
      <c r="T317" s="148"/>
    </row>
    <row r="318" spans="2:20" ht="18" customHeight="1" x14ac:dyDescent="0.15">
      <c r="B318" s="74">
        <v>2017</v>
      </c>
      <c r="C318" s="39">
        <v>3</v>
      </c>
      <c r="D318" s="39" t="s">
        <v>15</v>
      </c>
      <c r="E318" s="107" t="s">
        <v>2531</v>
      </c>
      <c r="F318" s="230" t="s">
        <v>2521</v>
      </c>
      <c r="G318" s="39" t="s">
        <v>341</v>
      </c>
      <c r="H318" s="39" t="s">
        <v>42</v>
      </c>
      <c r="I318" s="170">
        <v>438</v>
      </c>
      <c r="J318" s="170"/>
      <c r="K318" s="170"/>
      <c r="L318" s="69">
        <f>SUM(I318:K318)</f>
        <v>438</v>
      </c>
      <c r="M318" s="170">
        <v>200</v>
      </c>
      <c r="N318" s="170">
        <v>100</v>
      </c>
      <c r="O318" s="133"/>
      <c r="P318" s="41" t="s">
        <v>2522</v>
      </c>
      <c r="Q318" s="39" t="s">
        <v>2529</v>
      </c>
      <c r="R318" s="39" t="s">
        <v>2530</v>
      </c>
      <c r="S318" s="40" t="s">
        <v>25</v>
      </c>
      <c r="T318" s="148"/>
    </row>
    <row r="319" spans="2:20" ht="18" customHeight="1" x14ac:dyDescent="0.15">
      <c r="B319" s="74">
        <v>2017</v>
      </c>
      <c r="C319" s="39">
        <v>3</v>
      </c>
      <c r="D319" s="39" t="s">
        <v>15</v>
      </c>
      <c r="E319" s="107" t="s">
        <v>2532</v>
      </c>
      <c r="F319" s="230" t="s">
        <v>2521</v>
      </c>
      <c r="G319" s="39" t="s">
        <v>341</v>
      </c>
      <c r="H319" s="39" t="s">
        <v>42</v>
      </c>
      <c r="I319" s="170">
        <v>1166</v>
      </c>
      <c r="J319" s="170"/>
      <c r="K319" s="170"/>
      <c r="L319" s="69">
        <f>SUM(I319:K319)</f>
        <v>1166</v>
      </c>
      <c r="M319" s="170">
        <v>542</v>
      </c>
      <c r="N319" s="170">
        <v>300</v>
      </c>
      <c r="O319" s="133"/>
      <c r="P319" s="41" t="s">
        <v>2522</v>
      </c>
      <c r="Q319" s="39" t="s">
        <v>2533</v>
      </c>
      <c r="R319" s="39" t="s">
        <v>2534</v>
      </c>
      <c r="S319" s="40" t="s">
        <v>25</v>
      </c>
      <c r="T319" s="148"/>
    </row>
    <row r="320" spans="2:20" ht="18" customHeight="1" x14ac:dyDescent="0.15">
      <c r="B320" s="74">
        <v>2017</v>
      </c>
      <c r="C320" s="39">
        <v>3</v>
      </c>
      <c r="D320" s="39" t="s">
        <v>888</v>
      </c>
      <c r="E320" s="107" t="s">
        <v>2545</v>
      </c>
      <c r="F320" s="230" t="s">
        <v>2541</v>
      </c>
      <c r="G320" s="39" t="s">
        <v>17</v>
      </c>
      <c r="H320" s="39" t="s">
        <v>42</v>
      </c>
      <c r="I320" s="170">
        <v>7721</v>
      </c>
      <c r="J320" s="170">
        <v>2240</v>
      </c>
      <c r="K320" s="170">
        <v>0</v>
      </c>
      <c r="L320" s="69">
        <f>SUM(I320:K320)</f>
        <v>9961</v>
      </c>
      <c r="M320" s="170"/>
      <c r="N320" s="170"/>
      <c r="O320" s="133"/>
      <c r="P320" s="41" t="s">
        <v>2542</v>
      </c>
      <c r="Q320" s="39" t="s">
        <v>2543</v>
      </c>
      <c r="R320" s="39" t="s">
        <v>2546</v>
      </c>
      <c r="S320" s="40" t="s">
        <v>25</v>
      </c>
      <c r="T320" s="148"/>
    </row>
    <row r="321" spans="2:20" ht="18" customHeight="1" x14ac:dyDescent="0.15">
      <c r="B321" s="74">
        <v>2017</v>
      </c>
      <c r="C321" s="39">
        <v>3</v>
      </c>
      <c r="D321" s="39" t="s">
        <v>15</v>
      </c>
      <c r="E321" s="107" t="s">
        <v>2561</v>
      </c>
      <c r="F321" s="230" t="s">
        <v>2521</v>
      </c>
      <c r="G321" s="39" t="s">
        <v>17</v>
      </c>
      <c r="H321" s="39" t="s">
        <v>42</v>
      </c>
      <c r="I321" s="170">
        <v>2085</v>
      </c>
      <c r="J321" s="170">
        <v>770</v>
      </c>
      <c r="K321" s="170">
        <v>0</v>
      </c>
      <c r="L321" s="69">
        <f>SUM(I321:K321)</f>
        <v>2855</v>
      </c>
      <c r="M321" s="170">
        <v>2085</v>
      </c>
      <c r="N321" s="170">
        <v>2085</v>
      </c>
      <c r="O321" s="133"/>
      <c r="P321" s="41" t="s">
        <v>2562</v>
      </c>
      <c r="Q321" s="39" t="s">
        <v>2563</v>
      </c>
      <c r="R321" s="39" t="s">
        <v>2564</v>
      </c>
      <c r="S321" s="40" t="s">
        <v>25</v>
      </c>
      <c r="T321" s="148"/>
    </row>
    <row r="322" spans="2:20" ht="18" customHeight="1" x14ac:dyDescent="0.15">
      <c r="B322" s="74">
        <v>2017</v>
      </c>
      <c r="C322" s="39">
        <v>3</v>
      </c>
      <c r="D322" s="39" t="s">
        <v>15</v>
      </c>
      <c r="E322" s="107" t="s">
        <v>2572</v>
      </c>
      <c r="F322" s="230" t="s">
        <v>2521</v>
      </c>
      <c r="G322" s="39" t="s">
        <v>43</v>
      </c>
      <c r="H322" s="39" t="s">
        <v>1377</v>
      </c>
      <c r="I322" s="170">
        <v>31</v>
      </c>
      <c r="J322" s="170"/>
      <c r="K322" s="170"/>
      <c r="L322" s="69">
        <f>SUM(I322:K322)</f>
        <v>31</v>
      </c>
      <c r="M322" s="170">
        <f>I322</f>
        <v>31</v>
      </c>
      <c r="N322" s="170">
        <f>M322</f>
        <v>31</v>
      </c>
      <c r="O322" s="133"/>
      <c r="P322" s="41" t="s">
        <v>2566</v>
      </c>
      <c r="Q322" s="39" t="s">
        <v>2567</v>
      </c>
      <c r="R322" s="39" t="s">
        <v>2568</v>
      </c>
      <c r="S322" s="40" t="s">
        <v>25</v>
      </c>
      <c r="T322" s="148"/>
    </row>
    <row r="323" spans="2:20" ht="18" customHeight="1" x14ac:dyDescent="0.15">
      <c r="B323" s="74">
        <v>2017</v>
      </c>
      <c r="C323" s="39">
        <v>3</v>
      </c>
      <c r="D323" s="39" t="s">
        <v>15</v>
      </c>
      <c r="E323" s="107" t="s">
        <v>2581</v>
      </c>
      <c r="F323" s="230" t="s">
        <v>2521</v>
      </c>
      <c r="G323" s="39" t="s">
        <v>17</v>
      </c>
      <c r="H323" s="39" t="s">
        <v>42</v>
      </c>
      <c r="I323" s="170">
        <v>1491</v>
      </c>
      <c r="J323" s="170">
        <v>603</v>
      </c>
      <c r="K323" s="170"/>
      <c r="L323" s="69">
        <f>SUM(I323:K323)</f>
        <v>2094</v>
      </c>
      <c r="M323" s="170">
        <v>1100</v>
      </c>
      <c r="N323" s="170">
        <v>770</v>
      </c>
      <c r="O323" s="133"/>
      <c r="P323" s="41" t="s">
        <v>2582</v>
      </c>
      <c r="Q323" s="39" t="s">
        <v>2583</v>
      </c>
      <c r="R323" s="39" t="s">
        <v>2584</v>
      </c>
      <c r="S323" s="40" t="s">
        <v>25</v>
      </c>
      <c r="T323" s="148"/>
    </row>
    <row r="324" spans="2:20" ht="18" customHeight="1" x14ac:dyDescent="0.15">
      <c r="B324" s="74">
        <v>2017</v>
      </c>
      <c r="C324" s="39">
        <v>3</v>
      </c>
      <c r="D324" s="39" t="s">
        <v>15</v>
      </c>
      <c r="E324" s="107" t="s">
        <v>2585</v>
      </c>
      <c r="F324" s="230" t="s">
        <v>2521</v>
      </c>
      <c r="G324" s="39" t="s">
        <v>2586</v>
      </c>
      <c r="H324" s="39" t="s">
        <v>42</v>
      </c>
      <c r="I324" s="170">
        <v>191</v>
      </c>
      <c r="J324" s="170">
        <v>191</v>
      </c>
      <c r="K324" s="170"/>
      <c r="L324" s="69">
        <f>SUM(I324:K324)</f>
        <v>382</v>
      </c>
      <c r="M324" s="170">
        <v>191</v>
      </c>
      <c r="N324" s="170">
        <v>134</v>
      </c>
      <c r="O324" s="133"/>
      <c r="P324" s="41" t="s">
        <v>2587</v>
      </c>
      <c r="Q324" s="39" t="s">
        <v>2588</v>
      </c>
      <c r="R324" s="39" t="s">
        <v>2589</v>
      </c>
      <c r="S324" s="40" t="s">
        <v>25</v>
      </c>
      <c r="T324" s="148"/>
    </row>
    <row r="325" spans="2:20" ht="18" customHeight="1" x14ac:dyDescent="0.15">
      <c r="B325" s="74">
        <v>2017</v>
      </c>
      <c r="C325" s="39">
        <v>3</v>
      </c>
      <c r="D325" s="39" t="s">
        <v>15</v>
      </c>
      <c r="E325" s="107" t="s">
        <v>2590</v>
      </c>
      <c r="F325" s="230" t="s">
        <v>2521</v>
      </c>
      <c r="G325" s="39" t="s">
        <v>43</v>
      </c>
      <c r="H325" s="39" t="s">
        <v>42</v>
      </c>
      <c r="I325" s="170">
        <v>91</v>
      </c>
      <c r="J325" s="170">
        <v>77</v>
      </c>
      <c r="K325" s="170"/>
      <c r="L325" s="69">
        <f>SUM(I325:K325)</f>
        <v>168</v>
      </c>
      <c r="M325" s="170">
        <v>91</v>
      </c>
      <c r="N325" s="170">
        <v>64</v>
      </c>
      <c r="O325" s="133"/>
      <c r="P325" s="41" t="s">
        <v>2587</v>
      </c>
      <c r="Q325" s="39" t="s">
        <v>2588</v>
      </c>
      <c r="R325" s="39" t="s">
        <v>2589</v>
      </c>
      <c r="S325" s="40" t="s">
        <v>25</v>
      </c>
      <c r="T325" s="148"/>
    </row>
    <row r="326" spans="2:20" ht="18" customHeight="1" x14ac:dyDescent="0.15">
      <c r="B326" s="74">
        <v>2017</v>
      </c>
      <c r="C326" s="39">
        <v>3</v>
      </c>
      <c r="D326" s="39" t="s">
        <v>15</v>
      </c>
      <c r="E326" s="107" t="s">
        <v>2591</v>
      </c>
      <c r="F326" s="230" t="s">
        <v>2521</v>
      </c>
      <c r="G326" s="39" t="s">
        <v>17</v>
      </c>
      <c r="H326" s="39" t="s">
        <v>42</v>
      </c>
      <c r="I326" s="170">
        <v>270</v>
      </c>
      <c r="J326" s="170">
        <v>120</v>
      </c>
      <c r="K326" s="170"/>
      <c r="L326" s="69">
        <f>SUM(I326:K326)</f>
        <v>390</v>
      </c>
      <c r="M326" s="170">
        <v>270</v>
      </c>
      <c r="N326" s="170">
        <f>M326*0.7</f>
        <v>189</v>
      </c>
      <c r="O326" s="133"/>
      <c r="P326" s="41" t="s">
        <v>2587</v>
      </c>
      <c r="Q326" s="39" t="s">
        <v>2592</v>
      </c>
      <c r="R326" s="39" t="s">
        <v>2593</v>
      </c>
      <c r="S326" s="40" t="s">
        <v>25</v>
      </c>
      <c r="T326" s="148"/>
    </row>
    <row r="327" spans="2:20" ht="18" customHeight="1" x14ac:dyDescent="0.15">
      <c r="B327" s="74">
        <v>2017</v>
      </c>
      <c r="C327" s="39">
        <v>3</v>
      </c>
      <c r="D327" s="39" t="s">
        <v>15</v>
      </c>
      <c r="E327" s="107" t="s">
        <v>2594</v>
      </c>
      <c r="F327" s="230" t="s">
        <v>2521</v>
      </c>
      <c r="G327" s="39" t="s">
        <v>43</v>
      </c>
      <c r="H327" s="39" t="s">
        <v>42</v>
      </c>
      <c r="I327" s="170">
        <v>116</v>
      </c>
      <c r="J327" s="170"/>
      <c r="K327" s="170"/>
      <c r="L327" s="69">
        <f>SUM(I327:K327)</f>
        <v>116</v>
      </c>
      <c r="M327" s="170">
        <v>116</v>
      </c>
      <c r="N327" s="170"/>
      <c r="O327" s="133"/>
      <c r="P327" s="41" t="s">
        <v>2582</v>
      </c>
      <c r="Q327" s="39" t="s">
        <v>319</v>
      </c>
      <c r="R327" s="39" t="s">
        <v>2595</v>
      </c>
      <c r="S327" s="40" t="s">
        <v>25</v>
      </c>
      <c r="T327" s="148"/>
    </row>
    <row r="328" spans="2:20" ht="18" customHeight="1" x14ac:dyDescent="0.15">
      <c r="B328" s="74">
        <v>2017</v>
      </c>
      <c r="C328" s="39">
        <v>3</v>
      </c>
      <c r="D328" s="39" t="s">
        <v>16</v>
      </c>
      <c r="E328" s="107" t="s">
        <v>2603</v>
      </c>
      <c r="F328" s="230" t="s">
        <v>2541</v>
      </c>
      <c r="G328" s="39" t="s">
        <v>1490</v>
      </c>
      <c r="H328" s="39" t="s">
        <v>2462</v>
      </c>
      <c r="I328" s="170">
        <v>200</v>
      </c>
      <c r="J328" s="170">
        <v>30</v>
      </c>
      <c r="K328" s="170">
        <v>30</v>
      </c>
      <c r="L328" s="69">
        <f>SUM(I328:K328)</f>
        <v>260</v>
      </c>
      <c r="M328" s="170">
        <v>200</v>
      </c>
      <c r="N328" s="170">
        <v>210</v>
      </c>
      <c r="O328" s="133"/>
      <c r="P328" s="41" t="s">
        <v>2582</v>
      </c>
      <c r="Q328" s="39" t="s">
        <v>2604</v>
      </c>
      <c r="R328" s="39" t="s">
        <v>2605</v>
      </c>
      <c r="S328" s="40" t="s">
        <v>25</v>
      </c>
      <c r="T328" s="148"/>
    </row>
    <row r="329" spans="2:20" ht="18" customHeight="1" x14ac:dyDescent="0.15">
      <c r="B329" s="74">
        <v>2017</v>
      </c>
      <c r="C329" s="39">
        <v>3</v>
      </c>
      <c r="D329" s="84" t="s">
        <v>888</v>
      </c>
      <c r="E329" s="107" t="s">
        <v>2606</v>
      </c>
      <c r="F329" s="230" t="s">
        <v>2521</v>
      </c>
      <c r="G329" s="39" t="s">
        <v>17</v>
      </c>
      <c r="H329" s="39" t="s">
        <v>42</v>
      </c>
      <c r="I329" s="170">
        <v>210</v>
      </c>
      <c r="J329" s="170">
        <v>185</v>
      </c>
      <c r="K329" s="170"/>
      <c r="L329" s="69">
        <f>SUM(I329:K329)</f>
        <v>395</v>
      </c>
      <c r="M329" s="170">
        <v>210</v>
      </c>
      <c r="N329" s="170">
        <v>277</v>
      </c>
      <c r="O329" s="133"/>
      <c r="P329" s="41" t="s">
        <v>2607</v>
      </c>
      <c r="Q329" s="39" t="s">
        <v>2608</v>
      </c>
      <c r="R329" s="39" t="s">
        <v>2609</v>
      </c>
      <c r="S329" s="40" t="s">
        <v>25</v>
      </c>
      <c r="T329" s="148"/>
    </row>
    <row r="330" spans="2:20" ht="18" customHeight="1" x14ac:dyDescent="0.15">
      <c r="B330" s="33">
        <v>2017</v>
      </c>
      <c r="C330" s="52">
        <v>3</v>
      </c>
      <c r="D330" s="52" t="s">
        <v>15</v>
      </c>
      <c r="E330" s="42" t="s">
        <v>2836</v>
      </c>
      <c r="F330" s="232" t="s">
        <v>2832</v>
      </c>
      <c r="G330" s="31" t="s">
        <v>43</v>
      </c>
      <c r="H330" s="48" t="s">
        <v>42</v>
      </c>
      <c r="I330" s="223">
        <v>45</v>
      </c>
      <c r="J330" s="223">
        <v>115</v>
      </c>
      <c r="K330" s="223">
        <v>0</v>
      </c>
      <c r="L330" s="223">
        <v>160</v>
      </c>
      <c r="M330" s="223">
        <v>160</v>
      </c>
      <c r="N330" s="223">
        <v>128</v>
      </c>
      <c r="O330" s="123"/>
      <c r="P330" s="45" t="s">
        <v>2833</v>
      </c>
      <c r="Q330" s="52" t="s">
        <v>2834</v>
      </c>
      <c r="R330" s="52" t="s">
        <v>2835</v>
      </c>
      <c r="S330" s="55" t="s">
        <v>25</v>
      </c>
      <c r="T330" s="49"/>
    </row>
    <row r="331" spans="2:20" ht="18" customHeight="1" x14ac:dyDescent="0.15">
      <c r="B331" s="33">
        <v>2017</v>
      </c>
      <c r="C331" s="52">
        <v>3</v>
      </c>
      <c r="D331" s="52" t="s">
        <v>15</v>
      </c>
      <c r="E331" s="42" t="s">
        <v>2837</v>
      </c>
      <c r="F331" s="232" t="s">
        <v>2832</v>
      </c>
      <c r="G331" s="31" t="s">
        <v>17</v>
      </c>
      <c r="H331" s="48" t="s">
        <v>42</v>
      </c>
      <c r="I331" s="223">
        <v>60</v>
      </c>
      <c r="J331" s="223">
        <v>50</v>
      </c>
      <c r="K331" s="223">
        <v>20</v>
      </c>
      <c r="L331" s="223">
        <v>130</v>
      </c>
      <c r="M331" s="223">
        <v>130</v>
      </c>
      <c r="N331" s="223">
        <v>0</v>
      </c>
      <c r="O331" s="123"/>
      <c r="P331" s="45" t="s">
        <v>2833</v>
      </c>
      <c r="Q331" s="52" t="s">
        <v>2838</v>
      </c>
      <c r="R331" s="52" t="s">
        <v>2839</v>
      </c>
      <c r="S331" s="55" t="s">
        <v>25</v>
      </c>
      <c r="T331" s="49"/>
    </row>
    <row r="332" spans="2:20" ht="18" customHeight="1" x14ac:dyDescent="0.15">
      <c r="B332" s="33">
        <v>2017</v>
      </c>
      <c r="C332" s="52">
        <v>3</v>
      </c>
      <c r="D332" s="52" t="s">
        <v>15</v>
      </c>
      <c r="E332" s="42" t="s">
        <v>2840</v>
      </c>
      <c r="F332" s="232" t="s">
        <v>2832</v>
      </c>
      <c r="G332" s="31" t="s">
        <v>17</v>
      </c>
      <c r="H332" s="48" t="s">
        <v>42</v>
      </c>
      <c r="I332" s="223">
        <v>2283</v>
      </c>
      <c r="J332" s="223">
        <v>24</v>
      </c>
      <c r="K332" s="223"/>
      <c r="L332" s="223">
        <v>2307</v>
      </c>
      <c r="M332" s="223">
        <v>2024</v>
      </c>
      <c r="N332" s="223">
        <v>2030</v>
      </c>
      <c r="O332" s="123" t="s">
        <v>2841</v>
      </c>
      <c r="P332" s="45" t="s">
        <v>2833</v>
      </c>
      <c r="Q332" s="52" t="s">
        <v>2841</v>
      </c>
      <c r="R332" s="52" t="s">
        <v>2842</v>
      </c>
      <c r="S332" s="55" t="s">
        <v>25</v>
      </c>
      <c r="T332" s="49"/>
    </row>
    <row r="333" spans="2:20" ht="18" customHeight="1" x14ac:dyDescent="0.15">
      <c r="B333" s="33">
        <v>2017</v>
      </c>
      <c r="C333" s="52">
        <v>3</v>
      </c>
      <c r="D333" s="52" t="s">
        <v>15</v>
      </c>
      <c r="E333" s="42" t="s">
        <v>2844</v>
      </c>
      <c r="F333" s="232" t="s">
        <v>2832</v>
      </c>
      <c r="G333" s="31" t="s">
        <v>18</v>
      </c>
      <c r="H333" s="48" t="s">
        <v>42</v>
      </c>
      <c r="I333" s="223">
        <v>420</v>
      </c>
      <c r="J333" s="223">
        <v>80</v>
      </c>
      <c r="K333" s="223"/>
      <c r="L333" s="223">
        <v>500</v>
      </c>
      <c r="M333" s="223">
        <v>500</v>
      </c>
      <c r="N333" s="223">
        <v>300</v>
      </c>
      <c r="O333" s="123"/>
      <c r="P333" s="45" t="s">
        <v>2845</v>
      </c>
      <c r="Q333" s="52" t="s">
        <v>2846</v>
      </c>
      <c r="R333" s="52" t="s">
        <v>2847</v>
      </c>
      <c r="S333" s="55" t="s">
        <v>25</v>
      </c>
      <c r="T333" s="49"/>
    </row>
    <row r="334" spans="2:20" ht="18" customHeight="1" x14ac:dyDescent="0.15">
      <c r="B334" s="33">
        <v>2017</v>
      </c>
      <c r="C334" s="52">
        <v>3</v>
      </c>
      <c r="D334" s="52" t="s">
        <v>15</v>
      </c>
      <c r="E334" s="42" t="s">
        <v>2864</v>
      </c>
      <c r="F334" s="232" t="s">
        <v>2832</v>
      </c>
      <c r="G334" s="31" t="s">
        <v>336</v>
      </c>
      <c r="H334" s="48" t="s">
        <v>42</v>
      </c>
      <c r="I334" s="223">
        <v>62</v>
      </c>
      <c r="J334" s="223"/>
      <c r="K334" s="223"/>
      <c r="L334" s="223">
        <v>62</v>
      </c>
      <c r="M334" s="223">
        <v>10</v>
      </c>
      <c r="N334" s="223">
        <v>10</v>
      </c>
      <c r="O334" s="123"/>
      <c r="P334" s="45" t="s">
        <v>2865</v>
      </c>
      <c r="Q334" s="52" t="s">
        <v>2866</v>
      </c>
      <c r="R334" s="52" t="s">
        <v>2867</v>
      </c>
      <c r="S334" s="55" t="s">
        <v>25</v>
      </c>
      <c r="T334" s="49"/>
    </row>
    <row r="335" spans="2:20" ht="18" customHeight="1" x14ac:dyDescent="0.15">
      <c r="B335" s="33">
        <v>2017</v>
      </c>
      <c r="C335" s="52">
        <v>3</v>
      </c>
      <c r="D335" s="52" t="s">
        <v>15</v>
      </c>
      <c r="E335" s="42" t="s">
        <v>2875</v>
      </c>
      <c r="F335" s="232" t="s">
        <v>2832</v>
      </c>
      <c r="G335" s="31" t="s">
        <v>17</v>
      </c>
      <c r="H335" s="48" t="s">
        <v>42</v>
      </c>
      <c r="I335" s="223">
        <v>55</v>
      </c>
      <c r="J335" s="223">
        <v>36</v>
      </c>
      <c r="K335" s="223">
        <v>9</v>
      </c>
      <c r="L335" s="223">
        <v>100</v>
      </c>
      <c r="M335" s="223">
        <v>100</v>
      </c>
      <c r="N335" s="223">
        <v>100</v>
      </c>
      <c r="O335" s="123"/>
      <c r="P335" s="45" t="s">
        <v>2876</v>
      </c>
      <c r="Q335" s="52" t="s">
        <v>2877</v>
      </c>
      <c r="R335" s="52" t="s">
        <v>2878</v>
      </c>
      <c r="S335" s="55" t="s">
        <v>25</v>
      </c>
      <c r="T335" s="49"/>
    </row>
    <row r="336" spans="2:20" ht="18" customHeight="1" x14ac:dyDescent="0.15">
      <c r="B336" s="33">
        <v>2017</v>
      </c>
      <c r="C336" s="52">
        <v>3</v>
      </c>
      <c r="D336" s="52" t="s">
        <v>15</v>
      </c>
      <c r="E336" s="42" t="s">
        <v>2879</v>
      </c>
      <c r="F336" s="232" t="s">
        <v>2832</v>
      </c>
      <c r="G336" s="31" t="s">
        <v>336</v>
      </c>
      <c r="H336" s="48" t="s">
        <v>42</v>
      </c>
      <c r="I336" s="223">
        <v>50</v>
      </c>
      <c r="J336" s="223"/>
      <c r="K336" s="223"/>
      <c r="L336" s="223">
        <v>50</v>
      </c>
      <c r="M336" s="223">
        <v>50</v>
      </c>
      <c r="N336" s="223"/>
      <c r="O336" s="123"/>
      <c r="P336" s="45" t="s">
        <v>2876</v>
      </c>
      <c r="Q336" s="52" t="s">
        <v>2880</v>
      </c>
      <c r="R336" s="52" t="s">
        <v>2881</v>
      </c>
      <c r="S336" s="55" t="s">
        <v>25</v>
      </c>
      <c r="T336" s="49"/>
    </row>
    <row r="337" spans="2:20" ht="18" customHeight="1" x14ac:dyDescent="0.15">
      <c r="B337" s="33">
        <v>2017</v>
      </c>
      <c r="C337" s="52">
        <v>3</v>
      </c>
      <c r="D337" s="52" t="s">
        <v>15</v>
      </c>
      <c r="E337" s="42" t="s">
        <v>2894</v>
      </c>
      <c r="F337" s="232" t="s">
        <v>2884</v>
      </c>
      <c r="G337" s="31" t="s">
        <v>341</v>
      </c>
      <c r="H337" s="48" t="s">
        <v>42</v>
      </c>
      <c r="I337" s="223">
        <v>22643</v>
      </c>
      <c r="J337" s="223">
        <v>13787</v>
      </c>
      <c r="K337" s="223">
        <v>424</v>
      </c>
      <c r="L337" s="223">
        <v>36854</v>
      </c>
      <c r="M337" s="223">
        <v>960</v>
      </c>
      <c r="N337" s="223">
        <v>960</v>
      </c>
      <c r="O337" s="123"/>
      <c r="P337" s="45" t="s">
        <v>2885</v>
      </c>
      <c r="Q337" s="52" t="s">
        <v>2892</v>
      </c>
      <c r="R337" s="52" t="s">
        <v>2893</v>
      </c>
      <c r="S337" s="55" t="s">
        <v>25</v>
      </c>
      <c r="T337" s="49"/>
    </row>
    <row r="338" spans="2:20" ht="18" customHeight="1" x14ac:dyDescent="0.15">
      <c r="B338" s="33">
        <v>2017</v>
      </c>
      <c r="C338" s="52">
        <v>3</v>
      </c>
      <c r="D338" s="52" t="s">
        <v>15</v>
      </c>
      <c r="E338" s="42" t="s">
        <v>3786</v>
      </c>
      <c r="F338" s="232" t="s">
        <v>3230</v>
      </c>
      <c r="G338" s="31" t="s">
        <v>336</v>
      </c>
      <c r="H338" s="48" t="s">
        <v>42</v>
      </c>
      <c r="I338" s="223">
        <v>25</v>
      </c>
      <c r="J338" s="223"/>
      <c r="K338" s="223"/>
      <c r="L338" s="223">
        <f>SUM(I338:K338)</f>
        <v>25</v>
      </c>
      <c r="M338" s="223">
        <v>25</v>
      </c>
      <c r="N338" s="223"/>
      <c r="O338" s="123"/>
      <c r="P338" s="45" t="s">
        <v>3783</v>
      </c>
      <c r="Q338" s="52" t="s">
        <v>3787</v>
      </c>
      <c r="R338" s="52" t="s">
        <v>3788</v>
      </c>
      <c r="S338" s="55" t="s">
        <v>25</v>
      </c>
      <c r="T338" s="49"/>
    </row>
    <row r="339" spans="2:20" ht="18" customHeight="1" x14ac:dyDescent="0.15">
      <c r="B339" s="33">
        <v>2017</v>
      </c>
      <c r="C339" s="52">
        <v>3</v>
      </c>
      <c r="D339" s="52" t="s">
        <v>15</v>
      </c>
      <c r="E339" s="42" t="s">
        <v>3248</v>
      </c>
      <c r="F339" s="200" t="s">
        <v>3230</v>
      </c>
      <c r="G339" s="39" t="s">
        <v>18</v>
      </c>
      <c r="H339" s="52" t="s">
        <v>42</v>
      </c>
      <c r="I339" s="69">
        <v>158</v>
      </c>
      <c r="J339" s="69">
        <v>10</v>
      </c>
      <c r="K339" s="69">
        <v>0</v>
      </c>
      <c r="L339" s="69">
        <v>168</v>
      </c>
      <c r="M339" s="69">
        <v>158</v>
      </c>
      <c r="N339" s="69">
        <v>111</v>
      </c>
      <c r="O339" s="75"/>
      <c r="P339" s="45" t="s">
        <v>3575</v>
      </c>
      <c r="Q339" s="52" t="s">
        <v>3249</v>
      </c>
      <c r="R339" s="52" t="s">
        <v>3250</v>
      </c>
      <c r="S339" s="55" t="s">
        <v>25</v>
      </c>
      <c r="T339" s="58"/>
    </row>
    <row r="340" spans="2:20" ht="18" customHeight="1" x14ac:dyDescent="0.15">
      <c r="B340" s="33">
        <v>2017</v>
      </c>
      <c r="C340" s="52">
        <v>3</v>
      </c>
      <c r="D340" s="52" t="s">
        <v>16</v>
      </c>
      <c r="E340" s="42" t="s">
        <v>3261</v>
      </c>
      <c r="F340" s="200" t="s">
        <v>3230</v>
      </c>
      <c r="G340" s="39" t="s">
        <v>17</v>
      </c>
      <c r="H340" s="52" t="s">
        <v>42</v>
      </c>
      <c r="I340" s="69">
        <v>2399</v>
      </c>
      <c r="J340" s="69">
        <v>0</v>
      </c>
      <c r="K340" s="69">
        <v>0</v>
      </c>
      <c r="L340" s="69">
        <v>2399</v>
      </c>
      <c r="M340" s="69">
        <v>200</v>
      </c>
      <c r="N340" s="69">
        <v>2399</v>
      </c>
      <c r="O340" s="75"/>
      <c r="P340" s="45" t="s">
        <v>3262</v>
      </c>
      <c r="Q340" s="52" t="s">
        <v>3263</v>
      </c>
      <c r="R340" s="52" t="s">
        <v>3264</v>
      </c>
      <c r="S340" s="55" t="s">
        <v>25</v>
      </c>
      <c r="T340" s="58"/>
    </row>
    <row r="341" spans="2:20" ht="18" customHeight="1" x14ac:dyDescent="0.15">
      <c r="B341" s="74">
        <v>2017</v>
      </c>
      <c r="C341" s="39">
        <v>3</v>
      </c>
      <c r="D341" s="39" t="s">
        <v>3228</v>
      </c>
      <c r="E341" s="107" t="s">
        <v>3886</v>
      </c>
      <c r="F341" s="230" t="s">
        <v>3240</v>
      </c>
      <c r="G341" s="39" t="s">
        <v>17</v>
      </c>
      <c r="H341" s="39" t="s">
        <v>3557</v>
      </c>
      <c r="I341" s="170">
        <v>212</v>
      </c>
      <c r="J341" s="170">
        <v>200</v>
      </c>
      <c r="K341" s="170">
        <v>68</v>
      </c>
      <c r="L341" s="170">
        <f>SUM(I341:K341)</f>
        <v>480</v>
      </c>
      <c r="M341" s="170">
        <v>212</v>
      </c>
      <c r="N341" s="170">
        <v>480</v>
      </c>
      <c r="O341" s="133"/>
      <c r="P341" s="41" t="s">
        <v>3887</v>
      </c>
      <c r="Q341" s="39" t="s">
        <v>3888</v>
      </c>
      <c r="R341" s="39" t="s">
        <v>3889</v>
      </c>
      <c r="S341" s="40" t="s">
        <v>3403</v>
      </c>
      <c r="T341" s="83"/>
    </row>
    <row r="342" spans="2:20" ht="18" customHeight="1" x14ac:dyDescent="0.15">
      <c r="B342" s="33">
        <v>2017</v>
      </c>
      <c r="C342" s="52">
        <v>3</v>
      </c>
      <c r="D342" s="52" t="s">
        <v>16</v>
      </c>
      <c r="E342" s="42" t="s">
        <v>3265</v>
      </c>
      <c r="F342" s="200" t="s">
        <v>3230</v>
      </c>
      <c r="G342" s="39" t="s">
        <v>17</v>
      </c>
      <c r="H342" s="52" t="s">
        <v>42</v>
      </c>
      <c r="I342" s="69">
        <v>340</v>
      </c>
      <c r="J342" s="69">
        <v>0</v>
      </c>
      <c r="K342" s="69">
        <v>0</v>
      </c>
      <c r="L342" s="69">
        <v>340</v>
      </c>
      <c r="M342" s="69">
        <v>50</v>
      </c>
      <c r="N342" s="69">
        <v>50</v>
      </c>
      <c r="O342" s="75"/>
      <c r="P342" s="45" t="s">
        <v>3461</v>
      </c>
      <c r="Q342" s="52" t="s">
        <v>3266</v>
      </c>
      <c r="R342" s="52" t="s">
        <v>3267</v>
      </c>
      <c r="S342" s="55" t="s">
        <v>25</v>
      </c>
      <c r="T342" s="58"/>
    </row>
    <row r="343" spans="2:20" ht="18" customHeight="1" x14ac:dyDescent="0.15">
      <c r="B343" s="33">
        <v>2017</v>
      </c>
      <c r="C343" s="52">
        <v>3</v>
      </c>
      <c r="D343" s="52" t="s">
        <v>3228</v>
      </c>
      <c r="E343" s="42" t="s">
        <v>3268</v>
      </c>
      <c r="F343" s="200" t="s">
        <v>3240</v>
      </c>
      <c r="G343" s="36" t="s">
        <v>3894</v>
      </c>
      <c r="H343" s="36" t="s">
        <v>3557</v>
      </c>
      <c r="I343" s="69">
        <v>457</v>
      </c>
      <c r="J343" s="69">
        <v>0</v>
      </c>
      <c r="K343" s="69">
        <v>0</v>
      </c>
      <c r="L343" s="69">
        <v>457</v>
      </c>
      <c r="M343" s="69">
        <v>457</v>
      </c>
      <c r="N343" s="69">
        <v>0</v>
      </c>
      <c r="O343" s="52"/>
      <c r="P343" s="45" t="s">
        <v>3461</v>
      </c>
      <c r="Q343" s="52" t="s">
        <v>3266</v>
      </c>
      <c r="R343" s="52" t="s">
        <v>3267</v>
      </c>
      <c r="S343" s="55" t="s">
        <v>25</v>
      </c>
      <c r="T343" s="58"/>
    </row>
    <row r="344" spans="2:20" ht="18" customHeight="1" x14ac:dyDescent="0.15">
      <c r="B344" s="33">
        <v>2017</v>
      </c>
      <c r="C344" s="52">
        <v>3</v>
      </c>
      <c r="D344" s="52" t="s">
        <v>15</v>
      </c>
      <c r="E344" s="42" t="s">
        <v>3899</v>
      </c>
      <c r="F344" s="200" t="s">
        <v>3230</v>
      </c>
      <c r="G344" s="39" t="s">
        <v>18</v>
      </c>
      <c r="H344" s="52" t="s">
        <v>42</v>
      </c>
      <c r="I344" s="69">
        <v>2424</v>
      </c>
      <c r="J344" s="69"/>
      <c r="K344" s="69"/>
      <c r="L344" s="69">
        <f>SUM(I344:K344)</f>
        <v>2424</v>
      </c>
      <c r="M344" s="69">
        <v>1000</v>
      </c>
      <c r="N344" s="69">
        <v>2424</v>
      </c>
      <c r="O344" s="75"/>
      <c r="P344" s="45" t="s">
        <v>3895</v>
      </c>
      <c r="Q344" s="52" t="s">
        <v>3900</v>
      </c>
      <c r="R344" s="52" t="s">
        <v>3901</v>
      </c>
      <c r="S344" s="55" t="s">
        <v>25</v>
      </c>
      <c r="T344" s="58"/>
    </row>
    <row r="345" spans="2:20" ht="18" customHeight="1" x14ac:dyDescent="0.15">
      <c r="B345" s="33">
        <v>2017</v>
      </c>
      <c r="C345" s="52">
        <v>3</v>
      </c>
      <c r="D345" s="52" t="s">
        <v>15</v>
      </c>
      <c r="E345" s="42" t="s">
        <v>3902</v>
      </c>
      <c r="F345" s="200" t="s">
        <v>3230</v>
      </c>
      <c r="G345" s="39" t="s">
        <v>43</v>
      </c>
      <c r="H345" s="52" t="s">
        <v>42</v>
      </c>
      <c r="I345" s="69">
        <v>40</v>
      </c>
      <c r="J345" s="69"/>
      <c r="K345" s="69"/>
      <c r="L345" s="69">
        <f>SUM(I345:K345)</f>
        <v>40</v>
      </c>
      <c r="M345" s="69">
        <v>20</v>
      </c>
      <c r="N345" s="69">
        <v>40</v>
      </c>
      <c r="O345" s="75"/>
      <c r="P345" s="45" t="s">
        <v>3895</v>
      </c>
      <c r="Q345" s="52" t="s">
        <v>3900</v>
      </c>
      <c r="R345" s="52" t="s">
        <v>3901</v>
      </c>
      <c r="S345" s="55" t="s">
        <v>25</v>
      </c>
      <c r="T345" s="58"/>
    </row>
    <row r="346" spans="2:20" ht="18" customHeight="1" x14ac:dyDescent="0.15">
      <c r="B346" s="33">
        <v>2017</v>
      </c>
      <c r="C346" s="52">
        <v>3</v>
      </c>
      <c r="D346" s="52" t="s">
        <v>15</v>
      </c>
      <c r="E346" s="42" t="s">
        <v>3903</v>
      </c>
      <c r="F346" s="200" t="s">
        <v>3230</v>
      </c>
      <c r="G346" s="39" t="s">
        <v>43</v>
      </c>
      <c r="H346" s="52" t="s">
        <v>42</v>
      </c>
      <c r="I346" s="69">
        <v>37</v>
      </c>
      <c r="J346" s="69"/>
      <c r="K346" s="69"/>
      <c r="L346" s="69">
        <f>SUM(I346:K346)</f>
        <v>37</v>
      </c>
      <c r="M346" s="69">
        <v>20</v>
      </c>
      <c r="N346" s="69">
        <v>37</v>
      </c>
      <c r="O346" s="75"/>
      <c r="P346" s="45" t="s">
        <v>3895</v>
      </c>
      <c r="Q346" s="52" t="s">
        <v>3900</v>
      </c>
      <c r="R346" s="52" t="s">
        <v>3901</v>
      </c>
      <c r="S346" s="55" t="s">
        <v>25</v>
      </c>
      <c r="T346" s="58"/>
    </row>
    <row r="347" spans="2:20" ht="18" customHeight="1" x14ac:dyDescent="0.15">
      <c r="B347" s="33">
        <v>2017</v>
      </c>
      <c r="C347" s="52">
        <v>3</v>
      </c>
      <c r="D347" s="52" t="s">
        <v>15</v>
      </c>
      <c r="E347" s="42" t="s">
        <v>3904</v>
      </c>
      <c r="F347" s="200" t="s">
        <v>3230</v>
      </c>
      <c r="G347" s="39" t="s">
        <v>43</v>
      </c>
      <c r="H347" s="52" t="s">
        <v>42</v>
      </c>
      <c r="I347" s="69">
        <v>139</v>
      </c>
      <c r="J347" s="69"/>
      <c r="K347" s="69"/>
      <c r="L347" s="69">
        <f>SUM(I347:K347)</f>
        <v>139</v>
      </c>
      <c r="M347" s="69">
        <v>70</v>
      </c>
      <c r="N347" s="69">
        <v>139</v>
      </c>
      <c r="O347" s="75"/>
      <c r="P347" s="45" t="s">
        <v>3895</v>
      </c>
      <c r="Q347" s="52" t="s">
        <v>3900</v>
      </c>
      <c r="R347" s="52" t="s">
        <v>3901</v>
      </c>
      <c r="S347" s="55" t="s">
        <v>25</v>
      </c>
      <c r="T347" s="58"/>
    </row>
    <row r="348" spans="2:20" ht="18" customHeight="1" x14ac:dyDescent="0.15">
      <c r="B348" s="33">
        <v>2017</v>
      </c>
      <c r="C348" s="52">
        <v>3</v>
      </c>
      <c r="D348" s="52" t="s">
        <v>15</v>
      </c>
      <c r="E348" s="42" t="s">
        <v>3905</v>
      </c>
      <c r="F348" s="200" t="s">
        <v>3230</v>
      </c>
      <c r="G348" s="39" t="s">
        <v>18</v>
      </c>
      <c r="H348" s="52" t="s">
        <v>42</v>
      </c>
      <c r="I348" s="69">
        <v>1911</v>
      </c>
      <c r="J348" s="69">
        <v>688</v>
      </c>
      <c r="K348" s="69"/>
      <c r="L348" s="69">
        <f>SUM(I348:K348)</f>
        <v>2599</v>
      </c>
      <c r="M348" s="69">
        <v>1300</v>
      </c>
      <c r="N348" s="69">
        <v>2599</v>
      </c>
      <c r="O348" s="75"/>
      <c r="P348" s="45" t="s">
        <v>3895</v>
      </c>
      <c r="Q348" s="52" t="s">
        <v>3900</v>
      </c>
      <c r="R348" s="52" t="s">
        <v>3901</v>
      </c>
      <c r="S348" s="55" t="s">
        <v>25</v>
      </c>
      <c r="T348" s="58"/>
    </row>
    <row r="349" spans="2:20" ht="18" customHeight="1" x14ac:dyDescent="0.15">
      <c r="B349" s="33">
        <v>2017</v>
      </c>
      <c r="C349" s="52">
        <v>3</v>
      </c>
      <c r="D349" s="52" t="s">
        <v>15</v>
      </c>
      <c r="E349" s="42" t="s">
        <v>3280</v>
      </c>
      <c r="F349" s="200" t="s">
        <v>3230</v>
      </c>
      <c r="G349" s="39" t="s">
        <v>17</v>
      </c>
      <c r="H349" s="52" t="s">
        <v>42</v>
      </c>
      <c r="I349" s="69">
        <v>67</v>
      </c>
      <c r="J349" s="69">
        <v>40</v>
      </c>
      <c r="K349" s="69">
        <v>13</v>
      </c>
      <c r="L349" s="69">
        <v>120</v>
      </c>
      <c r="M349" s="69">
        <v>67</v>
      </c>
      <c r="N349" s="69"/>
      <c r="O349" s="75"/>
      <c r="P349" s="45" t="s">
        <v>3906</v>
      </c>
      <c r="Q349" s="52" t="s">
        <v>3281</v>
      </c>
      <c r="R349" s="52" t="s">
        <v>3282</v>
      </c>
      <c r="S349" s="55" t="s">
        <v>25</v>
      </c>
      <c r="T349" s="58"/>
    </row>
    <row r="350" spans="2:20" ht="18" customHeight="1" x14ac:dyDescent="0.15">
      <c r="B350" s="33">
        <v>2017</v>
      </c>
      <c r="C350" s="52">
        <v>3</v>
      </c>
      <c r="D350" s="52" t="s">
        <v>15</v>
      </c>
      <c r="E350" s="42" t="s">
        <v>3283</v>
      </c>
      <c r="F350" s="200" t="s">
        <v>3230</v>
      </c>
      <c r="G350" s="39" t="s">
        <v>17</v>
      </c>
      <c r="H350" s="52" t="s">
        <v>42</v>
      </c>
      <c r="I350" s="69">
        <v>53</v>
      </c>
      <c r="J350" s="69">
        <v>35</v>
      </c>
      <c r="K350" s="69">
        <v>12</v>
      </c>
      <c r="L350" s="69">
        <v>100</v>
      </c>
      <c r="M350" s="69">
        <v>53</v>
      </c>
      <c r="N350" s="69"/>
      <c r="O350" s="75"/>
      <c r="P350" s="45" t="s">
        <v>3906</v>
      </c>
      <c r="Q350" s="52" t="s">
        <v>3281</v>
      </c>
      <c r="R350" s="52" t="s">
        <v>3282</v>
      </c>
      <c r="S350" s="55" t="s">
        <v>25</v>
      </c>
      <c r="T350" s="58"/>
    </row>
    <row r="351" spans="2:20" ht="18" customHeight="1" x14ac:dyDescent="0.15">
      <c r="B351" s="33">
        <v>2017</v>
      </c>
      <c r="C351" s="52">
        <v>3</v>
      </c>
      <c r="D351" s="52" t="s">
        <v>15</v>
      </c>
      <c r="E351" s="42" t="s">
        <v>3284</v>
      </c>
      <c r="F351" s="200" t="s">
        <v>3230</v>
      </c>
      <c r="G351" s="39" t="s">
        <v>17</v>
      </c>
      <c r="H351" s="52" t="s">
        <v>42</v>
      </c>
      <c r="I351" s="69">
        <v>65</v>
      </c>
      <c r="J351" s="69">
        <v>42</v>
      </c>
      <c r="K351" s="69">
        <v>13</v>
      </c>
      <c r="L351" s="69">
        <v>120</v>
      </c>
      <c r="M351" s="69">
        <v>68</v>
      </c>
      <c r="N351" s="69"/>
      <c r="O351" s="75"/>
      <c r="P351" s="45" t="s">
        <v>3906</v>
      </c>
      <c r="Q351" s="52" t="s">
        <v>3281</v>
      </c>
      <c r="R351" s="52" t="s">
        <v>3282</v>
      </c>
      <c r="S351" s="55" t="s">
        <v>25</v>
      </c>
      <c r="T351" s="58"/>
    </row>
    <row r="352" spans="2:20" ht="18" customHeight="1" x14ac:dyDescent="0.15">
      <c r="B352" s="33">
        <v>2017</v>
      </c>
      <c r="C352" s="52">
        <v>3</v>
      </c>
      <c r="D352" s="52" t="s">
        <v>15</v>
      </c>
      <c r="E352" s="42" t="s">
        <v>3285</v>
      </c>
      <c r="F352" s="200" t="s">
        <v>3230</v>
      </c>
      <c r="G352" s="39" t="s">
        <v>17</v>
      </c>
      <c r="H352" s="52" t="s">
        <v>42</v>
      </c>
      <c r="I352" s="69">
        <v>53</v>
      </c>
      <c r="J352" s="69">
        <v>35</v>
      </c>
      <c r="K352" s="69">
        <v>12</v>
      </c>
      <c r="L352" s="69">
        <v>100</v>
      </c>
      <c r="M352" s="69">
        <v>53</v>
      </c>
      <c r="N352" s="69"/>
      <c r="O352" s="75"/>
      <c r="P352" s="45" t="s">
        <v>3906</v>
      </c>
      <c r="Q352" s="52" t="s">
        <v>3281</v>
      </c>
      <c r="R352" s="52" t="s">
        <v>3282</v>
      </c>
      <c r="S352" s="55" t="s">
        <v>25</v>
      </c>
      <c r="T352" s="58"/>
    </row>
    <row r="353" spans="2:20" ht="18" customHeight="1" x14ac:dyDescent="0.15">
      <c r="B353" s="33">
        <v>2017</v>
      </c>
      <c r="C353" s="52">
        <v>3</v>
      </c>
      <c r="D353" s="52" t="s">
        <v>15</v>
      </c>
      <c r="E353" s="42" t="s">
        <v>3286</v>
      </c>
      <c r="F353" s="200" t="s">
        <v>3230</v>
      </c>
      <c r="G353" s="39" t="s">
        <v>17</v>
      </c>
      <c r="H353" s="52" t="s">
        <v>42</v>
      </c>
      <c r="I353" s="69">
        <v>15</v>
      </c>
      <c r="J353" s="69">
        <v>12</v>
      </c>
      <c r="K353" s="69">
        <v>3</v>
      </c>
      <c r="L353" s="69">
        <v>30</v>
      </c>
      <c r="M353" s="69">
        <v>15</v>
      </c>
      <c r="N353" s="69"/>
      <c r="O353" s="75"/>
      <c r="P353" s="45" t="s">
        <v>3906</v>
      </c>
      <c r="Q353" s="52" t="s">
        <v>3281</v>
      </c>
      <c r="R353" s="52" t="s">
        <v>3282</v>
      </c>
      <c r="S353" s="55" t="s">
        <v>25</v>
      </c>
      <c r="T353" s="58"/>
    </row>
    <row r="354" spans="2:20" ht="18" customHeight="1" x14ac:dyDescent="0.15">
      <c r="B354" s="33">
        <v>2017</v>
      </c>
      <c r="C354" s="52">
        <v>3</v>
      </c>
      <c r="D354" s="52" t="s">
        <v>15</v>
      </c>
      <c r="E354" s="42" t="s">
        <v>3287</v>
      </c>
      <c r="F354" s="200" t="s">
        <v>3230</v>
      </c>
      <c r="G354" s="39" t="s">
        <v>17</v>
      </c>
      <c r="H354" s="52" t="s">
        <v>42</v>
      </c>
      <c r="I354" s="69">
        <v>180</v>
      </c>
      <c r="J354" s="69">
        <v>50</v>
      </c>
      <c r="K354" s="69">
        <v>70</v>
      </c>
      <c r="L354" s="69">
        <v>300</v>
      </c>
      <c r="M354" s="69">
        <v>200</v>
      </c>
      <c r="N354" s="69"/>
      <c r="O354" s="75"/>
      <c r="P354" s="45" t="s">
        <v>3906</v>
      </c>
      <c r="Q354" s="52" t="s">
        <v>3281</v>
      </c>
      <c r="R354" s="52" t="s">
        <v>3282</v>
      </c>
      <c r="S354" s="55" t="s">
        <v>25</v>
      </c>
      <c r="T354" s="58"/>
    </row>
    <row r="355" spans="2:20" ht="18" customHeight="1" x14ac:dyDescent="0.15">
      <c r="B355" s="33">
        <v>2017</v>
      </c>
      <c r="C355" s="52">
        <v>3</v>
      </c>
      <c r="D355" s="52" t="s">
        <v>15</v>
      </c>
      <c r="E355" s="42" t="s">
        <v>3288</v>
      </c>
      <c r="F355" s="200" t="s">
        <v>3230</v>
      </c>
      <c r="G355" s="39" t="s">
        <v>322</v>
      </c>
      <c r="H355" s="52" t="s">
        <v>42</v>
      </c>
      <c r="I355" s="69">
        <v>95</v>
      </c>
      <c r="J355" s="69">
        <v>80</v>
      </c>
      <c r="K355" s="69">
        <v>25</v>
      </c>
      <c r="L355" s="69">
        <v>200</v>
      </c>
      <c r="M355" s="69">
        <v>95</v>
      </c>
      <c r="N355" s="69"/>
      <c r="O355" s="75"/>
      <c r="P355" s="45" t="s">
        <v>3906</v>
      </c>
      <c r="Q355" s="52" t="s">
        <v>3289</v>
      </c>
      <c r="R355" s="52" t="s">
        <v>3290</v>
      </c>
      <c r="S355" s="55" t="s">
        <v>25</v>
      </c>
      <c r="T355" s="58"/>
    </row>
    <row r="356" spans="2:20" ht="18" customHeight="1" x14ac:dyDescent="0.15">
      <c r="B356" s="33">
        <v>2017</v>
      </c>
      <c r="C356" s="52">
        <v>3</v>
      </c>
      <c r="D356" s="52" t="s">
        <v>15</v>
      </c>
      <c r="E356" s="42" t="s">
        <v>3291</v>
      </c>
      <c r="F356" s="200" t="s">
        <v>3230</v>
      </c>
      <c r="G356" s="39" t="s">
        <v>322</v>
      </c>
      <c r="H356" s="52" t="s">
        <v>42</v>
      </c>
      <c r="I356" s="69">
        <v>80</v>
      </c>
      <c r="J356" s="69">
        <v>50</v>
      </c>
      <c r="K356" s="69">
        <v>20</v>
      </c>
      <c r="L356" s="69">
        <v>150</v>
      </c>
      <c r="M356" s="69">
        <v>80</v>
      </c>
      <c r="N356" s="69"/>
      <c r="O356" s="75"/>
      <c r="P356" s="45" t="s">
        <v>3906</v>
      </c>
      <c r="Q356" s="52" t="s">
        <v>3289</v>
      </c>
      <c r="R356" s="52" t="s">
        <v>3290</v>
      </c>
      <c r="S356" s="55" t="s">
        <v>25</v>
      </c>
      <c r="T356" s="58"/>
    </row>
    <row r="357" spans="2:20" ht="18" customHeight="1" x14ac:dyDescent="0.15">
      <c r="B357" s="33">
        <v>2017</v>
      </c>
      <c r="C357" s="52">
        <v>3</v>
      </c>
      <c r="D357" s="52" t="s">
        <v>15</v>
      </c>
      <c r="E357" s="42" t="s">
        <v>3292</v>
      </c>
      <c r="F357" s="200" t="s">
        <v>3230</v>
      </c>
      <c r="G357" s="39" t="s">
        <v>322</v>
      </c>
      <c r="H357" s="52" t="s">
        <v>42</v>
      </c>
      <c r="I357" s="69">
        <v>90</v>
      </c>
      <c r="J357" s="69">
        <v>85</v>
      </c>
      <c r="K357" s="69">
        <v>25</v>
      </c>
      <c r="L357" s="69">
        <v>200</v>
      </c>
      <c r="M357" s="69">
        <v>90</v>
      </c>
      <c r="N357" s="69"/>
      <c r="O357" s="75"/>
      <c r="P357" s="45" t="s">
        <v>3906</v>
      </c>
      <c r="Q357" s="52" t="s">
        <v>3289</v>
      </c>
      <c r="R357" s="52" t="s">
        <v>3290</v>
      </c>
      <c r="S357" s="55" t="s">
        <v>25</v>
      </c>
      <c r="T357" s="58"/>
    </row>
    <row r="358" spans="2:20" ht="18" customHeight="1" x14ac:dyDescent="0.15">
      <c r="B358" s="33">
        <v>2017</v>
      </c>
      <c r="C358" s="52">
        <v>3</v>
      </c>
      <c r="D358" s="52" t="s">
        <v>15</v>
      </c>
      <c r="E358" s="42" t="s">
        <v>3293</v>
      </c>
      <c r="F358" s="200" t="s">
        <v>3230</v>
      </c>
      <c r="G358" s="39" t="s">
        <v>322</v>
      </c>
      <c r="H358" s="52" t="s">
        <v>42</v>
      </c>
      <c r="I358" s="69">
        <v>40</v>
      </c>
      <c r="J358" s="69">
        <v>84</v>
      </c>
      <c r="K358" s="69">
        <v>16</v>
      </c>
      <c r="L358" s="69">
        <v>140</v>
      </c>
      <c r="M358" s="69">
        <v>40</v>
      </c>
      <c r="N358" s="69"/>
      <c r="O358" s="75"/>
      <c r="P358" s="45" t="s">
        <v>3906</v>
      </c>
      <c r="Q358" s="52" t="s">
        <v>3289</v>
      </c>
      <c r="R358" s="52" t="s">
        <v>3290</v>
      </c>
      <c r="S358" s="55" t="s">
        <v>25</v>
      </c>
      <c r="T358" s="58"/>
    </row>
    <row r="359" spans="2:20" ht="18" customHeight="1" x14ac:dyDescent="0.15">
      <c r="B359" s="33">
        <v>2017</v>
      </c>
      <c r="C359" s="52">
        <v>3</v>
      </c>
      <c r="D359" s="52" t="s">
        <v>15</v>
      </c>
      <c r="E359" s="42" t="s">
        <v>3294</v>
      </c>
      <c r="F359" s="200" t="s">
        <v>3230</v>
      </c>
      <c r="G359" s="39" t="s">
        <v>322</v>
      </c>
      <c r="H359" s="52" t="s">
        <v>42</v>
      </c>
      <c r="I359" s="69">
        <v>15</v>
      </c>
      <c r="J359" s="69">
        <v>20</v>
      </c>
      <c r="K359" s="69">
        <v>5</v>
      </c>
      <c r="L359" s="69">
        <v>40</v>
      </c>
      <c r="M359" s="69">
        <v>15</v>
      </c>
      <c r="N359" s="69"/>
      <c r="O359" s="75"/>
      <c r="P359" s="45" t="s">
        <v>3906</v>
      </c>
      <c r="Q359" s="52" t="s">
        <v>3289</v>
      </c>
      <c r="R359" s="52" t="s">
        <v>3290</v>
      </c>
      <c r="S359" s="55" t="s">
        <v>25</v>
      </c>
      <c r="T359" s="58"/>
    </row>
    <row r="360" spans="2:20" ht="18" customHeight="1" x14ac:dyDescent="0.15">
      <c r="B360" s="33">
        <v>2017</v>
      </c>
      <c r="C360" s="52">
        <v>3</v>
      </c>
      <c r="D360" s="52" t="s">
        <v>15</v>
      </c>
      <c r="E360" s="42" t="s">
        <v>3295</v>
      </c>
      <c r="F360" s="200" t="s">
        <v>3230</v>
      </c>
      <c r="G360" s="39" t="s">
        <v>17</v>
      </c>
      <c r="H360" s="52" t="s">
        <v>42</v>
      </c>
      <c r="I360" s="69">
        <v>20</v>
      </c>
      <c r="J360" s="69">
        <v>30</v>
      </c>
      <c r="K360" s="69"/>
      <c r="L360" s="69">
        <v>50</v>
      </c>
      <c r="M360" s="69">
        <v>20</v>
      </c>
      <c r="N360" s="69"/>
      <c r="O360" s="75"/>
      <c r="P360" s="45" t="s">
        <v>3906</v>
      </c>
      <c r="Q360" s="52" t="s">
        <v>3281</v>
      </c>
      <c r="R360" s="52" t="s">
        <v>3282</v>
      </c>
      <c r="S360" s="55" t="s">
        <v>25</v>
      </c>
      <c r="T360" s="58"/>
    </row>
    <row r="361" spans="2:20" ht="18" customHeight="1" x14ac:dyDescent="0.15">
      <c r="B361" s="33">
        <v>2017</v>
      </c>
      <c r="C361" s="52">
        <v>3</v>
      </c>
      <c r="D361" s="52" t="s">
        <v>15</v>
      </c>
      <c r="E361" s="42" t="s">
        <v>3296</v>
      </c>
      <c r="F361" s="200" t="s">
        <v>3230</v>
      </c>
      <c r="G361" s="39" t="s">
        <v>17</v>
      </c>
      <c r="H361" s="52" t="s">
        <v>42</v>
      </c>
      <c r="I361" s="69">
        <v>25</v>
      </c>
      <c r="J361" s="69">
        <v>35</v>
      </c>
      <c r="K361" s="69"/>
      <c r="L361" s="69">
        <v>60</v>
      </c>
      <c r="M361" s="69">
        <v>25</v>
      </c>
      <c r="N361" s="69"/>
      <c r="O361" s="75"/>
      <c r="P361" s="45" t="s">
        <v>3906</v>
      </c>
      <c r="Q361" s="52" t="s">
        <v>3281</v>
      </c>
      <c r="R361" s="52" t="s">
        <v>3282</v>
      </c>
      <c r="S361" s="55" t="s">
        <v>25</v>
      </c>
      <c r="T361" s="58"/>
    </row>
    <row r="362" spans="2:20" ht="18" customHeight="1" x14ac:dyDescent="0.15">
      <c r="B362" s="33">
        <v>2017</v>
      </c>
      <c r="C362" s="52">
        <v>3</v>
      </c>
      <c r="D362" s="52" t="s">
        <v>888</v>
      </c>
      <c r="E362" s="42" t="s">
        <v>4026</v>
      </c>
      <c r="F362" s="200" t="s">
        <v>4022</v>
      </c>
      <c r="G362" s="39" t="s">
        <v>17</v>
      </c>
      <c r="H362" s="52" t="s">
        <v>42</v>
      </c>
      <c r="I362" s="69">
        <v>643</v>
      </c>
      <c r="J362" s="69">
        <v>487</v>
      </c>
      <c r="K362" s="69">
        <v>15</v>
      </c>
      <c r="L362" s="69">
        <f>SUM(I362:K362)</f>
        <v>1145</v>
      </c>
      <c r="M362" s="69">
        <v>643</v>
      </c>
      <c r="N362" s="69"/>
      <c r="O362" s="123"/>
      <c r="P362" s="45" t="s">
        <v>4027</v>
      </c>
      <c r="Q362" s="52" t="s">
        <v>4028</v>
      </c>
      <c r="R362" s="52" t="s">
        <v>4029</v>
      </c>
      <c r="S362" s="55" t="s">
        <v>25</v>
      </c>
      <c r="T362" s="49"/>
    </row>
    <row r="363" spans="2:20" ht="18" customHeight="1" x14ac:dyDescent="0.15">
      <c r="B363" s="33">
        <v>2017</v>
      </c>
      <c r="C363" s="52">
        <v>3</v>
      </c>
      <c r="D363" s="52" t="s">
        <v>888</v>
      </c>
      <c r="E363" s="42" t="s">
        <v>4065</v>
      </c>
      <c r="F363" s="200" t="s">
        <v>1481</v>
      </c>
      <c r="G363" s="39" t="s">
        <v>18</v>
      </c>
      <c r="H363" s="52" t="s">
        <v>42</v>
      </c>
      <c r="I363" s="69">
        <v>100</v>
      </c>
      <c r="J363" s="69">
        <v>20</v>
      </c>
      <c r="K363" s="69"/>
      <c r="L363" s="69">
        <f>SUM(I363:K363)</f>
        <v>120</v>
      </c>
      <c r="M363" s="69">
        <v>100</v>
      </c>
      <c r="N363" s="69">
        <v>70</v>
      </c>
      <c r="O363" s="123"/>
      <c r="P363" s="45" t="s">
        <v>4060</v>
      </c>
      <c r="Q363" s="52" t="s">
        <v>4066</v>
      </c>
      <c r="R363" s="52" t="s">
        <v>4067</v>
      </c>
      <c r="S363" s="55" t="s">
        <v>25</v>
      </c>
      <c r="T363" s="49"/>
    </row>
    <row r="364" spans="2:20" ht="18" customHeight="1" x14ac:dyDescent="0.15">
      <c r="B364" s="33">
        <v>2017</v>
      </c>
      <c r="C364" s="52">
        <v>3</v>
      </c>
      <c r="D364" s="52" t="s">
        <v>888</v>
      </c>
      <c r="E364" s="42" t="s">
        <v>4084</v>
      </c>
      <c r="F364" s="200" t="s">
        <v>4022</v>
      </c>
      <c r="G364" s="39" t="s">
        <v>17</v>
      </c>
      <c r="H364" s="52" t="s">
        <v>42</v>
      </c>
      <c r="I364" s="69">
        <v>2065</v>
      </c>
      <c r="J364" s="69">
        <v>581</v>
      </c>
      <c r="K364" s="69">
        <v>90</v>
      </c>
      <c r="L364" s="69">
        <f>SUM(I364:K364)</f>
        <v>2736</v>
      </c>
      <c r="M364" s="69">
        <v>2736</v>
      </c>
      <c r="N364" s="69">
        <v>3100</v>
      </c>
      <c r="O364" s="123"/>
      <c r="P364" s="45" t="s">
        <v>4085</v>
      </c>
      <c r="Q364" s="52" t="s">
        <v>4086</v>
      </c>
      <c r="R364" s="52" t="s">
        <v>4087</v>
      </c>
      <c r="S364" s="55" t="s">
        <v>25</v>
      </c>
      <c r="T364" s="49"/>
    </row>
    <row r="365" spans="2:20" ht="18" customHeight="1" x14ac:dyDescent="0.15">
      <c r="B365" s="33">
        <v>2017</v>
      </c>
      <c r="C365" s="52">
        <v>3</v>
      </c>
      <c r="D365" s="52" t="s">
        <v>888</v>
      </c>
      <c r="E365" s="42" t="s">
        <v>4088</v>
      </c>
      <c r="F365" s="200" t="s">
        <v>1481</v>
      </c>
      <c r="G365" s="39" t="s">
        <v>17</v>
      </c>
      <c r="H365" s="52" t="s">
        <v>51</v>
      </c>
      <c r="I365" s="69">
        <v>5277</v>
      </c>
      <c r="J365" s="69">
        <v>1253</v>
      </c>
      <c r="K365" s="69">
        <v>1837</v>
      </c>
      <c r="L365" s="69">
        <f>SUM(I365:K365)</f>
        <v>8367</v>
      </c>
      <c r="M365" s="69">
        <v>500</v>
      </c>
      <c r="N365" s="69">
        <v>8367</v>
      </c>
      <c r="O365" s="123"/>
      <c r="P365" s="45" t="s">
        <v>4085</v>
      </c>
      <c r="Q365" s="52" t="s">
        <v>4089</v>
      </c>
      <c r="R365" s="52" t="s">
        <v>4090</v>
      </c>
      <c r="S365" s="55" t="s">
        <v>25</v>
      </c>
      <c r="T365" s="49"/>
    </row>
    <row r="366" spans="2:20" ht="18" customHeight="1" x14ac:dyDescent="0.15">
      <c r="B366" s="33">
        <v>2017</v>
      </c>
      <c r="C366" s="52">
        <v>3</v>
      </c>
      <c r="D366" s="52" t="s">
        <v>888</v>
      </c>
      <c r="E366" s="42" t="s">
        <v>4096</v>
      </c>
      <c r="F366" s="200" t="s">
        <v>4022</v>
      </c>
      <c r="G366" s="39" t="s">
        <v>17</v>
      </c>
      <c r="H366" s="52" t="s">
        <v>42</v>
      </c>
      <c r="I366" s="69">
        <v>2287</v>
      </c>
      <c r="J366" s="69">
        <v>1402</v>
      </c>
      <c r="K366" s="69">
        <v>0</v>
      </c>
      <c r="L366" s="69">
        <f>SUM(I366:K366)</f>
        <v>3689</v>
      </c>
      <c r="M366" s="69">
        <v>1000</v>
      </c>
      <c r="N366" s="69">
        <v>1000</v>
      </c>
      <c r="O366" s="123"/>
      <c r="P366" s="45" t="s">
        <v>4092</v>
      </c>
      <c r="Q366" s="52" t="s">
        <v>4097</v>
      </c>
      <c r="R366" s="52" t="s">
        <v>4098</v>
      </c>
      <c r="S366" s="55" t="s">
        <v>25</v>
      </c>
      <c r="T366" s="49"/>
    </row>
    <row r="367" spans="2:20" ht="18" customHeight="1" x14ac:dyDescent="0.15">
      <c r="B367" s="33">
        <v>2017</v>
      </c>
      <c r="C367" s="52">
        <v>3</v>
      </c>
      <c r="D367" s="52" t="s">
        <v>15</v>
      </c>
      <c r="E367" s="42" t="s">
        <v>4670</v>
      </c>
      <c r="F367" s="200" t="s">
        <v>1328</v>
      </c>
      <c r="G367" s="39" t="s">
        <v>322</v>
      </c>
      <c r="H367" s="52" t="s">
        <v>42</v>
      </c>
      <c r="I367" s="223">
        <v>275</v>
      </c>
      <c r="J367" s="223">
        <v>225</v>
      </c>
      <c r="K367" s="223"/>
      <c r="L367" s="223">
        <f>SUM(I367:K367)</f>
        <v>500</v>
      </c>
      <c r="M367" s="223">
        <v>500</v>
      </c>
      <c r="N367" s="223">
        <v>350</v>
      </c>
      <c r="O367" s="75"/>
      <c r="P367" s="45" t="s">
        <v>4665</v>
      </c>
      <c r="Q367" s="52" t="s">
        <v>4666</v>
      </c>
      <c r="R367" s="52" t="s">
        <v>4671</v>
      </c>
      <c r="S367" s="55" t="s">
        <v>25</v>
      </c>
      <c r="T367" s="58"/>
    </row>
    <row r="368" spans="2:20" ht="18" customHeight="1" x14ac:dyDescent="0.15">
      <c r="B368" s="74">
        <v>2017</v>
      </c>
      <c r="C368" s="39">
        <v>3</v>
      </c>
      <c r="D368" s="39" t="s">
        <v>16</v>
      </c>
      <c r="E368" s="209" t="s">
        <v>4680</v>
      </c>
      <c r="F368" s="230" t="s">
        <v>1328</v>
      </c>
      <c r="G368" s="39" t="s">
        <v>43</v>
      </c>
      <c r="H368" s="39" t="s">
        <v>42</v>
      </c>
      <c r="I368" s="224">
        <v>230</v>
      </c>
      <c r="J368" s="224">
        <v>0</v>
      </c>
      <c r="K368" s="224">
        <v>0</v>
      </c>
      <c r="L368" s="223">
        <f>SUM(I368:K368)</f>
        <v>230</v>
      </c>
      <c r="M368" s="224">
        <v>50</v>
      </c>
      <c r="N368" s="224">
        <v>230</v>
      </c>
      <c r="O368" s="133"/>
      <c r="P368" s="218" t="s">
        <v>4681</v>
      </c>
      <c r="Q368" s="134" t="s">
        <v>4682</v>
      </c>
      <c r="R368" s="134" t="s">
        <v>4683</v>
      </c>
      <c r="S368" s="55" t="s">
        <v>25</v>
      </c>
      <c r="T368" s="58"/>
    </row>
    <row r="369" spans="2:20" ht="18" customHeight="1" x14ac:dyDescent="0.15">
      <c r="B369" s="74">
        <v>2017</v>
      </c>
      <c r="C369" s="39">
        <v>3</v>
      </c>
      <c r="D369" s="39" t="s">
        <v>16</v>
      </c>
      <c r="E369" s="209" t="s">
        <v>4684</v>
      </c>
      <c r="F369" s="230" t="s">
        <v>1328</v>
      </c>
      <c r="G369" s="39" t="s">
        <v>17</v>
      </c>
      <c r="H369" s="39" t="s">
        <v>42</v>
      </c>
      <c r="I369" s="224">
        <v>1636</v>
      </c>
      <c r="J369" s="224">
        <v>3607</v>
      </c>
      <c r="K369" s="224">
        <v>0</v>
      </c>
      <c r="L369" s="223">
        <f>SUM(I369:K369)</f>
        <v>5243</v>
      </c>
      <c r="M369" s="224">
        <v>100</v>
      </c>
      <c r="N369" s="224">
        <v>5243</v>
      </c>
      <c r="O369" s="133"/>
      <c r="P369" s="218" t="s">
        <v>4681</v>
      </c>
      <c r="Q369" s="134" t="s">
        <v>4685</v>
      </c>
      <c r="R369" s="134" t="s">
        <v>4686</v>
      </c>
      <c r="S369" s="55" t="s">
        <v>25</v>
      </c>
      <c r="T369" s="58"/>
    </row>
    <row r="370" spans="2:20" ht="18" customHeight="1" x14ac:dyDescent="0.15">
      <c r="B370" s="74">
        <v>2017</v>
      </c>
      <c r="C370" s="39">
        <v>3</v>
      </c>
      <c r="D370" s="39" t="s">
        <v>16</v>
      </c>
      <c r="E370" s="209" t="s">
        <v>4687</v>
      </c>
      <c r="F370" s="230" t="s">
        <v>1328</v>
      </c>
      <c r="G370" s="39" t="s">
        <v>43</v>
      </c>
      <c r="H370" s="39" t="s">
        <v>42</v>
      </c>
      <c r="I370" s="224">
        <v>562</v>
      </c>
      <c r="J370" s="224">
        <v>0</v>
      </c>
      <c r="K370" s="224">
        <v>0</v>
      </c>
      <c r="L370" s="223">
        <f>SUM(I370:K370)</f>
        <v>562</v>
      </c>
      <c r="M370" s="224">
        <v>150</v>
      </c>
      <c r="N370" s="224">
        <v>562</v>
      </c>
      <c r="O370" s="133"/>
      <c r="P370" s="218" t="s">
        <v>4681</v>
      </c>
      <c r="Q370" s="134" t="s">
        <v>4682</v>
      </c>
      <c r="R370" s="134" t="s">
        <v>4683</v>
      </c>
      <c r="S370" s="55" t="s">
        <v>25</v>
      </c>
      <c r="T370" s="58"/>
    </row>
    <row r="371" spans="2:20" ht="18" customHeight="1" x14ac:dyDescent="0.15">
      <c r="B371" s="74">
        <v>2017</v>
      </c>
      <c r="C371" s="39">
        <v>3</v>
      </c>
      <c r="D371" s="39" t="s">
        <v>16</v>
      </c>
      <c r="E371" s="107" t="s">
        <v>4688</v>
      </c>
      <c r="F371" s="230" t="s">
        <v>1328</v>
      </c>
      <c r="G371" s="39" t="s">
        <v>17</v>
      </c>
      <c r="H371" s="39" t="s">
        <v>42</v>
      </c>
      <c r="I371" s="224">
        <v>1611</v>
      </c>
      <c r="J371" s="224">
        <v>175</v>
      </c>
      <c r="K371" s="224">
        <v>0</v>
      </c>
      <c r="L371" s="223">
        <f>SUM(I371:K371)</f>
        <v>1786</v>
      </c>
      <c r="M371" s="224">
        <v>500</v>
      </c>
      <c r="N371" s="224">
        <v>1786</v>
      </c>
      <c r="O371" s="133"/>
      <c r="P371" s="218" t="s">
        <v>4681</v>
      </c>
      <c r="Q371" s="39" t="s">
        <v>4685</v>
      </c>
      <c r="R371" s="39" t="s">
        <v>4686</v>
      </c>
      <c r="S371" s="55" t="s">
        <v>25</v>
      </c>
      <c r="T371" s="58"/>
    </row>
    <row r="372" spans="2:20" ht="18" customHeight="1" x14ac:dyDescent="0.15">
      <c r="B372" s="74">
        <v>2017</v>
      </c>
      <c r="C372" s="39">
        <v>3</v>
      </c>
      <c r="D372" s="39" t="s">
        <v>16</v>
      </c>
      <c r="E372" s="107" t="s">
        <v>4689</v>
      </c>
      <c r="F372" s="230" t="s">
        <v>1328</v>
      </c>
      <c r="G372" s="39" t="s">
        <v>17</v>
      </c>
      <c r="H372" s="39" t="s">
        <v>42</v>
      </c>
      <c r="I372" s="224">
        <v>1457</v>
      </c>
      <c r="J372" s="224">
        <v>1148</v>
      </c>
      <c r="K372" s="224">
        <v>0</v>
      </c>
      <c r="L372" s="223">
        <f>SUM(I372:K372)</f>
        <v>2605</v>
      </c>
      <c r="M372" s="224">
        <v>500</v>
      </c>
      <c r="N372" s="224">
        <v>2605</v>
      </c>
      <c r="O372" s="133"/>
      <c r="P372" s="218" t="s">
        <v>4681</v>
      </c>
      <c r="Q372" s="39" t="s">
        <v>4685</v>
      </c>
      <c r="R372" s="39" t="s">
        <v>4686</v>
      </c>
      <c r="S372" s="55" t="s">
        <v>25</v>
      </c>
      <c r="T372" s="58"/>
    </row>
    <row r="373" spans="2:20" ht="18" customHeight="1" x14ac:dyDescent="0.15">
      <c r="B373" s="33">
        <v>2017</v>
      </c>
      <c r="C373" s="52">
        <v>3</v>
      </c>
      <c r="D373" s="52" t="s">
        <v>15</v>
      </c>
      <c r="E373" s="42" t="s">
        <v>4712</v>
      </c>
      <c r="F373" s="200" t="s">
        <v>1328</v>
      </c>
      <c r="G373" s="39" t="s">
        <v>17</v>
      </c>
      <c r="H373" s="52" t="s">
        <v>42</v>
      </c>
      <c r="I373" s="223">
        <v>2409</v>
      </c>
      <c r="J373" s="223">
        <v>450</v>
      </c>
      <c r="K373" s="223"/>
      <c r="L373" s="223">
        <f>SUM(I373:K373)</f>
        <v>2859</v>
      </c>
      <c r="M373" s="223">
        <v>700</v>
      </c>
      <c r="N373" s="223">
        <v>3600</v>
      </c>
      <c r="O373" s="75"/>
      <c r="P373" s="45" t="s">
        <v>4713</v>
      </c>
      <c r="Q373" s="52" t="s">
        <v>4714</v>
      </c>
      <c r="R373" s="52" t="s">
        <v>4715</v>
      </c>
      <c r="S373" s="55" t="s">
        <v>25</v>
      </c>
      <c r="T373" s="58"/>
    </row>
    <row r="374" spans="2:20" ht="18" customHeight="1" x14ac:dyDescent="0.15">
      <c r="B374" s="33">
        <v>2017</v>
      </c>
      <c r="C374" s="52">
        <v>3</v>
      </c>
      <c r="D374" s="52" t="s">
        <v>15</v>
      </c>
      <c r="E374" s="42" t="s">
        <v>4716</v>
      </c>
      <c r="F374" s="200" t="s">
        <v>1328</v>
      </c>
      <c r="G374" s="39" t="s">
        <v>341</v>
      </c>
      <c r="H374" s="52" t="s">
        <v>42</v>
      </c>
      <c r="I374" s="223">
        <v>875</v>
      </c>
      <c r="J374" s="223">
        <v>27</v>
      </c>
      <c r="K374" s="223"/>
      <c r="L374" s="223">
        <f>SUM(I374:K374)</f>
        <v>902</v>
      </c>
      <c r="M374" s="223">
        <v>1000</v>
      </c>
      <c r="N374" s="223">
        <v>5387</v>
      </c>
      <c r="O374" s="75"/>
      <c r="P374" s="45" t="s">
        <v>4713</v>
      </c>
      <c r="Q374" s="52" t="s">
        <v>4714</v>
      </c>
      <c r="R374" s="52" t="s">
        <v>4715</v>
      </c>
      <c r="S374" s="55" t="s">
        <v>25</v>
      </c>
      <c r="T374" s="58"/>
    </row>
    <row r="375" spans="2:20" ht="18" customHeight="1" x14ac:dyDescent="0.15">
      <c r="B375" s="33">
        <v>2017</v>
      </c>
      <c r="C375" s="52">
        <v>3</v>
      </c>
      <c r="D375" s="52" t="s">
        <v>15</v>
      </c>
      <c r="E375" s="42" t="s">
        <v>4720</v>
      </c>
      <c r="F375" s="200" t="s">
        <v>1328</v>
      </c>
      <c r="G375" s="39" t="s">
        <v>43</v>
      </c>
      <c r="H375" s="52" t="s">
        <v>42</v>
      </c>
      <c r="I375" s="223">
        <v>350</v>
      </c>
      <c r="J375" s="223">
        <v>0</v>
      </c>
      <c r="K375" s="223">
        <v>0</v>
      </c>
      <c r="L375" s="223">
        <f>SUM(I375:K375)</f>
        <v>350</v>
      </c>
      <c r="M375" s="223">
        <v>1084</v>
      </c>
      <c r="N375" s="223">
        <v>1084</v>
      </c>
      <c r="O375" s="75"/>
      <c r="P375" s="45" t="s">
        <v>4713</v>
      </c>
      <c r="Q375" s="52" t="s">
        <v>4721</v>
      </c>
      <c r="R375" s="52" t="s">
        <v>4722</v>
      </c>
      <c r="S375" s="55" t="s">
        <v>25</v>
      </c>
      <c r="T375" s="58"/>
    </row>
    <row r="376" spans="2:20" ht="18" customHeight="1" x14ac:dyDescent="0.15">
      <c r="B376" s="33">
        <v>2017</v>
      </c>
      <c r="C376" s="52">
        <v>3</v>
      </c>
      <c r="D376" s="52" t="s">
        <v>15</v>
      </c>
      <c r="E376" s="42" t="s">
        <v>4730</v>
      </c>
      <c r="F376" s="200" t="s">
        <v>1328</v>
      </c>
      <c r="G376" s="39" t="s">
        <v>18</v>
      </c>
      <c r="H376" s="52" t="s">
        <v>42</v>
      </c>
      <c r="I376" s="223">
        <v>570</v>
      </c>
      <c r="J376" s="223">
        <v>0</v>
      </c>
      <c r="K376" s="223">
        <v>30</v>
      </c>
      <c r="L376" s="223">
        <f>SUM(I376:K376)</f>
        <v>600</v>
      </c>
      <c r="M376" s="223">
        <v>570</v>
      </c>
      <c r="N376" s="223">
        <v>600</v>
      </c>
      <c r="O376" s="75"/>
      <c r="P376" s="45" t="s">
        <v>4724</v>
      </c>
      <c r="Q376" s="52" t="s">
        <v>4731</v>
      </c>
      <c r="R376" s="52" t="s">
        <v>4732</v>
      </c>
      <c r="S376" s="55" t="s">
        <v>25</v>
      </c>
      <c r="T376" s="58"/>
    </row>
    <row r="377" spans="2:20" ht="18" customHeight="1" x14ac:dyDescent="0.15">
      <c r="B377" s="76">
        <v>2017</v>
      </c>
      <c r="C377" s="24">
        <v>3</v>
      </c>
      <c r="D377" s="52" t="s">
        <v>15</v>
      </c>
      <c r="E377" s="23" t="s">
        <v>4745</v>
      </c>
      <c r="F377" s="229" t="s">
        <v>1328</v>
      </c>
      <c r="G377" s="114" t="s">
        <v>17</v>
      </c>
      <c r="H377" s="24" t="s">
        <v>42</v>
      </c>
      <c r="I377" s="69">
        <v>50</v>
      </c>
      <c r="J377" s="69">
        <v>40</v>
      </c>
      <c r="K377" s="69"/>
      <c r="L377" s="223">
        <f>SUM(I377:K377)</f>
        <v>90</v>
      </c>
      <c r="M377" s="69">
        <v>50</v>
      </c>
      <c r="N377" s="69">
        <v>100</v>
      </c>
      <c r="O377" s="213"/>
      <c r="P377" s="22" t="s">
        <v>4742</v>
      </c>
      <c r="Q377" s="24" t="s">
        <v>4746</v>
      </c>
      <c r="R377" s="24" t="s">
        <v>4747</v>
      </c>
      <c r="S377" s="55" t="s">
        <v>25</v>
      </c>
      <c r="T377" s="58"/>
    </row>
    <row r="378" spans="2:20" ht="18" customHeight="1" x14ac:dyDescent="0.15">
      <c r="B378" s="76">
        <v>2017</v>
      </c>
      <c r="C378" s="24">
        <v>3</v>
      </c>
      <c r="D378" s="52" t="s">
        <v>15</v>
      </c>
      <c r="E378" s="23" t="s">
        <v>4748</v>
      </c>
      <c r="F378" s="229" t="s">
        <v>1328</v>
      </c>
      <c r="G378" s="114" t="s">
        <v>17</v>
      </c>
      <c r="H378" s="24" t="s">
        <v>42</v>
      </c>
      <c r="I378" s="69">
        <v>50</v>
      </c>
      <c r="J378" s="69">
        <v>40</v>
      </c>
      <c r="K378" s="69"/>
      <c r="L378" s="223">
        <f>SUM(I378:K378)</f>
        <v>90</v>
      </c>
      <c r="M378" s="69">
        <v>50</v>
      </c>
      <c r="N378" s="69">
        <v>100</v>
      </c>
      <c r="O378" s="213"/>
      <c r="P378" s="22" t="s">
        <v>4742</v>
      </c>
      <c r="Q378" s="24" t="s">
        <v>4746</v>
      </c>
      <c r="R378" s="24" t="s">
        <v>4747</v>
      </c>
      <c r="S378" s="55" t="s">
        <v>25</v>
      </c>
      <c r="T378" s="58"/>
    </row>
    <row r="379" spans="2:20" ht="18" customHeight="1" x14ac:dyDescent="0.15">
      <c r="B379" s="76">
        <v>2017</v>
      </c>
      <c r="C379" s="24">
        <v>3</v>
      </c>
      <c r="D379" s="52" t="s">
        <v>15</v>
      </c>
      <c r="E379" s="23" t="s">
        <v>4749</v>
      </c>
      <c r="F379" s="229" t="s">
        <v>1328</v>
      </c>
      <c r="G379" s="114" t="s">
        <v>17</v>
      </c>
      <c r="H379" s="24" t="s">
        <v>42</v>
      </c>
      <c r="I379" s="69">
        <v>16</v>
      </c>
      <c r="J379" s="69">
        <v>13</v>
      </c>
      <c r="K379" s="69"/>
      <c r="L379" s="223">
        <f>SUM(I379:K379)</f>
        <v>29</v>
      </c>
      <c r="M379" s="69">
        <v>16</v>
      </c>
      <c r="N379" s="69">
        <v>33</v>
      </c>
      <c r="O379" s="213"/>
      <c r="P379" s="22" t="s">
        <v>4742</v>
      </c>
      <c r="Q379" s="24" t="s">
        <v>4746</v>
      </c>
      <c r="R379" s="24" t="s">
        <v>4747</v>
      </c>
      <c r="S379" s="55" t="s">
        <v>25</v>
      </c>
      <c r="T379" s="58"/>
    </row>
    <row r="380" spans="2:20" ht="18" customHeight="1" x14ac:dyDescent="0.15">
      <c r="B380" s="76">
        <v>2017</v>
      </c>
      <c r="C380" s="24">
        <v>3</v>
      </c>
      <c r="D380" s="52" t="s">
        <v>15</v>
      </c>
      <c r="E380" s="23" t="s">
        <v>4748</v>
      </c>
      <c r="F380" s="229" t="s">
        <v>1328</v>
      </c>
      <c r="G380" s="114" t="s">
        <v>17</v>
      </c>
      <c r="H380" s="24" t="s">
        <v>42</v>
      </c>
      <c r="I380" s="69">
        <v>18</v>
      </c>
      <c r="J380" s="69">
        <v>14</v>
      </c>
      <c r="K380" s="69"/>
      <c r="L380" s="223">
        <f>SUM(I380:K380)</f>
        <v>32</v>
      </c>
      <c r="M380" s="69">
        <v>18</v>
      </c>
      <c r="N380" s="69">
        <v>36</v>
      </c>
      <c r="O380" s="213"/>
      <c r="P380" s="22" t="s">
        <v>4742</v>
      </c>
      <c r="Q380" s="24" t="s">
        <v>4746</v>
      </c>
      <c r="R380" s="24" t="s">
        <v>4747</v>
      </c>
      <c r="S380" s="55" t="s">
        <v>25</v>
      </c>
      <c r="T380" s="58"/>
    </row>
    <row r="381" spans="2:20" ht="18" customHeight="1" x14ac:dyDescent="0.15">
      <c r="B381" s="76">
        <v>2017</v>
      </c>
      <c r="C381" s="24">
        <v>3</v>
      </c>
      <c r="D381" s="52" t="s">
        <v>15</v>
      </c>
      <c r="E381" s="23" t="s">
        <v>4750</v>
      </c>
      <c r="F381" s="229" t="s">
        <v>1328</v>
      </c>
      <c r="G381" s="114" t="s">
        <v>17</v>
      </c>
      <c r="H381" s="24" t="s">
        <v>42</v>
      </c>
      <c r="I381" s="69">
        <v>25</v>
      </c>
      <c r="J381" s="69">
        <v>20</v>
      </c>
      <c r="K381" s="69"/>
      <c r="L381" s="223">
        <f>SUM(I381:K381)</f>
        <v>45</v>
      </c>
      <c r="M381" s="69">
        <v>25</v>
      </c>
      <c r="N381" s="69">
        <v>50</v>
      </c>
      <c r="O381" s="213"/>
      <c r="P381" s="22" t="s">
        <v>4742</v>
      </c>
      <c r="Q381" s="24" t="s">
        <v>4746</v>
      </c>
      <c r="R381" s="24" t="s">
        <v>4747</v>
      </c>
      <c r="S381" s="55" t="s">
        <v>25</v>
      </c>
      <c r="T381" s="58"/>
    </row>
    <row r="382" spans="2:20" ht="18" customHeight="1" x14ac:dyDescent="0.15">
      <c r="B382" s="76">
        <v>2017</v>
      </c>
      <c r="C382" s="24">
        <v>3</v>
      </c>
      <c r="D382" s="52" t="s">
        <v>15</v>
      </c>
      <c r="E382" s="23" t="s">
        <v>4751</v>
      </c>
      <c r="F382" s="229" t="s">
        <v>1328</v>
      </c>
      <c r="G382" s="114" t="s">
        <v>17</v>
      </c>
      <c r="H382" s="24" t="s">
        <v>42</v>
      </c>
      <c r="I382" s="69">
        <v>21</v>
      </c>
      <c r="J382" s="69">
        <v>17</v>
      </c>
      <c r="K382" s="69"/>
      <c r="L382" s="223">
        <f>SUM(I382:K382)</f>
        <v>38</v>
      </c>
      <c r="M382" s="69">
        <v>21</v>
      </c>
      <c r="N382" s="69">
        <v>42</v>
      </c>
      <c r="O382" s="213"/>
      <c r="P382" s="22" t="s">
        <v>4742</v>
      </c>
      <c r="Q382" s="24" t="s">
        <v>4746</v>
      </c>
      <c r="R382" s="24" t="s">
        <v>4747</v>
      </c>
      <c r="S382" s="55" t="s">
        <v>25</v>
      </c>
      <c r="T382" s="58"/>
    </row>
    <row r="383" spans="2:20" ht="18" customHeight="1" x14ac:dyDescent="0.15">
      <c r="B383" s="76">
        <v>2017</v>
      </c>
      <c r="C383" s="24">
        <v>3</v>
      </c>
      <c r="D383" s="52" t="s">
        <v>15</v>
      </c>
      <c r="E383" s="23" t="s">
        <v>4752</v>
      </c>
      <c r="F383" s="229" t="s">
        <v>1328</v>
      </c>
      <c r="G383" s="114" t="s">
        <v>17</v>
      </c>
      <c r="H383" s="24" t="s">
        <v>42</v>
      </c>
      <c r="I383" s="69">
        <v>20</v>
      </c>
      <c r="J383" s="69">
        <v>16</v>
      </c>
      <c r="K383" s="69"/>
      <c r="L383" s="223">
        <f>SUM(I383:K383)</f>
        <v>36</v>
      </c>
      <c r="M383" s="69">
        <v>20</v>
      </c>
      <c r="N383" s="69">
        <v>40</v>
      </c>
      <c r="O383" s="213"/>
      <c r="P383" s="22" t="s">
        <v>4742</v>
      </c>
      <c r="Q383" s="24" t="s">
        <v>4746</v>
      </c>
      <c r="R383" s="24" t="s">
        <v>4747</v>
      </c>
      <c r="S383" s="55" t="s">
        <v>25</v>
      </c>
      <c r="T383" s="58"/>
    </row>
    <row r="384" spans="2:20" ht="18" customHeight="1" x14ac:dyDescent="0.15">
      <c r="B384" s="76">
        <v>2017</v>
      </c>
      <c r="C384" s="24">
        <v>3</v>
      </c>
      <c r="D384" s="52" t="s">
        <v>15</v>
      </c>
      <c r="E384" s="23" t="s">
        <v>4753</v>
      </c>
      <c r="F384" s="229" t="s">
        <v>1328</v>
      </c>
      <c r="G384" s="114" t="s">
        <v>17</v>
      </c>
      <c r="H384" s="24" t="s">
        <v>42</v>
      </c>
      <c r="I384" s="69">
        <v>16</v>
      </c>
      <c r="J384" s="69">
        <v>13</v>
      </c>
      <c r="K384" s="69"/>
      <c r="L384" s="223">
        <f>SUM(I384:K384)</f>
        <v>29</v>
      </c>
      <c r="M384" s="69">
        <v>16</v>
      </c>
      <c r="N384" s="69">
        <v>32</v>
      </c>
      <c r="O384" s="213"/>
      <c r="P384" s="22" t="s">
        <v>4742</v>
      </c>
      <c r="Q384" s="24" t="s">
        <v>4746</v>
      </c>
      <c r="R384" s="24" t="s">
        <v>4747</v>
      </c>
      <c r="S384" s="55" t="s">
        <v>25</v>
      </c>
      <c r="T384" s="58"/>
    </row>
    <row r="385" spans="2:20" ht="18" customHeight="1" x14ac:dyDescent="0.15">
      <c r="B385" s="76">
        <v>2017</v>
      </c>
      <c r="C385" s="24">
        <v>3</v>
      </c>
      <c r="D385" s="52" t="s">
        <v>15</v>
      </c>
      <c r="E385" s="23" t="s">
        <v>4754</v>
      </c>
      <c r="F385" s="229" t="s">
        <v>1328</v>
      </c>
      <c r="G385" s="114" t="s">
        <v>17</v>
      </c>
      <c r="H385" s="24" t="s">
        <v>42</v>
      </c>
      <c r="I385" s="69">
        <v>15</v>
      </c>
      <c r="J385" s="69">
        <v>12</v>
      </c>
      <c r="K385" s="69"/>
      <c r="L385" s="223">
        <f>SUM(I385:K385)</f>
        <v>27</v>
      </c>
      <c r="M385" s="69">
        <v>15</v>
      </c>
      <c r="N385" s="69">
        <v>29</v>
      </c>
      <c r="O385" s="213"/>
      <c r="P385" s="22" t="s">
        <v>4742</v>
      </c>
      <c r="Q385" s="24" t="s">
        <v>4746</v>
      </c>
      <c r="R385" s="24" t="s">
        <v>4747</v>
      </c>
      <c r="S385" s="55" t="s">
        <v>25</v>
      </c>
      <c r="T385" s="58"/>
    </row>
    <row r="386" spans="2:20" ht="18" customHeight="1" x14ac:dyDescent="0.15">
      <c r="B386" s="33">
        <v>2017</v>
      </c>
      <c r="C386" s="52">
        <v>3</v>
      </c>
      <c r="D386" s="52" t="s">
        <v>15</v>
      </c>
      <c r="E386" s="23" t="s">
        <v>4759</v>
      </c>
      <c r="F386" s="229" t="s">
        <v>1328</v>
      </c>
      <c r="G386" s="134" t="s">
        <v>17</v>
      </c>
      <c r="H386" s="52" t="s">
        <v>42</v>
      </c>
      <c r="I386" s="223">
        <v>200</v>
      </c>
      <c r="J386" s="223">
        <v>30</v>
      </c>
      <c r="K386" s="223"/>
      <c r="L386" s="223">
        <f>SUM(I386:K386)</f>
        <v>230</v>
      </c>
      <c r="M386" s="223">
        <v>200</v>
      </c>
      <c r="N386" s="223"/>
      <c r="O386" s="75"/>
      <c r="P386" s="22" t="s">
        <v>4742</v>
      </c>
      <c r="Q386" s="24" t="s">
        <v>4756</v>
      </c>
      <c r="R386" s="24" t="s">
        <v>4757</v>
      </c>
      <c r="S386" s="55" t="s">
        <v>25</v>
      </c>
      <c r="T386" s="58"/>
    </row>
    <row r="387" spans="2:20" ht="18" customHeight="1" x14ac:dyDescent="0.15">
      <c r="B387" s="33">
        <v>2017</v>
      </c>
      <c r="C387" s="52">
        <v>3</v>
      </c>
      <c r="D387" s="52" t="s">
        <v>15</v>
      </c>
      <c r="E387" s="42" t="s">
        <v>4768</v>
      </c>
      <c r="F387" s="200" t="s">
        <v>1328</v>
      </c>
      <c r="G387" s="39" t="s">
        <v>17</v>
      </c>
      <c r="H387" s="52" t="s">
        <v>42</v>
      </c>
      <c r="I387" s="223">
        <v>2095</v>
      </c>
      <c r="J387" s="223">
        <v>614</v>
      </c>
      <c r="K387" s="223"/>
      <c r="L387" s="223">
        <f>SUM(I387:K387)</f>
        <v>2709</v>
      </c>
      <c r="M387" s="223">
        <v>700</v>
      </c>
      <c r="N387" s="223">
        <v>3030</v>
      </c>
      <c r="O387" s="75"/>
      <c r="P387" s="45" t="s">
        <v>4769</v>
      </c>
      <c r="Q387" s="24" t="s">
        <v>4770</v>
      </c>
      <c r="R387" s="24" t="s">
        <v>4771</v>
      </c>
      <c r="S387" s="55" t="s">
        <v>25</v>
      </c>
      <c r="T387" s="58"/>
    </row>
    <row r="388" spans="2:20" ht="18" customHeight="1" x14ac:dyDescent="0.15">
      <c r="B388" s="33">
        <v>2017</v>
      </c>
      <c r="C388" s="52">
        <v>3</v>
      </c>
      <c r="D388" s="52" t="s">
        <v>15</v>
      </c>
      <c r="E388" s="42" t="s">
        <v>4772</v>
      </c>
      <c r="F388" s="200" t="s">
        <v>1328</v>
      </c>
      <c r="G388" s="39" t="s">
        <v>17</v>
      </c>
      <c r="H388" s="52" t="s">
        <v>42</v>
      </c>
      <c r="I388" s="223">
        <v>1906</v>
      </c>
      <c r="J388" s="223">
        <v>1308</v>
      </c>
      <c r="K388" s="223"/>
      <c r="L388" s="223">
        <f>SUM(I388:K388)</f>
        <v>3214</v>
      </c>
      <c r="M388" s="223">
        <v>800</v>
      </c>
      <c r="N388" s="223">
        <v>3600</v>
      </c>
      <c r="O388" s="75"/>
      <c r="P388" s="45" t="s">
        <v>4769</v>
      </c>
      <c r="Q388" s="24" t="s">
        <v>4770</v>
      </c>
      <c r="R388" s="24" t="s">
        <v>4771</v>
      </c>
      <c r="S388" s="55" t="s">
        <v>25</v>
      </c>
      <c r="T388" s="58"/>
    </row>
    <row r="389" spans="2:20" ht="18" customHeight="1" x14ac:dyDescent="0.15">
      <c r="B389" s="33">
        <v>2017</v>
      </c>
      <c r="C389" s="52">
        <v>3</v>
      </c>
      <c r="D389" s="52" t="s">
        <v>15</v>
      </c>
      <c r="E389" s="42" t="s">
        <v>4773</v>
      </c>
      <c r="F389" s="200" t="s">
        <v>1328</v>
      </c>
      <c r="G389" s="39" t="s">
        <v>17</v>
      </c>
      <c r="H389" s="52" t="s">
        <v>42</v>
      </c>
      <c r="I389" s="223">
        <v>2180</v>
      </c>
      <c r="J389" s="223">
        <v>278</v>
      </c>
      <c r="K389" s="223"/>
      <c r="L389" s="223">
        <f>SUM(I389:K389)</f>
        <v>2458</v>
      </c>
      <c r="M389" s="223">
        <v>600</v>
      </c>
      <c r="N389" s="223">
        <v>2800</v>
      </c>
      <c r="O389" s="75"/>
      <c r="P389" s="45" t="s">
        <v>4769</v>
      </c>
      <c r="Q389" s="24" t="s">
        <v>4774</v>
      </c>
      <c r="R389" s="24" t="s">
        <v>4775</v>
      </c>
      <c r="S389" s="55" t="s">
        <v>25</v>
      </c>
      <c r="T389" s="58"/>
    </row>
    <row r="390" spans="2:20" ht="18" customHeight="1" x14ac:dyDescent="0.15">
      <c r="B390" s="33">
        <v>2017</v>
      </c>
      <c r="C390" s="52">
        <v>3</v>
      </c>
      <c r="D390" s="52" t="s">
        <v>16</v>
      </c>
      <c r="E390" s="42" t="s">
        <v>4794</v>
      </c>
      <c r="F390" s="200" t="s">
        <v>1328</v>
      </c>
      <c r="G390" s="39" t="s">
        <v>17</v>
      </c>
      <c r="H390" s="52" t="s">
        <v>42</v>
      </c>
      <c r="I390" s="223">
        <v>16</v>
      </c>
      <c r="J390" s="223">
        <v>11</v>
      </c>
      <c r="K390" s="223"/>
      <c r="L390" s="223">
        <f>SUM(I390:K390)</f>
        <v>27</v>
      </c>
      <c r="M390" s="223">
        <v>27</v>
      </c>
      <c r="N390" s="223">
        <v>27</v>
      </c>
      <c r="O390" s="75"/>
      <c r="P390" s="45" t="s">
        <v>4791</v>
      </c>
      <c r="Q390" s="52" t="s">
        <v>4792</v>
      </c>
      <c r="R390" s="52" t="s">
        <v>4793</v>
      </c>
      <c r="S390" s="55" t="s">
        <v>25</v>
      </c>
      <c r="T390" s="58"/>
    </row>
    <row r="391" spans="2:20" ht="18" customHeight="1" x14ac:dyDescent="0.15">
      <c r="B391" s="33">
        <v>2017</v>
      </c>
      <c r="C391" s="52">
        <v>3</v>
      </c>
      <c r="D391" s="52" t="s">
        <v>16</v>
      </c>
      <c r="E391" s="42" t="s">
        <v>4795</v>
      </c>
      <c r="F391" s="200" t="s">
        <v>1328</v>
      </c>
      <c r="G391" s="39" t="s">
        <v>17</v>
      </c>
      <c r="H391" s="52" t="s">
        <v>42</v>
      </c>
      <c r="I391" s="223">
        <v>16</v>
      </c>
      <c r="J391" s="223">
        <v>11</v>
      </c>
      <c r="K391" s="223"/>
      <c r="L391" s="223">
        <f>SUM(I391:K391)</f>
        <v>27</v>
      </c>
      <c r="M391" s="223">
        <v>27</v>
      </c>
      <c r="N391" s="223">
        <v>27</v>
      </c>
      <c r="O391" s="75"/>
      <c r="P391" s="45" t="s">
        <v>4791</v>
      </c>
      <c r="Q391" s="52" t="s">
        <v>4792</v>
      </c>
      <c r="R391" s="52" t="s">
        <v>4793</v>
      </c>
      <c r="S391" s="55" t="s">
        <v>25</v>
      </c>
      <c r="T391" s="58"/>
    </row>
    <row r="392" spans="2:20" ht="18" customHeight="1" x14ac:dyDescent="0.15">
      <c r="B392" s="33">
        <v>2017</v>
      </c>
      <c r="C392" s="52">
        <v>3</v>
      </c>
      <c r="D392" s="52" t="s">
        <v>16</v>
      </c>
      <c r="E392" s="42" t="s">
        <v>4796</v>
      </c>
      <c r="F392" s="200" t="s">
        <v>1328</v>
      </c>
      <c r="G392" s="39" t="s">
        <v>17</v>
      </c>
      <c r="H392" s="52" t="s">
        <v>42</v>
      </c>
      <c r="I392" s="223">
        <v>16</v>
      </c>
      <c r="J392" s="223">
        <v>11</v>
      </c>
      <c r="K392" s="223"/>
      <c r="L392" s="223">
        <f>SUM(I392:K392)</f>
        <v>27</v>
      </c>
      <c r="M392" s="223">
        <v>27</v>
      </c>
      <c r="N392" s="223">
        <v>27</v>
      </c>
      <c r="O392" s="75"/>
      <c r="P392" s="45" t="s">
        <v>4791</v>
      </c>
      <c r="Q392" s="52" t="s">
        <v>4792</v>
      </c>
      <c r="R392" s="52" t="s">
        <v>4793</v>
      </c>
      <c r="S392" s="55" t="s">
        <v>25</v>
      </c>
      <c r="T392" s="58"/>
    </row>
    <row r="393" spans="2:20" ht="18" customHeight="1" x14ac:dyDescent="0.15">
      <c r="B393" s="33">
        <v>2017</v>
      </c>
      <c r="C393" s="52">
        <v>3</v>
      </c>
      <c r="D393" s="52" t="s">
        <v>16</v>
      </c>
      <c r="E393" s="42" t="s">
        <v>4797</v>
      </c>
      <c r="F393" s="200" t="s">
        <v>1328</v>
      </c>
      <c r="G393" s="39" t="s">
        <v>17</v>
      </c>
      <c r="H393" s="52" t="s">
        <v>42</v>
      </c>
      <c r="I393" s="223">
        <v>16</v>
      </c>
      <c r="J393" s="223">
        <v>11</v>
      </c>
      <c r="K393" s="223"/>
      <c r="L393" s="223">
        <f>SUM(I393:K393)</f>
        <v>27</v>
      </c>
      <c r="M393" s="223">
        <v>27</v>
      </c>
      <c r="N393" s="223">
        <v>27</v>
      </c>
      <c r="O393" s="75"/>
      <c r="P393" s="45" t="s">
        <v>4791</v>
      </c>
      <c r="Q393" s="52" t="s">
        <v>4792</v>
      </c>
      <c r="R393" s="52" t="s">
        <v>4793</v>
      </c>
      <c r="S393" s="55" t="s">
        <v>25</v>
      </c>
      <c r="T393" s="58"/>
    </row>
    <row r="394" spans="2:20" ht="18" customHeight="1" x14ac:dyDescent="0.15">
      <c r="B394" s="33">
        <v>2017</v>
      </c>
      <c r="C394" s="52">
        <v>3</v>
      </c>
      <c r="D394" s="52" t="s">
        <v>16</v>
      </c>
      <c r="E394" s="42" t="s">
        <v>4798</v>
      </c>
      <c r="F394" s="200" t="s">
        <v>1328</v>
      </c>
      <c r="G394" s="39" t="s">
        <v>17</v>
      </c>
      <c r="H394" s="52" t="s">
        <v>42</v>
      </c>
      <c r="I394" s="223">
        <v>16</v>
      </c>
      <c r="J394" s="223">
        <v>11</v>
      </c>
      <c r="K394" s="223"/>
      <c r="L394" s="223">
        <f>SUM(I394:K394)</f>
        <v>27</v>
      </c>
      <c r="M394" s="223">
        <v>27</v>
      </c>
      <c r="N394" s="223">
        <v>27</v>
      </c>
      <c r="O394" s="75"/>
      <c r="P394" s="45" t="s">
        <v>4791</v>
      </c>
      <c r="Q394" s="52" t="s">
        <v>4792</v>
      </c>
      <c r="R394" s="52" t="s">
        <v>4793</v>
      </c>
      <c r="S394" s="55" t="s">
        <v>25</v>
      </c>
      <c r="T394" s="58"/>
    </row>
    <row r="395" spans="2:20" ht="18" customHeight="1" x14ac:dyDescent="0.15">
      <c r="B395" s="33">
        <v>2017</v>
      </c>
      <c r="C395" s="52">
        <v>3</v>
      </c>
      <c r="D395" s="52" t="s">
        <v>16</v>
      </c>
      <c r="E395" s="42" t="s">
        <v>4799</v>
      </c>
      <c r="F395" s="200" t="s">
        <v>1328</v>
      </c>
      <c r="G395" s="39" t="s">
        <v>17</v>
      </c>
      <c r="H395" s="52" t="s">
        <v>42</v>
      </c>
      <c r="I395" s="223">
        <v>16</v>
      </c>
      <c r="J395" s="223">
        <v>11</v>
      </c>
      <c r="K395" s="223"/>
      <c r="L395" s="223">
        <f>SUM(I395:K395)</f>
        <v>27</v>
      </c>
      <c r="M395" s="223">
        <v>27</v>
      </c>
      <c r="N395" s="223">
        <v>27</v>
      </c>
      <c r="O395" s="75"/>
      <c r="P395" s="45" t="s">
        <v>4791</v>
      </c>
      <c r="Q395" s="52" t="s">
        <v>4792</v>
      </c>
      <c r="R395" s="52" t="s">
        <v>4793</v>
      </c>
      <c r="S395" s="55" t="s">
        <v>25</v>
      </c>
      <c r="T395" s="58"/>
    </row>
    <row r="396" spans="2:20" ht="18" customHeight="1" x14ac:dyDescent="0.15">
      <c r="B396" s="33">
        <v>2017</v>
      </c>
      <c r="C396" s="52">
        <v>3</v>
      </c>
      <c r="D396" s="52" t="s">
        <v>16</v>
      </c>
      <c r="E396" s="42" t="s">
        <v>4800</v>
      </c>
      <c r="F396" s="200" t="s">
        <v>1328</v>
      </c>
      <c r="G396" s="39" t="s">
        <v>17</v>
      </c>
      <c r="H396" s="52" t="s">
        <v>42</v>
      </c>
      <c r="I396" s="223">
        <v>16</v>
      </c>
      <c r="J396" s="223">
        <v>11</v>
      </c>
      <c r="K396" s="223"/>
      <c r="L396" s="223">
        <f>SUM(I396:K396)</f>
        <v>27</v>
      </c>
      <c r="M396" s="223">
        <v>27</v>
      </c>
      <c r="N396" s="223">
        <v>27</v>
      </c>
      <c r="O396" s="75"/>
      <c r="P396" s="45" t="s">
        <v>4791</v>
      </c>
      <c r="Q396" s="52" t="s">
        <v>4792</v>
      </c>
      <c r="R396" s="52" t="s">
        <v>4793</v>
      </c>
      <c r="S396" s="55" t="s">
        <v>25</v>
      </c>
      <c r="T396" s="58"/>
    </row>
    <row r="397" spans="2:20" ht="18" customHeight="1" x14ac:dyDescent="0.15">
      <c r="B397" s="176">
        <v>2017</v>
      </c>
      <c r="C397" s="66">
        <v>3</v>
      </c>
      <c r="D397" s="66" t="s">
        <v>15</v>
      </c>
      <c r="E397" s="210" t="s">
        <v>4805</v>
      </c>
      <c r="F397" s="233" t="s">
        <v>1328</v>
      </c>
      <c r="G397" s="66" t="s">
        <v>17</v>
      </c>
      <c r="H397" s="66" t="s">
        <v>42</v>
      </c>
      <c r="I397" s="228">
        <v>2000</v>
      </c>
      <c r="J397" s="228">
        <v>800</v>
      </c>
      <c r="K397" s="228">
        <v>300</v>
      </c>
      <c r="L397" s="223">
        <f>SUM(I397:K397)</f>
        <v>3100</v>
      </c>
      <c r="M397" s="228">
        <v>2000</v>
      </c>
      <c r="N397" s="228">
        <v>7000</v>
      </c>
      <c r="O397" s="212"/>
      <c r="P397" s="219" t="s">
        <v>4806</v>
      </c>
      <c r="Q397" s="177" t="s">
        <v>4807</v>
      </c>
      <c r="R397" s="177" t="s">
        <v>4808</v>
      </c>
      <c r="S397" s="71" t="s">
        <v>25</v>
      </c>
      <c r="T397" s="150"/>
    </row>
    <row r="398" spans="2:20" ht="18" customHeight="1" x14ac:dyDescent="0.15">
      <c r="B398" s="176">
        <v>2017</v>
      </c>
      <c r="C398" s="66">
        <v>3</v>
      </c>
      <c r="D398" s="66" t="s">
        <v>15</v>
      </c>
      <c r="E398" s="210" t="s">
        <v>4809</v>
      </c>
      <c r="F398" s="233" t="s">
        <v>1328</v>
      </c>
      <c r="G398" s="66" t="s">
        <v>17</v>
      </c>
      <c r="H398" s="66" t="s">
        <v>42</v>
      </c>
      <c r="I398" s="228">
        <v>38000</v>
      </c>
      <c r="J398" s="228">
        <v>270</v>
      </c>
      <c r="K398" s="228">
        <v>200</v>
      </c>
      <c r="L398" s="223">
        <f>SUM(I398:K398)</f>
        <v>38470</v>
      </c>
      <c r="M398" s="228">
        <v>500</v>
      </c>
      <c r="N398" s="228">
        <v>4700</v>
      </c>
      <c r="O398" s="212"/>
      <c r="P398" s="219" t="s">
        <v>4806</v>
      </c>
      <c r="Q398" s="177" t="s">
        <v>4810</v>
      </c>
      <c r="R398" s="177" t="s">
        <v>4811</v>
      </c>
      <c r="S398" s="71" t="s">
        <v>25</v>
      </c>
      <c r="T398" s="150"/>
    </row>
    <row r="399" spans="2:20" ht="18" customHeight="1" x14ac:dyDescent="0.15">
      <c r="B399" s="176">
        <v>2017</v>
      </c>
      <c r="C399" s="66">
        <v>3</v>
      </c>
      <c r="D399" s="179" t="s">
        <v>15</v>
      </c>
      <c r="E399" s="210" t="s">
        <v>4813</v>
      </c>
      <c r="F399" s="233" t="s">
        <v>1328</v>
      </c>
      <c r="G399" s="179" t="s">
        <v>17</v>
      </c>
      <c r="H399" s="66" t="s">
        <v>42</v>
      </c>
      <c r="I399" s="72">
        <v>1500</v>
      </c>
      <c r="J399" s="72">
        <v>4439</v>
      </c>
      <c r="K399" s="72">
        <v>100</v>
      </c>
      <c r="L399" s="223">
        <f>SUM(I399:K399)</f>
        <v>6039</v>
      </c>
      <c r="M399" s="72">
        <v>1500</v>
      </c>
      <c r="N399" s="222">
        <v>1500</v>
      </c>
      <c r="O399" s="214"/>
      <c r="P399" s="219" t="s">
        <v>4806</v>
      </c>
      <c r="Q399" s="151" t="s">
        <v>4814</v>
      </c>
      <c r="R399" s="177" t="s">
        <v>4815</v>
      </c>
      <c r="S399" s="71" t="s">
        <v>25</v>
      </c>
      <c r="T399" s="178" t="s">
        <v>2903</v>
      </c>
    </row>
    <row r="400" spans="2:20" ht="18" customHeight="1" x14ac:dyDescent="0.15">
      <c r="B400" s="33">
        <v>2017</v>
      </c>
      <c r="C400" s="52">
        <v>3</v>
      </c>
      <c r="D400" s="52" t="s">
        <v>15</v>
      </c>
      <c r="E400" s="42" t="s">
        <v>4820</v>
      </c>
      <c r="F400" s="200" t="s">
        <v>1328</v>
      </c>
      <c r="G400" s="39" t="s">
        <v>17</v>
      </c>
      <c r="H400" s="52" t="s">
        <v>42</v>
      </c>
      <c r="I400" s="228">
        <v>30</v>
      </c>
      <c r="J400" s="228">
        <v>10</v>
      </c>
      <c r="K400" s="228">
        <v>10</v>
      </c>
      <c r="L400" s="223">
        <f>SUM(I400:K400)</f>
        <v>50</v>
      </c>
      <c r="M400" s="223">
        <v>50</v>
      </c>
      <c r="N400" s="223">
        <v>30</v>
      </c>
      <c r="O400" s="75"/>
      <c r="P400" s="22" t="s">
        <v>4806</v>
      </c>
      <c r="Q400" s="52" t="s">
        <v>4821</v>
      </c>
      <c r="R400" s="52" t="s">
        <v>4822</v>
      </c>
      <c r="S400" s="55" t="s">
        <v>25</v>
      </c>
      <c r="T400" s="58"/>
    </row>
    <row r="401" spans="2:20" ht="18" customHeight="1" x14ac:dyDescent="0.15">
      <c r="B401" s="33">
        <v>2017</v>
      </c>
      <c r="C401" s="52">
        <v>3</v>
      </c>
      <c r="D401" s="52" t="s">
        <v>15</v>
      </c>
      <c r="E401" s="42" t="s">
        <v>4823</v>
      </c>
      <c r="F401" s="200" t="s">
        <v>1328</v>
      </c>
      <c r="G401" s="39" t="s">
        <v>17</v>
      </c>
      <c r="H401" s="52" t="s">
        <v>42</v>
      </c>
      <c r="I401" s="228">
        <v>45</v>
      </c>
      <c r="J401" s="228">
        <v>15</v>
      </c>
      <c r="K401" s="228">
        <v>10</v>
      </c>
      <c r="L401" s="223">
        <f>SUM(I401:K401)</f>
        <v>70</v>
      </c>
      <c r="M401" s="223">
        <v>70</v>
      </c>
      <c r="N401" s="223">
        <v>45</v>
      </c>
      <c r="O401" s="75"/>
      <c r="P401" s="22" t="s">
        <v>4806</v>
      </c>
      <c r="Q401" s="52" t="s">
        <v>4821</v>
      </c>
      <c r="R401" s="52" t="s">
        <v>4822</v>
      </c>
      <c r="S401" s="55" t="s">
        <v>25</v>
      </c>
      <c r="T401" s="58"/>
    </row>
    <row r="402" spans="2:20" ht="18" customHeight="1" x14ac:dyDescent="0.15">
      <c r="B402" s="33">
        <v>2017</v>
      </c>
      <c r="C402" s="52">
        <v>3</v>
      </c>
      <c r="D402" s="52" t="s">
        <v>15</v>
      </c>
      <c r="E402" s="42" t="s">
        <v>4824</v>
      </c>
      <c r="F402" s="200" t="s">
        <v>1328</v>
      </c>
      <c r="G402" s="39" t="s">
        <v>17</v>
      </c>
      <c r="H402" s="52" t="s">
        <v>42</v>
      </c>
      <c r="I402" s="228">
        <v>15</v>
      </c>
      <c r="J402" s="228">
        <v>15</v>
      </c>
      <c r="K402" s="228">
        <v>10</v>
      </c>
      <c r="L402" s="223">
        <f>SUM(I402:K402)</f>
        <v>40</v>
      </c>
      <c r="M402" s="223">
        <v>40</v>
      </c>
      <c r="N402" s="223">
        <v>15</v>
      </c>
      <c r="O402" s="75"/>
      <c r="P402" s="22" t="s">
        <v>4806</v>
      </c>
      <c r="Q402" s="52" t="s">
        <v>4821</v>
      </c>
      <c r="R402" s="52" t="s">
        <v>4822</v>
      </c>
      <c r="S402" s="55" t="s">
        <v>25</v>
      </c>
      <c r="T402" s="58"/>
    </row>
    <row r="403" spans="2:20" ht="18" customHeight="1" x14ac:dyDescent="0.15">
      <c r="B403" s="33">
        <v>2017</v>
      </c>
      <c r="C403" s="52">
        <v>3</v>
      </c>
      <c r="D403" s="52" t="s">
        <v>15</v>
      </c>
      <c r="E403" s="42" t="s">
        <v>4825</v>
      </c>
      <c r="F403" s="200" t="s">
        <v>1328</v>
      </c>
      <c r="G403" s="39" t="s">
        <v>17</v>
      </c>
      <c r="H403" s="52" t="s">
        <v>42</v>
      </c>
      <c r="I403" s="228">
        <v>50</v>
      </c>
      <c r="J403" s="228">
        <v>80</v>
      </c>
      <c r="K403" s="228">
        <v>30</v>
      </c>
      <c r="L403" s="223">
        <f>SUM(I403:K403)</f>
        <v>160</v>
      </c>
      <c r="M403" s="223">
        <v>160</v>
      </c>
      <c r="N403" s="223">
        <v>160</v>
      </c>
      <c r="O403" s="75"/>
      <c r="P403" s="22" t="s">
        <v>4806</v>
      </c>
      <c r="Q403" s="52" t="s">
        <v>4821</v>
      </c>
      <c r="R403" s="52" t="s">
        <v>4822</v>
      </c>
      <c r="S403" s="55" t="s">
        <v>25</v>
      </c>
      <c r="T403" s="58"/>
    </row>
    <row r="404" spans="2:20" ht="18" customHeight="1" x14ac:dyDescent="0.15">
      <c r="B404" s="33">
        <v>2017</v>
      </c>
      <c r="C404" s="52">
        <v>3</v>
      </c>
      <c r="D404" s="52" t="s">
        <v>15</v>
      </c>
      <c r="E404" s="42" t="s">
        <v>4830</v>
      </c>
      <c r="F404" s="200" t="s">
        <v>1328</v>
      </c>
      <c r="G404" s="39" t="s">
        <v>17</v>
      </c>
      <c r="H404" s="52" t="s">
        <v>42</v>
      </c>
      <c r="I404" s="223">
        <v>150</v>
      </c>
      <c r="J404" s="223"/>
      <c r="K404" s="223"/>
      <c r="L404" s="223">
        <f>SUM(I404:K404)</f>
        <v>150</v>
      </c>
      <c r="M404" s="223">
        <v>150</v>
      </c>
      <c r="N404" s="223">
        <v>150</v>
      </c>
      <c r="O404" s="75"/>
      <c r="P404" s="22" t="s">
        <v>4806</v>
      </c>
      <c r="Q404" s="52" t="s">
        <v>4829</v>
      </c>
      <c r="R404" s="52" t="s">
        <v>4831</v>
      </c>
      <c r="S404" s="55" t="s">
        <v>25</v>
      </c>
      <c r="T404" s="58"/>
    </row>
    <row r="405" spans="2:20" ht="18" customHeight="1" x14ac:dyDescent="0.15">
      <c r="B405" s="33">
        <v>2017</v>
      </c>
      <c r="C405" s="52">
        <v>3</v>
      </c>
      <c r="D405" s="52" t="s">
        <v>15</v>
      </c>
      <c r="E405" s="42" t="s">
        <v>4830</v>
      </c>
      <c r="F405" s="200" t="s">
        <v>1328</v>
      </c>
      <c r="G405" s="39" t="s">
        <v>17</v>
      </c>
      <c r="H405" s="52" t="s">
        <v>42</v>
      </c>
      <c r="I405" s="223">
        <v>100</v>
      </c>
      <c r="J405" s="223"/>
      <c r="K405" s="223"/>
      <c r="L405" s="223">
        <f>SUM(I405:K405)</f>
        <v>100</v>
      </c>
      <c r="M405" s="223">
        <v>100</v>
      </c>
      <c r="N405" s="223">
        <v>100</v>
      </c>
      <c r="O405" s="75"/>
      <c r="P405" s="22" t="s">
        <v>4806</v>
      </c>
      <c r="Q405" s="52" t="s">
        <v>4829</v>
      </c>
      <c r="R405" s="52" t="s">
        <v>4832</v>
      </c>
      <c r="S405" s="55" t="s">
        <v>25</v>
      </c>
      <c r="T405" s="58"/>
    </row>
    <row r="406" spans="2:20" ht="18" customHeight="1" x14ac:dyDescent="0.15">
      <c r="B406" s="33">
        <v>2017</v>
      </c>
      <c r="C406" s="52">
        <v>3</v>
      </c>
      <c r="D406" s="52" t="s">
        <v>15</v>
      </c>
      <c r="E406" s="42" t="s">
        <v>4830</v>
      </c>
      <c r="F406" s="200" t="s">
        <v>1328</v>
      </c>
      <c r="G406" s="39" t="s">
        <v>17</v>
      </c>
      <c r="H406" s="52" t="s">
        <v>42</v>
      </c>
      <c r="I406" s="223">
        <v>250</v>
      </c>
      <c r="J406" s="223"/>
      <c r="K406" s="223"/>
      <c r="L406" s="223">
        <f>SUM(I406:K406)</f>
        <v>250</v>
      </c>
      <c r="M406" s="223">
        <v>250</v>
      </c>
      <c r="N406" s="223">
        <v>250</v>
      </c>
      <c r="O406" s="75"/>
      <c r="P406" s="22" t="s">
        <v>4806</v>
      </c>
      <c r="Q406" s="52" t="s">
        <v>4829</v>
      </c>
      <c r="R406" s="52" t="s">
        <v>4833</v>
      </c>
      <c r="S406" s="55" t="s">
        <v>25</v>
      </c>
      <c r="T406" s="58"/>
    </row>
    <row r="407" spans="2:20" ht="18" customHeight="1" x14ac:dyDescent="0.15">
      <c r="B407" s="33">
        <v>2017</v>
      </c>
      <c r="C407" s="52">
        <v>3</v>
      </c>
      <c r="D407" s="52" t="s">
        <v>15</v>
      </c>
      <c r="E407" s="42" t="s">
        <v>4830</v>
      </c>
      <c r="F407" s="200" t="s">
        <v>1328</v>
      </c>
      <c r="G407" s="39" t="s">
        <v>17</v>
      </c>
      <c r="H407" s="52" t="s">
        <v>42</v>
      </c>
      <c r="I407" s="223">
        <v>2100</v>
      </c>
      <c r="J407" s="223"/>
      <c r="K407" s="223"/>
      <c r="L407" s="223">
        <f>SUM(I407:K407)</f>
        <v>2100</v>
      </c>
      <c r="M407" s="223">
        <v>100</v>
      </c>
      <c r="N407" s="223">
        <v>100</v>
      </c>
      <c r="O407" s="75"/>
      <c r="P407" s="22" t="s">
        <v>4806</v>
      </c>
      <c r="Q407" s="52" t="s">
        <v>4829</v>
      </c>
      <c r="R407" s="52" t="s">
        <v>4834</v>
      </c>
      <c r="S407" s="55" t="s">
        <v>25</v>
      </c>
      <c r="T407" s="58"/>
    </row>
    <row r="408" spans="2:20" ht="18" customHeight="1" x14ac:dyDescent="0.15">
      <c r="B408" s="33">
        <v>2017</v>
      </c>
      <c r="C408" s="52">
        <v>3</v>
      </c>
      <c r="D408" s="52" t="s">
        <v>15</v>
      </c>
      <c r="E408" s="42" t="s">
        <v>5239</v>
      </c>
      <c r="F408" s="200" t="s">
        <v>5235</v>
      </c>
      <c r="G408" s="39" t="s">
        <v>18</v>
      </c>
      <c r="H408" s="52" t="s">
        <v>42</v>
      </c>
      <c r="I408" s="223">
        <v>204</v>
      </c>
      <c r="J408" s="223">
        <v>14</v>
      </c>
      <c r="K408" s="223">
        <v>0</v>
      </c>
      <c r="L408" s="223">
        <f>SUM(I408:K408)</f>
        <v>218</v>
      </c>
      <c r="M408" s="223">
        <v>218</v>
      </c>
      <c r="N408" s="223">
        <v>0</v>
      </c>
      <c r="O408" s="123"/>
      <c r="P408" s="45" t="s">
        <v>5240</v>
      </c>
      <c r="Q408" s="52" t="s">
        <v>5241</v>
      </c>
      <c r="R408" s="52" t="s">
        <v>5242</v>
      </c>
      <c r="S408" s="55" t="s">
        <v>25</v>
      </c>
      <c r="T408" s="49"/>
    </row>
    <row r="409" spans="2:20" ht="18" customHeight="1" x14ac:dyDescent="0.15">
      <c r="B409" s="33">
        <v>2017</v>
      </c>
      <c r="C409" s="52">
        <v>4</v>
      </c>
      <c r="D409" s="52" t="s">
        <v>15</v>
      </c>
      <c r="E409" s="42" t="s">
        <v>333</v>
      </c>
      <c r="F409" s="200" t="s">
        <v>310</v>
      </c>
      <c r="G409" s="39" t="s">
        <v>322</v>
      </c>
      <c r="H409" s="52" t="s">
        <v>42</v>
      </c>
      <c r="I409" s="223">
        <v>30</v>
      </c>
      <c r="J409" s="69">
        <v>0</v>
      </c>
      <c r="K409" s="223">
        <v>0</v>
      </c>
      <c r="L409" s="223">
        <v>30</v>
      </c>
      <c r="M409" s="223">
        <v>30</v>
      </c>
      <c r="N409" s="223">
        <v>30</v>
      </c>
      <c r="O409" s="123"/>
      <c r="P409" s="45" t="s">
        <v>323</v>
      </c>
      <c r="Q409" s="52" t="s">
        <v>324</v>
      </c>
      <c r="R409" s="52" t="s">
        <v>325</v>
      </c>
      <c r="S409" s="55" t="s">
        <v>25</v>
      </c>
      <c r="T409" s="49"/>
    </row>
    <row r="410" spans="2:20" ht="18" customHeight="1" x14ac:dyDescent="0.15">
      <c r="B410" s="33">
        <v>2017</v>
      </c>
      <c r="C410" s="52">
        <v>4</v>
      </c>
      <c r="D410" s="52" t="s">
        <v>15</v>
      </c>
      <c r="E410" s="42" t="s">
        <v>334</v>
      </c>
      <c r="F410" s="200" t="s">
        <v>310</v>
      </c>
      <c r="G410" s="39" t="s">
        <v>322</v>
      </c>
      <c r="H410" s="52" t="s">
        <v>42</v>
      </c>
      <c r="I410" s="223">
        <v>120</v>
      </c>
      <c r="J410" s="223">
        <v>0</v>
      </c>
      <c r="K410" s="223">
        <v>0</v>
      </c>
      <c r="L410" s="223">
        <v>120</v>
      </c>
      <c r="M410" s="223">
        <v>120</v>
      </c>
      <c r="N410" s="223">
        <v>120</v>
      </c>
      <c r="O410" s="123"/>
      <c r="P410" s="45" t="s">
        <v>323</v>
      </c>
      <c r="Q410" s="52" t="s">
        <v>328</v>
      </c>
      <c r="R410" s="52" t="s">
        <v>329</v>
      </c>
      <c r="S410" s="55" t="s">
        <v>25</v>
      </c>
      <c r="T410" s="49"/>
    </row>
    <row r="411" spans="2:20" ht="18" customHeight="1" x14ac:dyDescent="0.15">
      <c r="B411" s="33">
        <v>2017</v>
      </c>
      <c r="C411" s="52">
        <v>4</v>
      </c>
      <c r="D411" s="52" t="s">
        <v>15</v>
      </c>
      <c r="E411" s="42" t="s">
        <v>501</v>
      </c>
      <c r="F411" s="200" t="s">
        <v>478</v>
      </c>
      <c r="G411" s="39" t="s">
        <v>17</v>
      </c>
      <c r="H411" s="52" t="s">
        <v>42</v>
      </c>
      <c r="I411" s="221">
        <v>250</v>
      </c>
      <c r="J411" s="221">
        <v>90</v>
      </c>
      <c r="K411" s="221">
        <v>0</v>
      </c>
      <c r="L411" s="221">
        <v>340</v>
      </c>
      <c r="M411" s="221">
        <v>340</v>
      </c>
      <c r="N411" s="221">
        <v>237.99999999999997</v>
      </c>
      <c r="O411" s="75"/>
      <c r="P411" s="45" t="s">
        <v>495</v>
      </c>
      <c r="Q411" s="52" t="s">
        <v>502</v>
      </c>
      <c r="R411" s="52" t="s">
        <v>503</v>
      </c>
      <c r="S411" s="55" t="s">
        <v>25</v>
      </c>
      <c r="T411" s="58"/>
    </row>
    <row r="412" spans="2:20" ht="18" customHeight="1" x14ac:dyDescent="0.15">
      <c r="B412" s="33">
        <v>2017</v>
      </c>
      <c r="C412" s="52">
        <v>4</v>
      </c>
      <c r="D412" s="52" t="s">
        <v>15</v>
      </c>
      <c r="E412" s="42" t="s">
        <v>504</v>
      </c>
      <c r="F412" s="200" t="s">
        <v>478</v>
      </c>
      <c r="G412" s="39" t="s">
        <v>341</v>
      </c>
      <c r="H412" s="52" t="s">
        <v>42</v>
      </c>
      <c r="I412" s="221">
        <v>420</v>
      </c>
      <c r="J412" s="221">
        <v>250</v>
      </c>
      <c r="K412" s="221">
        <v>0</v>
      </c>
      <c r="L412" s="221">
        <v>670</v>
      </c>
      <c r="M412" s="221">
        <v>670</v>
      </c>
      <c r="N412" s="221">
        <v>468.99999999999994</v>
      </c>
      <c r="O412" s="75"/>
      <c r="P412" s="45" t="s">
        <v>495</v>
      </c>
      <c r="Q412" s="52" t="s">
        <v>502</v>
      </c>
      <c r="R412" s="52" t="s">
        <v>503</v>
      </c>
      <c r="S412" s="55" t="s">
        <v>25</v>
      </c>
      <c r="T412" s="58"/>
    </row>
    <row r="413" spans="2:20" ht="18" customHeight="1" x14ac:dyDescent="0.15">
      <c r="B413" s="33">
        <v>2017</v>
      </c>
      <c r="C413" s="52">
        <v>4</v>
      </c>
      <c r="D413" s="52" t="s">
        <v>15</v>
      </c>
      <c r="E413" s="42" t="s">
        <v>513</v>
      </c>
      <c r="F413" s="200" t="s">
        <v>478</v>
      </c>
      <c r="G413" s="39" t="s">
        <v>17</v>
      </c>
      <c r="H413" s="52" t="s">
        <v>42</v>
      </c>
      <c r="I413" s="69">
        <v>1000</v>
      </c>
      <c r="J413" s="69">
        <v>600</v>
      </c>
      <c r="K413" s="69">
        <v>0</v>
      </c>
      <c r="L413" s="69">
        <v>1600</v>
      </c>
      <c r="M413" s="69">
        <v>1000</v>
      </c>
      <c r="N413" s="69">
        <v>1600</v>
      </c>
      <c r="O413" s="75"/>
      <c r="P413" s="45" t="s">
        <v>506</v>
      </c>
      <c r="Q413" s="52" t="s">
        <v>514</v>
      </c>
      <c r="R413" s="52" t="s">
        <v>515</v>
      </c>
      <c r="S413" s="55" t="s">
        <v>25</v>
      </c>
      <c r="T413" s="58"/>
    </row>
    <row r="414" spans="2:20" ht="18" customHeight="1" x14ac:dyDescent="0.15">
      <c r="B414" s="33">
        <v>2017</v>
      </c>
      <c r="C414" s="52">
        <v>4</v>
      </c>
      <c r="D414" s="52" t="s">
        <v>15</v>
      </c>
      <c r="E414" s="42" t="s">
        <v>516</v>
      </c>
      <c r="F414" s="200" t="s">
        <v>478</v>
      </c>
      <c r="G414" s="39" t="s">
        <v>17</v>
      </c>
      <c r="H414" s="52" t="s">
        <v>42</v>
      </c>
      <c r="I414" s="69">
        <v>1800</v>
      </c>
      <c r="J414" s="69">
        <v>1000</v>
      </c>
      <c r="K414" s="69"/>
      <c r="L414" s="69">
        <v>2800</v>
      </c>
      <c r="M414" s="69">
        <v>1800</v>
      </c>
      <c r="N414" s="69">
        <v>2800</v>
      </c>
      <c r="O414" s="75"/>
      <c r="P414" s="45" t="s">
        <v>506</v>
      </c>
      <c r="Q414" s="52" t="s">
        <v>514</v>
      </c>
      <c r="R414" s="52" t="s">
        <v>515</v>
      </c>
      <c r="S414" s="55" t="s">
        <v>25</v>
      </c>
      <c r="T414" s="58"/>
    </row>
    <row r="415" spans="2:20" ht="18" customHeight="1" x14ac:dyDescent="0.15">
      <c r="B415" s="33">
        <v>2017</v>
      </c>
      <c r="C415" s="52">
        <v>4</v>
      </c>
      <c r="D415" s="52" t="s">
        <v>15</v>
      </c>
      <c r="E415" s="42" t="s">
        <v>517</v>
      </c>
      <c r="F415" s="200" t="s">
        <v>478</v>
      </c>
      <c r="G415" s="39" t="s">
        <v>17</v>
      </c>
      <c r="H415" s="52" t="s">
        <v>42</v>
      </c>
      <c r="I415" s="69">
        <v>795</v>
      </c>
      <c r="J415" s="69">
        <v>307</v>
      </c>
      <c r="K415" s="69"/>
      <c r="L415" s="69">
        <v>1102</v>
      </c>
      <c r="M415" s="69">
        <v>795</v>
      </c>
      <c r="N415" s="69">
        <v>1102</v>
      </c>
      <c r="O415" s="75"/>
      <c r="P415" s="45" t="s">
        <v>506</v>
      </c>
      <c r="Q415" s="52" t="s">
        <v>511</v>
      </c>
      <c r="R415" s="52" t="s">
        <v>512</v>
      </c>
      <c r="S415" s="55" t="s">
        <v>25</v>
      </c>
      <c r="T415" s="58"/>
    </row>
    <row r="416" spans="2:20" ht="18" customHeight="1" x14ac:dyDescent="0.15">
      <c r="B416" s="33">
        <v>2017</v>
      </c>
      <c r="C416" s="52">
        <v>4</v>
      </c>
      <c r="D416" s="52" t="s">
        <v>15</v>
      </c>
      <c r="E416" s="42" t="s">
        <v>518</v>
      </c>
      <c r="F416" s="200" t="s">
        <v>478</v>
      </c>
      <c r="G416" s="39" t="s">
        <v>17</v>
      </c>
      <c r="H416" s="52" t="s">
        <v>42</v>
      </c>
      <c r="I416" s="69">
        <v>700</v>
      </c>
      <c r="J416" s="69">
        <v>200</v>
      </c>
      <c r="K416" s="69"/>
      <c r="L416" s="69">
        <v>900</v>
      </c>
      <c r="M416" s="69">
        <v>700</v>
      </c>
      <c r="N416" s="69">
        <v>900</v>
      </c>
      <c r="O416" s="75"/>
      <c r="P416" s="45" t="s">
        <v>506</v>
      </c>
      <c r="Q416" s="52" t="s">
        <v>511</v>
      </c>
      <c r="R416" s="52" t="s">
        <v>512</v>
      </c>
      <c r="S416" s="55" t="s">
        <v>25</v>
      </c>
      <c r="T416" s="58"/>
    </row>
    <row r="417" spans="2:20" ht="18" customHeight="1" x14ac:dyDescent="0.15">
      <c r="B417" s="33">
        <v>2017</v>
      </c>
      <c r="C417" s="52">
        <v>4</v>
      </c>
      <c r="D417" s="52" t="s">
        <v>15</v>
      </c>
      <c r="E417" s="42" t="s">
        <v>555</v>
      </c>
      <c r="F417" s="200" t="s">
        <v>478</v>
      </c>
      <c r="G417" s="39" t="s">
        <v>17</v>
      </c>
      <c r="H417" s="52" t="s">
        <v>42</v>
      </c>
      <c r="I417" s="223">
        <v>1500</v>
      </c>
      <c r="J417" s="223">
        <v>1200</v>
      </c>
      <c r="K417" s="223"/>
      <c r="L417" s="223">
        <v>2700</v>
      </c>
      <c r="M417" s="223">
        <v>700</v>
      </c>
      <c r="N417" s="223">
        <v>2562</v>
      </c>
      <c r="O417" s="75"/>
      <c r="P417" s="45" t="s">
        <v>541</v>
      </c>
      <c r="Q417" s="52" t="s">
        <v>552</v>
      </c>
      <c r="R417" s="52" t="s">
        <v>553</v>
      </c>
      <c r="S417" s="55" t="s">
        <v>25</v>
      </c>
      <c r="T417" s="58"/>
    </row>
    <row r="418" spans="2:20" ht="18" customHeight="1" x14ac:dyDescent="0.15">
      <c r="B418" s="33">
        <v>2017</v>
      </c>
      <c r="C418" s="52">
        <v>4</v>
      </c>
      <c r="D418" s="52" t="s">
        <v>15</v>
      </c>
      <c r="E418" s="206" t="s">
        <v>576</v>
      </c>
      <c r="F418" s="200" t="s">
        <v>478</v>
      </c>
      <c r="G418" s="39" t="s">
        <v>341</v>
      </c>
      <c r="H418" s="52" t="s">
        <v>42</v>
      </c>
      <c r="I418" s="223">
        <v>297</v>
      </c>
      <c r="J418" s="223"/>
      <c r="K418" s="223"/>
      <c r="L418" s="223">
        <v>297</v>
      </c>
      <c r="M418" s="223">
        <v>297</v>
      </c>
      <c r="N418" s="223">
        <v>297</v>
      </c>
      <c r="O418" s="75"/>
      <c r="P418" s="45" t="s">
        <v>563</v>
      </c>
      <c r="Q418" s="52" t="s">
        <v>577</v>
      </c>
      <c r="R418" s="52" t="s">
        <v>578</v>
      </c>
      <c r="S418" s="55" t="s">
        <v>25</v>
      </c>
      <c r="T418" s="58"/>
    </row>
    <row r="419" spans="2:20" ht="18" customHeight="1" x14ac:dyDescent="0.15">
      <c r="B419" s="33">
        <v>2017</v>
      </c>
      <c r="C419" s="52">
        <v>4</v>
      </c>
      <c r="D419" s="52" t="s">
        <v>15</v>
      </c>
      <c r="E419" s="42" t="s">
        <v>1565</v>
      </c>
      <c r="F419" s="200" t="s">
        <v>1486</v>
      </c>
      <c r="G419" s="39" t="s">
        <v>18</v>
      </c>
      <c r="H419" s="52" t="s">
        <v>42</v>
      </c>
      <c r="I419" s="223">
        <v>600</v>
      </c>
      <c r="J419" s="223">
        <v>90</v>
      </c>
      <c r="K419" s="223"/>
      <c r="L419" s="223">
        <v>690</v>
      </c>
      <c r="M419" s="223">
        <v>600</v>
      </c>
      <c r="N419" s="223">
        <v>483</v>
      </c>
      <c r="O419" s="123"/>
      <c r="P419" s="45" t="s">
        <v>1557</v>
      </c>
      <c r="Q419" s="52" t="s">
        <v>1566</v>
      </c>
      <c r="R419" s="52" t="s">
        <v>1567</v>
      </c>
      <c r="S419" s="55" t="s">
        <v>25</v>
      </c>
      <c r="T419" s="49"/>
    </row>
    <row r="420" spans="2:20" ht="18" customHeight="1" x14ac:dyDescent="0.15">
      <c r="B420" s="33">
        <v>2017</v>
      </c>
      <c r="C420" s="52">
        <v>4</v>
      </c>
      <c r="D420" s="52" t="s">
        <v>16</v>
      </c>
      <c r="E420" s="23" t="s">
        <v>1953</v>
      </c>
      <c r="F420" s="200" t="s">
        <v>310</v>
      </c>
      <c r="G420" s="39" t="s">
        <v>43</v>
      </c>
      <c r="H420" s="52" t="s">
        <v>42</v>
      </c>
      <c r="I420" s="223">
        <v>186.874</v>
      </c>
      <c r="J420" s="223">
        <v>231.42</v>
      </c>
      <c r="K420" s="69"/>
      <c r="L420" s="224">
        <v>418.29399999999998</v>
      </c>
      <c r="M420" s="223">
        <v>107.009</v>
      </c>
      <c r="N420" s="223">
        <v>107.009</v>
      </c>
      <c r="O420" s="75"/>
      <c r="P420" s="45" t="s">
        <v>1945</v>
      </c>
      <c r="Q420" s="24" t="s">
        <v>1954</v>
      </c>
      <c r="R420" s="24" t="s">
        <v>1955</v>
      </c>
      <c r="S420" s="55" t="s">
        <v>25</v>
      </c>
      <c r="T420" s="58"/>
    </row>
    <row r="421" spans="2:20" ht="18" customHeight="1" x14ac:dyDescent="0.15">
      <c r="B421" s="33">
        <v>2017</v>
      </c>
      <c r="C421" s="52">
        <v>4</v>
      </c>
      <c r="D421" s="52" t="s">
        <v>15</v>
      </c>
      <c r="E421" s="42" t="s">
        <v>1956</v>
      </c>
      <c r="F421" s="200" t="s">
        <v>310</v>
      </c>
      <c r="G421" s="39" t="s">
        <v>17</v>
      </c>
      <c r="H421" s="52" t="s">
        <v>42</v>
      </c>
      <c r="I421" s="223">
        <v>240</v>
      </c>
      <c r="J421" s="223">
        <v>130</v>
      </c>
      <c r="K421" s="223">
        <v>30</v>
      </c>
      <c r="L421" s="224">
        <v>400</v>
      </c>
      <c r="M421" s="223">
        <v>208</v>
      </c>
      <c r="N421" s="223">
        <v>280</v>
      </c>
      <c r="O421" s="75"/>
      <c r="P421" s="45" t="s">
        <v>1957</v>
      </c>
      <c r="Q421" s="52" t="s">
        <v>1958</v>
      </c>
      <c r="R421" s="52" t="s">
        <v>1959</v>
      </c>
      <c r="S421" s="55" t="s">
        <v>25</v>
      </c>
      <c r="T421" s="58"/>
    </row>
    <row r="422" spans="2:20" ht="18" customHeight="1" x14ac:dyDescent="0.15">
      <c r="B422" s="33">
        <v>2017</v>
      </c>
      <c r="C422" s="52">
        <v>4</v>
      </c>
      <c r="D422" s="24" t="s">
        <v>15</v>
      </c>
      <c r="E422" s="23" t="s">
        <v>1964</v>
      </c>
      <c r="F422" s="229" t="s">
        <v>310</v>
      </c>
      <c r="G422" s="134" t="s">
        <v>17</v>
      </c>
      <c r="H422" s="24" t="s">
        <v>42</v>
      </c>
      <c r="I422" s="223">
        <v>3200</v>
      </c>
      <c r="J422" s="223">
        <v>1200</v>
      </c>
      <c r="K422" s="69"/>
      <c r="L422" s="224">
        <v>4400</v>
      </c>
      <c r="M422" s="223">
        <v>1200</v>
      </c>
      <c r="N422" s="223">
        <v>1200</v>
      </c>
      <c r="O422" s="75"/>
      <c r="P422" s="22" t="s">
        <v>1957</v>
      </c>
      <c r="Q422" s="24" t="s">
        <v>1965</v>
      </c>
      <c r="R422" s="52" t="s">
        <v>1966</v>
      </c>
      <c r="S422" s="55" t="s">
        <v>25</v>
      </c>
      <c r="T422" s="58"/>
    </row>
    <row r="423" spans="2:20" ht="18" customHeight="1" x14ac:dyDescent="0.15">
      <c r="B423" s="33">
        <v>2017</v>
      </c>
      <c r="C423" s="52">
        <v>4</v>
      </c>
      <c r="D423" s="52" t="s">
        <v>15</v>
      </c>
      <c r="E423" s="42" t="s">
        <v>2053</v>
      </c>
      <c r="F423" s="200" t="s">
        <v>310</v>
      </c>
      <c r="G423" s="39" t="s">
        <v>17</v>
      </c>
      <c r="H423" s="52" t="s">
        <v>42</v>
      </c>
      <c r="I423" s="223">
        <v>600</v>
      </c>
      <c r="J423" s="223">
        <v>300</v>
      </c>
      <c r="K423" s="223"/>
      <c r="L423" s="224">
        <v>900</v>
      </c>
      <c r="M423" s="223">
        <v>600</v>
      </c>
      <c r="N423" s="223">
        <v>900</v>
      </c>
      <c r="O423" s="75"/>
      <c r="P423" s="22" t="s">
        <v>2023</v>
      </c>
      <c r="Q423" s="52" t="s">
        <v>2047</v>
      </c>
      <c r="R423" s="24" t="s">
        <v>2048</v>
      </c>
      <c r="S423" s="55" t="s">
        <v>25</v>
      </c>
      <c r="T423" s="58"/>
    </row>
    <row r="424" spans="2:20" ht="18" customHeight="1" x14ac:dyDescent="0.15">
      <c r="B424" s="33">
        <v>2017</v>
      </c>
      <c r="C424" s="52">
        <v>4</v>
      </c>
      <c r="D424" s="52" t="s">
        <v>15</v>
      </c>
      <c r="E424" s="42" t="s">
        <v>2054</v>
      </c>
      <c r="F424" s="200" t="s">
        <v>310</v>
      </c>
      <c r="G424" s="39" t="s">
        <v>17</v>
      </c>
      <c r="H424" s="52" t="s">
        <v>42</v>
      </c>
      <c r="I424" s="223">
        <v>1000</v>
      </c>
      <c r="J424" s="223">
        <v>400</v>
      </c>
      <c r="K424" s="223"/>
      <c r="L424" s="224">
        <v>1400</v>
      </c>
      <c r="M424" s="223">
        <v>1000</v>
      </c>
      <c r="N424" s="223">
        <v>1400</v>
      </c>
      <c r="O424" s="75"/>
      <c r="P424" s="22" t="s">
        <v>2023</v>
      </c>
      <c r="Q424" s="52" t="s">
        <v>2047</v>
      </c>
      <c r="R424" s="24" t="s">
        <v>2048</v>
      </c>
      <c r="S424" s="55" t="s">
        <v>25</v>
      </c>
      <c r="T424" s="58"/>
    </row>
    <row r="425" spans="2:20" ht="18" customHeight="1" x14ac:dyDescent="0.15">
      <c r="B425" s="33">
        <v>2017</v>
      </c>
      <c r="C425" s="52">
        <v>4</v>
      </c>
      <c r="D425" s="52" t="s">
        <v>16</v>
      </c>
      <c r="E425" s="42" t="s">
        <v>2063</v>
      </c>
      <c r="F425" s="200" t="s">
        <v>310</v>
      </c>
      <c r="G425" s="39" t="s">
        <v>17</v>
      </c>
      <c r="H425" s="52" t="s">
        <v>42</v>
      </c>
      <c r="I425" s="223">
        <v>2873</v>
      </c>
      <c r="J425" s="223">
        <v>1916</v>
      </c>
      <c r="K425" s="223"/>
      <c r="L425" s="224">
        <v>4789</v>
      </c>
      <c r="M425" s="223">
        <v>2410</v>
      </c>
      <c r="N425" s="223"/>
      <c r="O425" s="75"/>
      <c r="P425" s="45" t="s">
        <v>2060</v>
      </c>
      <c r="Q425" s="52" t="s">
        <v>2064</v>
      </c>
      <c r="R425" s="52" t="s">
        <v>2065</v>
      </c>
      <c r="S425" s="55" t="s">
        <v>25</v>
      </c>
      <c r="T425" s="58"/>
    </row>
    <row r="426" spans="2:20" ht="18" customHeight="1" x14ac:dyDescent="0.15">
      <c r="B426" s="74">
        <v>2017</v>
      </c>
      <c r="C426" s="39">
        <v>4</v>
      </c>
      <c r="D426" s="39" t="s">
        <v>16</v>
      </c>
      <c r="E426" s="107" t="s">
        <v>2554</v>
      </c>
      <c r="F426" s="230" t="s">
        <v>2521</v>
      </c>
      <c r="G426" s="39" t="s">
        <v>341</v>
      </c>
      <c r="H426" s="39" t="s">
        <v>1377</v>
      </c>
      <c r="I426" s="170">
        <v>700</v>
      </c>
      <c r="J426" s="170">
        <v>200</v>
      </c>
      <c r="K426" s="170">
        <v>10</v>
      </c>
      <c r="L426" s="69">
        <f>SUM(I426:K426)</f>
        <v>910</v>
      </c>
      <c r="M426" s="170">
        <v>300</v>
      </c>
      <c r="N426" s="170">
        <f>M426</f>
        <v>300</v>
      </c>
      <c r="O426" s="133"/>
      <c r="P426" s="41" t="s">
        <v>2548</v>
      </c>
      <c r="Q426" s="39" t="s">
        <v>2555</v>
      </c>
      <c r="R426" s="39" t="s">
        <v>2556</v>
      </c>
      <c r="S426" s="40" t="s">
        <v>25</v>
      </c>
      <c r="T426" s="148"/>
    </row>
    <row r="427" spans="2:20" ht="18" customHeight="1" x14ac:dyDescent="0.15">
      <c r="B427" s="74">
        <v>2017</v>
      </c>
      <c r="C427" s="39">
        <v>4</v>
      </c>
      <c r="D427" s="39" t="s">
        <v>16</v>
      </c>
      <c r="E427" s="107" t="s">
        <v>2557</v>
      </c>
      <c r="F427" s="230" t="s">
        <v>2521</v>
      </c>
      <c r="G427" s="39" t="s">
        <v>341</v>
      </c>
      <c r="H427" s="39" t="s">
        <v>1377</v>
      </c>
      <c r="I427" s="170">
        <v>700</v>
      </c>
      <c r="J427" s="170">
        <v>200</v>
      </c>
      <c r="K427" s="170">
        <v>10</v>
      </c>
      <c r="L427" s="69">
        <f>SUM(I427:K427)</f>
        <v>910</v>
      </c>
      <c r="M427" s="170">
        <v>300</v>
      </c>
      <c r="N427" s="170">
        <f>M427</f>
        <v>300</v>
      </c>
      <c r="O427" s="133"/>
      <c r="P427" s="41" t="s">
        <v>2548</v>
      </c>
      <c r="Q427" s="39" t="s">
        <v>2555</v>
      </c>
      <c r="R427" s="39" t="s">
        <v>2556</v>
      </c>
      <c r="S427" s="40" t="s">
        <v>25</v>
      </c>
      <c r="T427" s="148"/>
    </row>
    <row r="428" spans="2:20" ht="18" customHeight="1" x14ac:dyDescent="0.15">
      <c r="B428" s="98">
        <v>2017</v>
      </c>
      <c r="C428" s="40">
        <v>4</v>
      </c>
      <c r="D428" s="117" t="s">
        <v>15</v>
      </c>
      <c r="E428" s="107" t="s">
        <v>2610</v>
      </c>
      <c r="F428" s="230" t="s">
        <v>2521</v>
      </c>
      <c r="G428" s="39" t="s">
        <v>341</v>
      </c>
      <c r="H428" s="39" t="s">
        <v>42</v>
      </c>
      <c r="I428" s="170">
        <v>1827</v>
      </c>
      <c r="J428" s="170">
        <v>420</v>
      </c>
      <c r="K428" s="170"/>
      <c r="L428" s="69">
        <f>SUM(I428:K428)</f>
        <v>2247</v>
      </c>
      <c r="M428" s="170">
        <v>950</v>
      </c>
      <c r="N428" s="170">
        <v>1573</v>
      </c>
      <c r="O428" s="133"/>
      <c r="P428" s="41" t="s">
        <v>2607</v>
      </c>
      <c r="Q428" s="39" t="s">
        <v>2608</v>
      </c>
      <c r="R428" s="39" t="s">
        <v>2609</v>
      </c>
      <c r="S428" s="40" t="s">
        <v>25</v>
      </c>
      <c r="T428" s="148"/>
    </row>
    <row r="429" spans="2:20" ht="18" customHeight="1" x14ac:dyDescent="0.15">
      <c r="B429" s="74">
        <v>2017</v>
      </c>
      <c r="C429" s="39">
        <v>4</v>
      </c>
      <c r="D429" s="117" t="s">
        <v>15</v>
      </c>
      <c r="E429" s="107" t="s">
        <v>2611</v>
      </c>
      <c r="F429" s="230" t="s">
        <v>2521</v>
      </c>
      <c r="G429" s="39" t="s">
        <v>43</v>
      </c>
      <c r="H429" s="39" t="s">
        <v>42</v>
      </c>
      <c r="I429" s="170">
        <v>65</v>
      </c>
      <c r="J429" s="170">
        <v>25</v>
      </c>
      <c r="K429" s="170"/>
      <c r="L429" s="69">
        <f>SUM(I429:K429)</f>
        <v>90</v>
      </c>
      <c r="M429" s="170">
        <v>40</v>
      </c>
      <c r="N429" s="170">
        <v>63</v>
      </c>
      <c r="O429" s="133"/>
      <c r="P429" s="41" t="s">
        <v>2607</v>
      </c>
      <c r="Q429" s="39" t="s">
        <v>2608</v>
      </c>
      <c r="R429" s="39" t="s">
        <v>2609</v>
      </c>
      <c r="S429" s="40" t="s">
        <v>25</v>
      </c>
      <c r="T429" s="148"/>
    </row>
    <row r="430" spans="2:20" ht="18" customHeight="1" x14ac:dyDescent="0.15">
      <c r="B430" s="74">
        <v>2017</v>
      </c>
      <c r="C430" s="39">
        <v>4</v>
      </c>
      <c r="D430" s="117" t="s">
        <v>15</v>
      </c>
      <c r="E430" s="107" t="s">
        <v>2612</v>
      </c>
      <c r="F430" s="230" t="s">
        <v>2521</v>
      </c>
      <c r="G430" s="39" t="s">
        <v>44</v>
      </c>
      <c r="H430" s="39" t="s">
        <v>42</v>
      </c>
      <c r="I430" s="170">
        <v>25</v>
      </c>
      <c r="J430" s="170">
        <v>5</v>
      </c>
      <c r="K430" s="170"/>
      <c r="L430" s="69">
        <f>SUM(I430:K430)</f>
        <v>30</v>
      </c>
      <c r="M430" s="170">
        <v>15</v>
      </c>
      <c r="N430" s="170">
        <v>21</v>
      </c>
      <c r="O430" s="133"/>
      <c r="P430" s="41" t="s">
        <v>2607</v>
      </c>
      <c r="Q430" s="39" t="s">
        <v>2608</v>
      </c>
      <c r="R430" s="39" t="s">
        <v>2609</v>
      </c>
      <c r="S430" s="40" t="s">
        <v>25</v>
      </c>
      <c r="T430" s="148"/>
    </row>
    <row r="431" spans="2:20" ht="18" customHeight="1" x14ac:dyDescent="0.15">
      <c r="B431" s="33">
        <v>2017</v>
      </c>
      <c r="C431" s="52">
        <v>4</v>
      </c>
      <c r="D431" s="52" t="s">
        <v>15</v>
      </c>
      <c r="E431" s="42" t="s">
        <v>2855</v>
      </c>
      <c r="F431" s="232" t="s">
        <v>2832</v>
      </c>
      <c r="G431" s="31" t="s">
        <v>17</v>
      </c>
      <c r="H431" s="48" t="s">
        <v>42</v>
      </c>
      <c r="I431" s="223">
        <v>70</v>
      </c>
      <c r="J431" s="223">
        <v>20</v>
      </c>
      <c r="K431" s="223"/>
      <c r="L431" s="223">
        <v>90</v>
      </c>
      <c r="M431" s="223">
        <v>70</v>
      </c>
      <c r="N431" s="223">
        <v>0</v>
      </c>
      <c r="O431" s="123"/>
      <c r="P431" s="45" t="s">
        <v>2849</v>
      </c>
      <c r="Q431" s="52" t="s">
        <v>2853</v>
      </c>
      <c r="R431" s="52" t="s">
        <v>2856</v>
      </c>
      <c r="S431" s="55" t="s">
        <v>25</v>
      </c>
      <c r="T431" s="49"/>
    </row>
    <row r="432" spans="2:20" ht="18" customHeight="1" x14ac:dyDescent="0.15">
      <c r="B432" s="33">
        <v>2017</v>
      </c>
      <c r="C432" s="52">
        <v>4</v>
      </c>
      <c r="D432" s="52" t="s">
        <v>15</v>
      </c>
      <c r="E432" s="42" t="s">
        <v>2857</v>
      </c>
      <c r="F432" s="232" t="s">
        <v>2832</v>
      </c>
      <c r="G432" s="31" t="s">
        <v>17</v>
      </c>
      <c r="H432" s="48" t="s">
        <v>42</v>
      </c>
      <c r="I432" s="223">
        <v>50</v>
      </c>
      <c r="J432" s="223">
        <v>30</v>
      </c>
      <c r="K432" s="223"/>
      <c r="L432" s="223">
        <v>80</v>
      </c>
      <c r="M432" s="223">
        <v>50</v>
      </c>
      <c r="N432" s="223">
        <v>0</v>
      </c>
      <c r="O432" s="123"/>
      <c r="P432" s="45" t="s">
        <v>2849</v>
      </c>
      <c r="Q432" s="52" t="s">
        <v>2853</v>
      </c>
      <c r="R432" s="52" t="s">
        <v>2858</v>
      </c>
      <c r="S432" s="55" t="s">
        <v>25</v>
      </c>
      <c r="T432" s="49"/>
    </row>
    <row r="433" spans="2:20" ht="18" customHeight="1" x14ac:dyDescent="0.15">
      <c r="B433" s="33">
        <v>2017</v>
      </c>
      <c r="C433" s="52">
        <v>4</v>
      </c>
      <c r="D433" s="52" t="s">
        <v>15</v>
      </c>
      <c r="E433" s="42" t="s">
        <v>2859</v>
      </c>
      <c r="F433" s="232" t="s">
        <v>2832</v>
      </c>
      <c r="G433" s="31" t="s">
        <v>17</v>
      </c>
      <c r="H433" s="48" t="s">
        <v>42</v>
      </c>
      <c r="I433" s="223">
        <v>70</v>
      </c>
      <c r="J433" s="223">
        <v>20</v>
      </c>
      <c r="K433" s="223"/>
      <c r="L433" s="223">
        <v>90</v>
      </c>
      <c r="M433" s="223">
        <v>70</v>
      </c>
      <c r="N433" s="223">
        <v>0</v>
      </c>
      <c r="O433" s="123"/>
      <c r="P433" s="45" t="s">
        <v>2849</v>
      </c>
      <c r="Q433" s="52" t="s">
        <v>2860</v>
      </c>
      <c r="R433" s="52" t="s">
        <v>2861</v>
      </c>
      <c r="S433" s="55" t="s">
        <v>25</v>
      </c>
      <c r="T433" s="49"/>
    </row>
    <row r="434" spans="2:20" ht="18" customHeight="1" x14ac:dyDescent="0.15">
      <c r="B434" s="33">
        <v>2017</v>
      </c>
      <c r="C434" s="52">
        <v>4</v>
      </c>
      <c r="D434" s="52" t="s">
        <v>15</v>
      </c>
      <c r="E434" s="42" t="s">
        <v>2862</v>
      </c>
      <c r="F434" s="232" t="s">
        <v>2832</v>
      </c>
      <c r="G434" s="31" t="s">
        <v>17</v>
      </c>
      <c r="H434" s="48" t="s">
        <v>42</v>
      </c>
      <c r="I434" s="223">
        <v>70</v>
      </c>
      <c r="J434" s="223">
        <v>20</v>
      </c>
      <c r="K434" s="223"/>
      <c r="L434" s="223">
        <v>90</v>
      </c>
      <c r="M434" s="223">
        <v>70</v>
      </c>
      <c r="N434" s="223">
        <v>0</v>
      </c>
      <c r="O434" s="123"/>
      <c r="P434" s="45" t="s">
        <v>2849</v>
      </c>
      <c r="Q434" s="52" t="s">
        <v>2850</v>
      </c>
      <c r="R434" s="52" t="s">
        <v>2863</v>
      </c>
      <c r="S434" s="55" t="s">
        <v>25</v>
      </c>
      <c r="T434" s="49"/>
    </row>
    <row r="435" spans="2:20" ht="18" customHeight="1" x14ac:dyDescent="0.15">
      <c r="B435" s="33">
        <v>2017</v>
      </c>
      <c r="C435" s="52">
        <v>4</v>
      </c>
      <c r="D435" s="52" t="s">
        <v>15</v>
      </c>
      <c r="E435" s="42" t="s">
        <v>2868</v>
      </c>
      <c r="F435" s="232" t="s">
        <v>2832</v>
      </c>
      <c r="G435" s="31" t="s">
        <v>17</v>
      </c>
      <c r="H435" s="48" t="s">
        <v>42</v>
      </c>
      <c r="I435" s="223">
        <v>1538</v>
      </c>
      <c r="J435" s="223">
        <v>1004</v>
      </c>
      <c r="K435" s="223"/>
      <c r="L435" s="223">
        <v>2542</v>
      </c>
      <c r="M435" s="223">
        <v>400</v>
      </c>
      <c r="N435" s="223">
        <v>320</v>
      </c>
      <c r="O435" s="123"/>
      <c r="P435" s="45" t="s">
        <v>2865</v>
      </c>
      <c r="Q435" s="52" t="s">
        <v>2869</v>
      </c>
      <c r="R435" s="52" t="s">
        <v>2870</v>
      </c>
      <c r="S435" s="55" t="s">
        <v>25</v>
      </c>
      <c r="T435" s="49"/>
    </row>
    <row r="436" spans="2:20" ht="18" customHeight="1" x14ac:dyDescent="0.15">
      <c r="B436" s="33">
        <v>2017</v>
      </c>
      <c r="C436" s="52">
        <v>4</v>
      </c>
      <c r="D436" s="52" t="s">
        <v>15</v>
      </c>
      <c r="E436" s="42" t="s">
        <v>2882</v>
      </c>
      <c r="F436" s="232" t="s">
        <v>2832</v>
      </c>
      <c r="G436" s="31" t="s">
        <v>336</v>
      </c>
      <c r="H436" s="48" t="s">
        <v>42</v>
      </c>
      <c r="I436" s="223">
        <v>50</v>
      </c>
      <c r="J436" s="223"/>
      <c r="K436" s="223"/>
      <c r="L436" s="223">
        <v>50</v>
      </c>
      <c r="M436" s="223">
        <v>50</v>
      </c>
      <c r="N436" s="223"/>
      <c r="O436" s="123"/>
      <c r="P436" s="45" t="s">
        <v>2876</v>
      </c>
      <c r="Q436" s="52" t="s">
        <v>2880</v>
      </c>
      <c r="R436" s="52" t="s">
        <v>2881</v>
      </c>
      <c r="S436" s="55" t="s">
        <v>25</v>
      </c>
      <c r="T436" s="49"/>
    </row>
    <row r="437" spans="2:20" ht="18" customHeight="1" x14ac:dyDescent="0.15">
      <c r="B437" s="33">
        <v>2017</v>
      </c>
      <c r="C437" s="52">
        <v>4</v>
      </c>
      <c r="D437" s="52" t="s">
        <v>15</v>
      </c>
      <c r="E437" s="42" t="s">
        <v>2902</v>
      </c>
      <c r="F437" s="232" t="s">
        <v>2832</v>
      </c>
      <c r="G437" s="31" t="s">
        <v>17</v>
      </c>
      <c r="H437" s="48" t="s">
        <v>42</v>
      </c>
      <c r="I437" s="223">
        <v>350</v>
      </c>
      <c r="J437" s="223">
        <v>200</v>
      </c>
      <c r="K437" s="223" t="s">
        <v>2903</v>
      </c>
      <c r="L437" s="223">
        <v>550</v>
      </c>
      <c r="M437" s="223">
        <v>350</v>
      </c>
      <c r="N437" s="223">
        <v>550</v>
      </c>
      <c r="O437" s="123"/>
      <c r="P437" s="45" t="s">
        <v>2904</v>
      </c>
      <c r="Q437" s="52" t="s">
        <v>2905</v>
      </c>
      <c r="R437" s="52" t="s">
        <v>2906</v>
      </c>
      <c r="S437" s="55" t="s">
        <v>25</v>
      </c>
      <c r="T437" s="49"/>
    </row>
    <row r="438" spans="2:20" ht="18" customHeight="1" x14ac:dyDescent="0.15">
      <c r="B438" s="33">
        <v>2017</v>
      </c>
      <c r="C438" s="52">
        <v>4</v>
      </c>
      <c r="D438" s="52" t="s">
        <v>15</v>
      </c>
      <c r="E438" s="42" t="s">
        <v>3243</v>
      </c>
      <c r="F438" s="200" t="s">
        <v>3230</v>
      </c>
      <c r="G438" s="39" t="s">
        <v>17</v>
      </c>
      <c r="H438" s="52" t="s">
        <v>42</v>
      </c>
      <c r="I438" s="69">
        <v>150</v>
      </c>
      <c r="J438" s="69">
        <v>120</v>
      </c>
      <c r="K438" s="69">
        <v>0</v>
      </c>
      <c r="L438" s="69">
        <f>SUM(I438:K438)</f>
        <v>270</v>
      </c>
      <c r="M438" s="69">
        <f>I438</f>
        <v>150</v>
      </c>
      <c r="N438" s="69">
        <v>189</v>
      </c>
      <c r="O438" s="75"/>
      <c r="P438" s="45" t="s">
        <v>3235</v>
      </c>
      <c r="Q438" s="52" t="s">
        <v>3244</v>
      </c>
      <c r="R438" s="52" t="s">
        <v>3245</v>
      </c>
      <c r="S438" s="55"/>
      <c r="T438" s="58"/>
    </row>
    <row r="439" spans="2:20" ht="18" customHeight="1" x14ac:dyDescent="0.15">
      <c r="B439" s="33">
        <v>2017</v>
      </c>
      <c r="C439" s="52">
        <v>4</v>
      </c>
      <c r="D439" s="52" t="s">
        <v>16</v>
      </c>
      <c r="E439" s="42" t="s">
        <v>3854</v>
      </c>
      <c r="F439" s="200" t="s">
        <v>3230</v>
      </c>
      <c r="G439" s="39" t="s">
        <v>17</v>
      </c>
      <c r="H439" s="52" t="s">
        <v>42</v>
      </c>
      <c r="I439" s="69">
        <v>100</v>
      </c>
      <c r="J439" s="69">
        <v>100</v>
      </c>
      <c r="K439" s="69">
        <v>50</v>
      </c>
      <c r="L439" s="69">
        <f>SUM(I439:K439)</f>
        <v>250</v>
      </c>
      <c r="M439" s="69">
        <v>250</v>
      </c>
      <c r="N439" s="69">
        <v>250</v>
      </c>
      <c r="O439" s="75"/>
      <c r="P439" s="45" t="s">
        <v>3305</v>
      </c>
      <c r="Q439" s="52" t="s">
        <v>3319</v>
      </c>
      <c r="R439" s="52" t="s">
        <v>3320</v>
      </c>
      <c r="S439" s="55" t="s">
        <v>52</v>
      </c>
      <c r="T439" s="58"/>
    </row>
    <row r="440" spans="2:20" ht="18" customHeight="1" x14ac:dyDescent="0.15">
      <c r="B440" s="33">
        <v>2017</v>
      </c>
      <c r="C440" s="52">
        <v>4</v>
      </c>
      <c r="D440" s="52" t="s">
        <v>16</v>
      </c>
      <c r="E440" s="42" t="s">
        <v>3855</v>
      </c>
      <c r="F440" s="200" t="s">
        <v>3230</v>
      </c>
      <c r="G440" s="39" t="s">
        <v>17</v>
      </c>
      <c r="H440" s="52" t="s">
        <v>42</v>
      </c>
      <c r="I440" s="69">
        <v>90</v>
      </c>
      <c r="J440" s="69">
        <v>90</v>
      </c>
      <c r="K440" s="69">
        <v>48</v>
      </c>
      <c r="L440" s="69">
        <f>SUM(I440:K440)</f>
        <v>228</v>
      </c>
      <c r="M440" s="69">
        <v>228</v>
      </c>
      <c r="N440" s="69">
        <v>228</v>
      </c>
      <c r="O440" s="75"/>
      <c r="P440" s="45" t="s">
        <v>3305</v>
      </c>
      <c r="Q440" s="52" t="s">
        <v>3319</v>
      </c>
      <c r="R440" s="52" t="s">
        <v>3320</v>
      </c>
      <c r="S440" s="55" t="s">
        <v>25</v>
      </c>
      <c r="T440" s="58"/>
    </row>
    <row r="441" spans="2:20" ht="18" customHeight="1" x14ac:dyDescent="0.15">
      <c r="B441" s="33">
        <v>2017</v>
      </c>
      <c r="C441" s="52">
        <v>4</v>
      </c>
      <c r="D441" s="52" t="s">
        <v>16</v>
      </c>
      <c r="E441" s="42" t="s">
        <v>3251</v>
      </c>
      <c r="F441" s="200" t="s">
        <v>3230</v>
      </c>
      <c r="G441" s="39" t="s">
        <v>17</v>
      </c>
      <c r="H441" s="52" t="s">
        <v>42</v>
      </c>
      <c r="I441" s="69">
        <v>48</v>
      </c>
      <c r="J441" s="69">
        <v>40</v>
      </c>
      <c r="K441" s="69">
        <v>12</v>
      </c>
      <c r="L441" s="69">
        <v>100</v>
      </c>
      <c r="M441" s="69">
        <v>49</v>
      </c>
      <c r="N441" s="69">
        <v>100</v>
      </c>
      <c r="O441" s="75" t="s">
        <v>3252</v>
      </c>
      <c r="P441" s="45" t="s">
        <v>3575</v>
      </c>
      <c r="Q441" s="52" t="s">
        <v>3253</v>
      </c>
      <c r="R441" s="52" t="s">
        <v>3254</v>
      </c>
      <c r="S441" s="55" t="s">
        <v>25</v>
      </c>
      <c r="T441" s="58"/>
    </row>
    <row r="442" spans="2:20" ht="18" customHeight="1" x14ac:dyDescent="0.15">
      <c r="B442" s="33">
        <v>2017</v>
      </c>
      <c r="C442" s="52">
        <v>4</v>
      </c>
      <c r="D442" s="52" t="s">
        <v>15</v>
      </c>
      <c r="E442" s="42" t="s">
        <v>3870</v>
      </c>
      <c r="F442" s="200" t="s">
        <v>3240</v>
      </c>
      <c r="G442" s="39" t="s">
        <v>17</v>
      </c>
      <c r="H442" s="52" t="s">
        <v>42</v>
      </c>
      <c r="I442" s="69">
        <v>330</v>
      </c>
      <c r="J442" s="69">
        <v>100</v>
      </c>
      <c r="K442" s="69"/>
      <c r="L442" s="69">
        <f>SUM(I442:K442)</f>
        <v>430</v>
      </c>
      <c r="M442" s="69">
        <v>330</v>
      </c>
      <c r="N442" s="69">
        <v>330</v>
      </c>
      <c r="O442" s="75"/>
      <c r="P442" s="45" t="s">
        <v>3608</v>
      </c>
      <c r="Q442" s="52" t="s">
        <v>3871</v>
      </c>
      <c r="R442" s="52" t="s">
        <v>3872</v>
      </c>
      <c r="S442" s="55" t="s">
        <v>25</v>
      </c>
      <c r="T442" s="58"/>
    </row>
    <row r="443" spans="2:20" ht="18" customHeight="1" x14ac:dyDescent="0.15">
      <c r="B443" s="33">
        <v>2017</v>
      </c>
      <c r="C443" s="52">
        <v>4</v>
      </c>
      <c r="D443" s="52" t="s">
        <v>16</v>
      </c>
      <c r="E443" s="42" t="s">
        <v>3880</v>
      </c>
      <c r="F443" s="200" t="s">
        <v>3230</v>
      </c>
      <c r="G443" s="39" t="s">
        <v>17</v>
      </c>
      <c r="H443" s="52" t="s">
        <v>42</v>
      </c>
      <c r="I443" s="69">
        <v>1000</v>
      </c>
      <c r="J443" s="69">
        <v>1000</v>
      </c>
      <c r="K443" s="69">
        <v>0</v>
      </c>
      <c r="L443" s="69">
        <f>SUM(I443:K443)</f>
        <v>2000</v>
      </c>
      <c r="M443" s="69">
        <v>400</v>
      </c>
      <c r="N443" s="69">
        <v>2400</v>
      </c>
      <c r="O443" s="75"/>
      <c r="P443" s="45" t="s">
        <v>3625</v>
      </c>
      <c r="Q443" s="52" t="s">
        <v>3626</v>
      </c>
      <c r="R443" s="52" t="s">
        <v>3627</v>
      </c>
      <c r="S443" s="55" t="s">
        <v>25</v>
      </c>
      <c r="T443" s="58"/>
    </row>
    <row r="444" spans="2:20" ht="18" customHeight="1" x14ac:dyDescent="0.15">
      <c r="B444" s="33">
        <v>2017</v>
      </c>
      <c r="C444" s="52">
        <v>4</v>
      </c>
      <c r="D444" s="52" t="s">
        <v>16</v>
      </c>
      <c r="E444" s="42" t="s">
        <v>3890</v>
      </c>
      <c r="F444" s="200" t="s">
        <v>3230</v>
      </c>
      <c r="G444" s="39" t="s">
        <v>336</v>
      </c>
      <c r="H444" s="52" t="s">
        <v>42</v>
      </c>
      <c r="I444" s="69">
        <v>274</v>
      </c>
      <c r="J444" s="69">
        <v>0</v>
      </c>
      <c r="K444" s="69">
        <v>0</v>
      </c>
      <c r="L444" s="69">
        <v>274</v>
      </c>
      <c r="M444" s="69">
        <v>274</v>
      </c>
      <c r="N444" s="69">
        <v>237</v>
      </c>
      <c r="O444" s="75"/>
      <c r="P444" s="45" t="s">
        <v>3447</v>
      </c>
      <c r="Q444" s="52" t="s">
        <v>3891</v>
      </c>
      <c r="R444" s="52" t="s">
        <v>3892</v>
      </c>
      <c r="S444" s="55" t="s">
        <v>3403</v>
      </c>
      <c r="T444" s="58"/>
    </row>
    <row r="445" spans="2:20" ht="18" customHeight="1" x14ac:dyDescent="0.15">
      <c r="B445" s="33">
        <v>2017</v>
      </c>
      <c r="C445" s="52">
        <v>4</v>
      </c>
      <c r="D445" s="52" t="s">
        <v>3228</v>
      </c>
      <c r="E445" s="42" t="s">
        <v>3896</v>
      </c>
      <c r="F445" s="200" t="s">
        <v>3240</v>
      </c>
      <c r="G445" s="39" t="s">
        <v>3894</v>
      </c>
      <c r="H445" s="52" t="s">
        <v>3557</v>
      </c>
      <c r="I445" s="69">
        <v>99</v>
      </c>
      <c r="J445" s="69"/>
      <c r="K445" s="69"/>
      <c r="L445" s="69">
        <v>99</v>
      </c>
      <c r="M445" s="69">
        <v>65</v>
      </c>
      <c r="N445" s="69">
        <v>65</v>
      </c>
      <c r="O445" s="75"/>
      <c r="P445" s="45" t="s">
        <v>3895</v>
      </c>
      <c r="Q445" s="52" t="s">
        <v>3636</v>
      </c>
      <c r="R445" s="52" t="s">
        <v>3637</v>
      </c>
      <c r="S445" s="55" t="s">
        <v>25</v>
      </c>
      <c r="T445" s="58"/>
    </row>
    <row r="446" spans="2:20" ht="18" customHeight="1" x14ac:dyDescent="0.15">
      <c r="B446" s="33">
        <v>2017</v>
      </c>
      <c r="C446" s="52">
        <v>4</v>
      </c>
      <c r="D446" s="52" t="s">
        <v>3228</v>
      </c>
      <c r="E446" s="42" t="s">
        <v>3897</v>
      </c>
      <c r="F446" s="200" t="s">
        <v>3240</v>
      </c>
      <c r="G446" s="39" t="s">
        <v>17</v>
      </c>
      <c r="H446" s="52" t="s">
        <v>3557</v>
      </c>
      <c r="I446" s="69">
        <v>69</v>
      </c>
      <c r="J446" s="69">
        <v>118</v>
      </c>
      <c r="K446" s="69"/>
      <c r="L446" s="69">
        <f>SUM(I446:K446)</f>
        <v>187</v>
      </c>
      <c r="M446" s="69">
        <v>187</v>
      </c>
      <c r="N446" s="69">
        <v>187</v>
      </c>
      <c r="O446" s="75"/>
      <c r="P446" s="45" t="s">
        <v>3895</v>
      </c>
      <c r="Q446" s="52" t="s">
        <v>3644</v>
      </c>
      <c r="R446" s="52" t="s">
        <v>3645</v>
      </c>
      <c r="S446" s="55" t="s">
        <v>3403</v>
      </c>
      <c r="T446" s="58"/>
    </row>
    <row r="447" spans="2:20" ht="18" customHeight="1" x14ac:dyDescent="0.15">
      <c r="B447" s="33">
        <v>2017</v>
      </c>
      <c r="C447" s="52">
        <v>4</v>
      </c>
      <c r="D447" s="52" t="s">
        <v>3228</v>
      </c>
      <c r="E447" s="42" t="s">
        <v>3898</v>
      </c>
      <c r="F447" s="200" t="s">
        <v>3240</v>
      </c>
      <c r="G447" s="39" t="s">
        <v>17</v>
      </c>
      <c r="H447" s="52" t="s">
        <v>3557</v>
      </c>
      <c r="I447" s="69">
        <v>70</v>
      </c>
      <c r="J447" s="69">
        <v>101</v>
      </c>
      <c r="K447" s="69"/>
      <c r="L447" s="69">
        <f>SUM(I447:K447)</f>
        <v>171</v>
      </c>
      <c r="M447" s="69">
        <v>171</v>
      </c>
      <c r="N447" s="69">
        <v>171</v>
      </c>
      <c r="O447" s="75"/>
      <c r="P447" s="45" t="s">
        <v>3895</v>
      </c>
      <c r="Q447" s="52" t="s">
        <v>3644</v>
      </c>
      <c r="R447" s="52" t="s">
        <v>3645</v>
      </c>
      <c r="S447" s="55" t="s">
        <v>3403</v>
      </c>
      <c r="T447" s="58"/>
    </row>
    <row r="448" spans="2:20" ht="18" customHeight="1" x14ac:dyDescent="0.15">
      <c r="B448" s="33">
        <v>2017</v>
      </c>
      <c r="C448" s="52">
        <v>4</v>
      </c>
      <c r="D448" s="52" t="s">
        <v>888</v>
      </c>
      <c r="E448" s="42" t="s">
        <v>4045</v>
      </c>
      <c r="F448" s="200" t="s">
        <v>4022</v>
      </c>
      <c r="G448" s="39" t="s">
        <v>1490</v>
      </c>
      <c r="H448" s="52" t="s">
        <v>1377</v>
      </c>
      <c r="I448" s="69">
        <v>2572</v>
      </c>
      <c r="J448" s="69">
        <v>679</v>
      </c>
      <c r="K448" s="69">
        <v>272</v>
      </c>
      <c r="L448" s="69">
        <f>SUM(I448:K448)</f>
        <v>3523</v>
      </c>
      <c r="M448" s="69">
        <v>500</v>
      </c>
      <c r="N448" s="69">
        <v>500</v>
      </c>
      <c r="O448" s="123"/>
      <c r="P448" s="45" t="s">
        <v>4042</v>
      </c>
      <c r="Q448" s="52" t="s">
        <v>4046</v>
      </c>
      <c r="R448" s="52" t="s">
        <v>4047</v>
      </c>
      <c r="S448" s="55" t="s">
        <v>451</v>
      </c>
      <c r="T448" s="49"/>
    </row>
    <row r="449" spans="2:20" ht="18" customHeight="1" x14ac:dyDescent="0.15">
      <c r="B449" s="33">
        <v>2017</v>
      </c>
      <c r="C449" s="52">
        <v>4</v>
      </c>
      <c r="D449" s="52" t="s">
        <v>888</v>
      </c>
      <c r="E449" s="42" t="s">
        <v>4068</v>
      </c>
      <c r="F449" s="200" t="s">
        <v>1481</v>
      </c>
      <c r="G449" s="39" t="s">
        <v>43</v>
      </c>
      <c r="H449" s="52" t="s">
        <v>42</v>
      </c>
      <c r="I449" s="69">
        <v>19</v>
      </c>
      <c r="J449" s="69">
        <v>13</v>
      </c>
      <c r="K449" s="69"/>
      <c r="L449" s="69">
        <f>SUM(I449:K449)</f>
        <v>32</v>
      </c>
      <c r="M449" s="69">
        <v>32</v>
      </c>
      <c r="N449" s="69">
        <v>32</v>
      </c>
      <c r="O449" s="123"/>
      <c r="P449" s="45" t="s">
        <v>4060</v>
      </c>
      <c r="Q449" s="52" t="s">
        <v>4069</v>
      </c>
      <c r="R449" s="52" t="s">
        <v>4070</v>
      </c>
      <c r="S449" s="55" t="s">
        <v>25</v>
      </c>
      <c r="T449" s="49"/>
    </row>
    <row r="450" spans="2:20" ht="18" customHeight="1" x14ac:dyDescent="0.15">
      <c r="B450" s="33">
        <v>2017</v>
      </c>
      <c r="C450" s="52">
        <v>4</v>
      </c>
      <c r="D450" s="52" t="s">
        <v>888</v>
      </c>
      <c r="E450" s="42" t="s">
        <v>4120</v>
      </c>
      <c r="F450" s="200" t="s">
        <v>4022</v>
      </c>
      <c r="G450" s="39" t="s">
        <v>1490</v>
      </c>
      <c r="H450" s="52" t="s">
        <v>1377</v>
      </c>
      <c r="I450" s="69">
        <v>2988</v>
      </c>
      <c r="J450" s="69">
        <v>1281</v>
      </c>
      <c r="K450" s="69">
        <v>0</v>
      </c>
      <c r="L450" s="69">
        <f>SUM(I450:K450)</f>
        <v>4269</v>
      </c>
      <c r="M450" s="69">
        <v>2460</v>
      </c>
      <c r="N450" s="69">
        <v>2988</v>
      </c>
      <c r="O450" s="123"/>
      <c r="P450" s="45" t="s">
        <v>4114</v>
      </c>
      <c r="Q450" s="52" t="s">
        <v>4118</v>
      </c>
      <c r="R450" s="52" t="s">
        <v>4119</v>
      </c>
      <c r="S450" s="55" t="s">
        <v>25</v>
      </c>
      <c r="T450" s="49"/>
    </row>
    <row r="451" spans="2:20" ht="18" customHeight="1" x14ac:dyDescent="0.15">
      <c r="B451" s="33">
        <v>2017</v>
      </c>
      <c r="C451" s="66">
        <v>4</v>
      </c>
      <c r="D451" s="66" t="s">
        <v>15</v>
      </c>
      <c r="E451" s="127" t="s">
        <v>4660</v>
      </c>
      <c r="F451" s="233" t="s">
        <v>1328</v>
      </c>
      <c r="G451" s="66" t="s">
        <v>322</v>
      </c>
      <c r="H451" s="66" t="s">
        <v>42</v>
      </c>
      <c r="I451" s="228">
        <v>104</v>
      </c>
      <c r="J451" s="228">
        <v>73</v>
      </c>
      <c r="K451" s="228"/>
      <c r="L451" s="223">
        <f>SUM(I451:K451)</f>
        <v>177</v>
      </c>
      <c r="M451" s="72">
        <v>177</v>
      </c>
      <c r="N451" s="228">
        <v>140</v>
      </c>
      <c r="O451" s="75"/>
      <c r="P451" s="45" t="s">
        <v>4661</v>
      </c>
      <c r="Q451" s="52" t="s">
        <v>4662</v>
      </c>
      <c r="R451" s="52" t="s">
        <v>4663</v>
      </c>
      <c r="S451" s="71" t="s">
        <v>25</v>
      </c>
      <c r="T451" s="58"/>
    </row>
    <row r="452" spans="2:20" ht="18" customHeight="1" x14ac:dyDescent="0.15">
      <c r="B452" s="33">
        <v>2017</v>
      </c>
      <c r="C452" s="52">
        <v>4</v>
      </c>
      <c r="D452" s="52" t="s">
        <v>15</v>
      </c>
      <c r="E452" s="42" t="s">
        <v>4780</v>
      </c>
      <c r="F452" s="200" t="s">
        <v>1328</v>
      </c>
      <c r="G452" s="39" t="s">
        <v>17</v>
      </c>
      <c r="H452" s="52" t="s">
        <v>42</v>
      </c>
      <c r="I452" s="223">
        <v>201</v>
      </c>
      <c r="J452" s="223">
        <v>127</v>
      </c>
      <c r="K452" s="223">
        <v>0</v>
      </c>
      <c r="L452" s="223">
        <f>SUM(I452:K452)</f>
        <v>328</v>
      </c>
      <c r="M452" s="223">
        <v>201</v>
      </c>
      <c r="N452" s="223">
        <v>373</v>
      </c>
      <c r="O452" s="75"/>
      <c r="P452" s="45" t="s">
        <v>4781</v>
      </c>
      <c r="Q452" s="52" t="s">
        <v>4782</v>
      </c>
      <c r="R452" s="52" t="s">
        <v>4783</v>
      </c>
      <c r="S452" s="55" t="s">
        <v>25</v>
      </c>
      <c r="T452" s="58"/>
    </row>
    <row r="453" spans="2:20" ht="18" customHeight="1" x14ac:dyDescent="0.15">
      <c r="B453" s="33">
        <v>2017</v>
      </c>
      <c r="C453" s="52">
        <v>4</v>
      </c>
      <c r="D453" s="52" t="s">
        <v>15</v>
      </c>
      <c r="E453" s="42" t="s">
        <v>4784</v>
      </c>
      <c r="F453" s="200" t="s">
        <v>1328</v>
      </c>
      <c r="G453" s="39" t="s">
        <v>17</v>
      </c>
      <c r="H453" s="52" t="s">
        <v>42</v>
      </c>
      <c r="I453" s="223">
        <v>46</v>
      </c>
      <c r="J453" s="223">
        <v>29</v>
      </c>
      <c r="K453" s="223">
        <v>0</v>
      </c>
      <c r="L453" s="223">
        <f>SUM(I453:K453)</f>
        <v>75</v>
      </c>
      <c r="M453" s="223">
        <v>46</v>
      </c>
      <c r="N453" s="223">
        <v>86</v>
      </c>
      <c r="O453" s="75"/>
      <c r="P453" s="45" t="s">
        <v>4781</v>
      </c>
      <c r="Q453" s="52" t="s">
        <v>4782</v>
      </c>
      <c r="R453" s="52" t="s">
        <v>4783</v>
      </c>
      <c r="S453" s="55" t="s">
        <v>25</v>
      </c>
      <c r="T453" s="58"/>
    </row>
    <row r="454" spans="2:20" ht="18" customHeight="1" x14ac:dyDescent="0.15">
      <c r="B454" s="33">
        <v>2017</v>
      </c>
      <c r="C454" s="52">
        <v>4</v>
      </c>
      <c r="D454" s="52" t="s">
        <v>15</v>
      </c>
      <c r="E454" s="42" t="s">
        <v>5228</v>
      </c>
      <c r="F454" s="200" t="s">
        <v>5229</v>
      </c>
      <c r="G454" s="39" t="s">
        <v>1593</v>
      </c>
      <c r="H454" s="52" t="s">
        <v>42</v>
      </c>
      <c r="I454" s="223">
        <v>60</v>
      </c>
      <c r="J454" s="69" t="s">
        <v>5230</v>
      </c>
      <c r="K454" s="69" t="s">
        <v>5230</v>
      </c>
      <c r="L454" s="223">
        <f>SUM(I454:K454)</f>
        <v>60</v>
      </c>
      <c r="M454" s="223">
        <v>60</v>
      </c>
      <c r="N454" s="223"/>
      <c r="O454" s="123"/>
      <c r="P454" s="45" t="s">
        <v>5231</v>
      </c>
      <c r="Q454" s="52" t="s">
        <v>5232</v>
      </c>
      <c r="R454" s="52" t="s">
        <v>5233</v>
      </c>
      <c r="S454" s="55" t="s">
        <v>451</v>
      </c>
      <c r="T454" s="49"/>
    </row>
    <row r="455" spans="2:20" ht="18" customHeight="1" x14ac:dyDescent="0.15">
      <c r="B455" s="33">
        <v>2017</v>
      </c>
      <c r="C455" s="52">
        <v>5</v>
      </c>
      <c r="D455" s="52" t="s">
        <v>15</v>
      </c>
      <c r="E455" s="201" t="s">
        <v>544</v>
      </c>
      <c r="F455" s="200" t="s">
        <v>478</v>
      </c>
      <c r="G455" s="39" t="s">
        <v>17</v>
      </c>
      <c r="H455" s="52" t="s">
        <v>42</v>
      </c>
      <c r="I455" s="223">
        <v>1118</v>
      </c>
      <c r="J455" s="223">
        <v>454</v>
      </c>
      <c r="K455" s="223"/>
      <c r="L455" s="223">
        <v>1572</v>
      </c>
      <c r="M455" s="223">
        <v>1572</v>
      </c>
      <c r="N455" s="223">
        <v>1572</v>
      </c>
      <c r="O455" s="75"/>
      <c r="P455" s="45" t="s">
        <v>541</v>
      </c>
      <c r="Q455" s="52" t="s">
        <v>545</v>
      </c>
      <c r="R455" s="52" t="s">
        <v>546</v>
      </c>
      <c r="S455" s="55" t="s">
        <v>25</v>
      </c>
      <c r="T455" s="58"/>
    </row>
    <row r="456" spans="2:20" ht="18" customHeight="1" x14ac:dyDescent="0.15">
      <c r="B456" s="33">
        <v>2017</v>
      </c>
      <c r="C456" s="52">
        <v>5</v>
      </c>
      <c r="D456" s="52" t="s">
        <v>15</v>
      </c>
      <c r="E456" s="42" t="s">
        <v>1332</v>
      </c>
      <c r="F456" s="200" t="s">
        <v>1328</v>
      </c>
      <c r="G456" s="39" t="s">
        <v>17</v>
      </c>
      <c r="H456" s="52" t="s">
        <v>42</v>
      </c>
      <c r="I456" s="223">
        <v>51</v>
      </c>
      <c r="J456" s="223">
        <v>38</v>
      </c>
      <c r="K456" s="223">
        <v>0</v>
      </c>
      <c r="L456" s="223">
        <f>SUM(I456:K456)</f>
        <v>89</v>
      </c>
      <c r="M456" s="223">
        <v>89</v>
      </c>
      <c r="N456" s="223">
        <v>0</v>
      </c>
      <c r="O456" s="123"/>
      <c r="P456" s="45" t="s">
        <v>1329</v>
      </c>
      <c r="Q456" s="52" t="s">
        <v>1333</v>
      </c>
      <c r="R456" s="52" t="s">
        <v>1334</v>
      </c>
      <c r="S456" s="55" t="s">
        <v>25</v>
      </c>
      <c r="T456" s="49"/>
    </row>
    <row r="457" spans="2:20" ht="18" customHeight="1" x14ac:dyDescent="0.15">
      <c r="B457" s="33">
        <v>2017</v>
      </c>
      <c r="C457" s="52">
        <v>5</v>
      </c>
      <c r="D457" s="52" t="s">
        <v>15</v>
      </c>
      <c r="E457" s="42" t="s">
        <v>1505</v>
      </c>
      <c r="F457" s="200" t="s">
        <v>1486</v>
      </c>
      <c r="G457" s="39" t="s">
        <v>341</v>
      </c>
      <c r="H457" s="52" t="s">
        <v>42</v>
      </c>
      <c r="I457" s="223">
        <v>950</v>
      </c>
      <c r="J457" s="223">
        <v>450</v>
      </c>
      <c r="K457" s="223"/>
      <c r="L457" s="223">
        <v>1400</v>
      </c>
      <c r="M457" s="223"/>
      <c r="N457" s="223">
        <v>893</v>
      </c>
      <c r="O457" s="123"/>
      <c r="P457" s="45" t="s">
        <v>1497</v>
      </c>
      <c r="Q457" s="52" t="s">
        <v>1506</v>
      </c>
      <c r="R457" s="52" t="s">
        <v>1507</v>
      </c>
      <c r="S457" s="55" t="s">
        <v>25</v>
      </c>
      <c r="T457" s="49"/>
    </row>
    <row r="458" spans="2:20" ht="18" customHeight="1" x14ac:dyDescent="0.15">
      <c r="B458" s="33">
        <v>2017</v>
      </c>
      <c r="C458" s="52">
        <v>5</v>
      </c>
      <c r="D458" s="52" t="s">
        <v>15</v>
      </c>
      <c r="E458" s="42" t="s">
        <v>1560</v>
      </c>
      <c r="F458" s="200" t="s">
        <v>1486</v>
      </c>
      <c r="G458" s="39" t="s">
        <v>17</v>
      </c>
      <c r="H458" s="52" t="s">
        <v>42</v>
      </c>
      <c r="I458" s="223">
        <v>587</v>
      </c>
      <c r="J458" s="223">
        <v>247</v>
      </c>
      <c r="K458" s="223"/>
      <c r="L458" s="223">
        <v>834</v>
      </c>
      <c r="M458" s="223">
        <v>587</v>
      </c>
      <c r="N458" s="223">
        <v>587</v>
      </c>
      <c r="O458" s="123"/>
      <c r="P458" s="45" t="s">
        <v>1557</v>
      </c>
      <c r="Q458" s="52" t="s">
        <v>1558</v>
      </c>
      <c r="R458" s="52" t="s">
        <v>1559</v>
      </c>
      <c r="S458" s="55" t="s">
        <v>25</v>
      </c>
      <c r="T458" s="49"/>
    </row>
    <row r="459" spans="2:20" ht="18" customHeight="1" x14ac:dyDescent="0.15">
      <c r="B459" s="33">
        <v>2017</v>
      </c>
      <c r="C459" s="52">
        <v>5</v>
      </c>
      <c r="D459" s="52" t="s">
        <v>15</v>
      </c>
      <c r="E459" s="42" t="s">
        <v>1568</v>
      </c>
      <c r="F459" s="200" t="s">
        <v>1486</v>
      </c>
      <c r="G459" s="39" t="s">
        <v>18</v>
      </c>
      <c r="H459" s="52" t="s">
        <v>42</v>
      </c>
      <c r="I459" s="223">
        <v>3260</v>
      </c>
      <c r="J459" s="223">
        <v>489</v>
      </c>
      <c r="K459" s="223"/>
      <c r="L459" s="223">
        <v>3749</v>
      </c>
      <c r="M459" s="223">
        <v>3260</v>
      </c>
      <c r="N459" s="223">
        <v>2624</v>
      </c>
      <c r="O459" s="123"/>
      <c r="P459" s="45" t="s">
        <v>1557</v>
      </c>
      <c r="Q459" s="52" t="s">
        <v>1566</v>
      </c>
      <c r="R459" s="52" t="s">
        <v>1567</v>
      </c>
      <c r="S459" s="55" t="s">
        <v>25</v>
      </c>
      <c r="T459" s="49"/>
    </row>
    <row r="460" spans="2:20" ht="18" customHeight="1" x14ac:dyDescent="0.15">
      <c r="B460" s="33">
        <v>2017</v>
      </c>
      <c r="C460" s="52">
        <v>5</v>
      </c>
      <c r="D460" s="52" t="s">
        <v>15</v>
      </c>
      <c r="E460" s="42" t="s">
        <v>1579</v>
      </c>
      <c r="F460" s="200" t="s">
        <v>1486</v>
      </c>
      <c r="G460" s="39" t="s">
        <v>17</v>
      </c>
      <c r="H460" s="52" t="s">
        <v>1377</v>
      </c>
      <c r="I460" s="223">
        <v>1100</v>
      </c>
      <c r="J460" s="223">
        <v>100</v>
      </c>
      <c r="K460" s="223">
        <v>15</v>
      </c>
      <c r="L460" s="223">
        <f>I460+J460+K460</f>
        <v>1215</v>
      </c>
      <c r="M460" s="223">
        <v>1100</v>
      </c>
      <c r="N460" s="223">
        <v>550</v>
      </c>
      <c r="O460" s="123"/>
      <c r="P460" s="45" t="s">
        <v>1576</v>
      </c>
      <c r="Q460" s="52" t="s">
        <v>1580</v>
      </c>
      <c r="R460" s="52" t="s">
        <v>1581</v>
      </c>
      <c r="S460" s="55" t="s">
        <v>25</v>
      </c>
      <c r="T460" s="49"/>
    </row>
    <row r="461" spans="2:20" ht="18" customHeight="1" x14ac:dyDescent="0.15">
      <c r="B461" s="33">
        <v>2017</v>
      </c>
      <c r="C461" s="52">
        <v>5</v>
      </c>
      <c r="D461" s="52" t="s">
        <v>15</v>
      </c>
      <c r="E461" s="42" t="s">
        <v>1606</v>
      </c>
      <c r="F461" s="200" t="s">
        <v>1486</v>
      </c>
      <c r="G461" s="39" t="s">
        <v>17</v>
      </c>
      <c r="H461" s="52" t="s">
        <v>42</v>
      </c>
      <c r="I461" s="223">
        <v>330</v>
      </c>
      <c r="J461" s="223">
        <v>36</v>
      </c>
      <c r="K461" s="223">
        <v>0</v>
      </c>
      <c r="L461" s="223">
        <v>366</v>
      </c>
      <c r="M461" s="223">
        <v>330</v>
      </c>
      <c r="N461" s="223">
        <v>230.99999999999997</v>
      </c>
      <c r="O461" s="123"/>
      <c r="P461" s="45" t="s">
        <v>1598</v>
      </c>
      <c r="Q461" s="52" t="s">
        <v>1607</v>
      </c>
      <c r="R461" s="52" t="s">
        <v>1608</v>
      </c>
      <c r="S461" s="55" t="s">
        <v>25</v>
      </c>
      <c r="T461" s="49"/>
    </row>
    <row r="462" spans="2:20" ht="18" customHeight="1" x14ac:dyDescent="0.15">
      <c r="B462" s="33">
        <v>2017</v>
      </c>
      <c r="C462" s="52">
        <v>5</v>
      </c>
      <c r="D462" s="52" t="s">
        <v>15</v>
      </c>
      <c r="E462" s="42" t="s">
        <v>1609</v>
      </c>
      <c r="F462" s="200" t="s">
        <v>1486</v>
      </c>
      <c r="G462" s="39" t="s">
        <v>17</v>
      </c>
      <c r="H462" s="52" t="s">
        <v>42</v>
      </c>
      <c r="I462" s="223">
        <v>1035</v>
      </c>
      <c r="J462" s="223">
        <v>419</v>
      </c>
      <c r="K462" s="223">
        <v>0</v>
      </c>
      <c r="L462" s="223">
        <v>1454</v>
      </c>
      <c r="M462" s="223">
        <v>1035</v>
      </c>
      <c r="N462" s="223">
        <v>724.5</v>
      </c>
      <c r="O462" s="123"/>
      <c r="P462" s="45" t="s">
        <v>1598</v>
      </c>
      <c r="Q462" s="52" t="s">
        <v>1603</v>
      </c>
      <c r="R462" s="52" t="s">
        <v>1604</v>
      </c>
      <c r="S462" s="55" t="s">
        <v>25</v>
      </c>
      <c r="T462" s="49"/>
    </row>
    <row r="463" spans="2:20" ht="18" customHeight="1" x14ac:dyDescent="0.15">
      <c r="B463" s="74">
        <v>2017</v>
      </c>
      <c r="C463" s="39">
        <v>5</v>
      </c>
      <c r="D463" s="39" t="s">
        <v>15</v>
      </c>
      <c r="E463" s="107" t="s">
        <v>1886</v>
      </c>
      <c r="F463" s="230" t="s">
        <v>310</v>
      </c>
      <c r="G463" s="39" t="s">
        <v>322</v>
      </c>
      <c r="H463" s="39" t="s">
        <v>42</v>
      </c>
      <c r="I463" s="224">
        <v>2100</v>
      </c>
      <c r="J463" s="224">
        <v>700</v>
      </c>
      <c r="K463" s="224">
        <v>110</v>
      </c>
      <c r="L463" s="224">
        <f>SUM(I463:K463)</f>
        <v>2910</v>
      </c>
      <c r="M463" s="224">
        <v>2100</v>
      </c>
      <c r="N463" s="224">
        <v>600</v>
      </c>
      <c r="O463" s="133"/>
      <c r="P463" s="41" t="s">
        <v>1887</v>
      </c>
      <c r="Q463" s="39" t="s">
        <v>1888</v>
      </c>
      <c r="R463" s="39" t="s">
        <v>1889</v>
      </c>
      <c r="S463" s="40" t="s">
        <v>25</v>
      </c>
      <c r="T463" s="83"/>
    </row>
    <row r="464" spans="2:20" ht="18" customHeight="1" x14ac:dyDescent="0.15">
      <c r="B464" s="74">
        <v>2017</v>
      </c>
      <c r="C464" s="39">
        <v>5</v>
      </c>
      <c r="D464" s="39" t="s">
        <v>15</v>
      </c>
      <c r="E464" s="107" t="s">
        <v>1890</v>
      </c>
      <c r="F464" s="230" t="s">
        <v>310</v>
      </c>
      <c r="G464" s="39" t="s">
        <v>322</v>
      </c>
      <c r="H464" s="39" t="s">
        <v>42</v>
      </c>
      <c r="I464" s="224">
        <v>4200</v>
      </c>
      <c r="J464" s="224">
        <v>1400</v>
      </c>
      <c r="K464" s="224">
        <v>220</v>
      </c>
      <c r="L464" s="224">
        <f>SUM(I464:K464)</f>
        <v>5820</v>
      </c>
      <c r="M464" s="224">
        <v>4200</v>
      </c>
      <c r="N464" s="224">
        <v>1200</v>
      </c>
      <c r="O464" s="133"/>
      <c r="P464" s="41" t="s">
        <v>1887</v>
      </c>
      <c r="Q464" s="39" t="s">
        <v>1891</v>
      </c>
      <c r="R464" s="39" t="s">
        <v>1892</v>
      </c>
      <c r="S464" s="40" t="s">
        <v>25</v>
      </c>
      <c r="T464" s="83"/>
    </row>
    <row r="465" spans="2:20" ht="18" customHeight="1" x14ac:dyDescent="0.15">
      <c r="B465" s="33">
        <v>2017</v>
      </c>
      <c r="C465" s="52">
        <v>5</v>
      </c>
      <c r="D465" s="52" t="s">
        <v>16</v>
      </c>
      <c r="E465" s="42" t="s">
        <v>1935</v>
      </c>
      <c r="F465" s="200" t="s">
        <v>310</v>
      </c>
      <c r="G465" s="39" t="s">
        <v>341</v>
      </c>
      <c r="H465" s="52" t="s">
        <v>42</v>
      </c>
      <c r="I465" s="223">
        <v>1750</v>
      </c>
      <c r="J465" s="223">
        <v>650</v>
      </c>
      <c r="K465" s="223">
        <v>100</v>
      </c>
      <c r="L465" s="224">
        <v>2500</v>
      </c>
      <c r="M465" s="223">
        <v>1500</v>
      </c>
      <c r="N465" s="223">
        <v>1050</v>
      </c>
      <c r="O465" s="75"/>
      <c r="P465" s="45" t="s">
        <v>1936</v>
      </c>
      <c r="Q465" s="52" t="s">
        <v>1937</v>
      </c>
      <c r="R465" s="52" t="s">
        <v>1938</v>
      </c>
      <c r="S465" s="55" t="s">
        <v>25</v>
      </c>
      <c r="T465" s="58"/>
    </row>
    <row r="466" spans="2:20" ht="18" customHeight="1" x14ac:dyDescent="0.15">
      <c r="B466" s="33">
        <v>2017</v>
      </c>
      <c r="C466" s="52">
        <v>5</v>
      </c>
      <c r="D466" s="52" t="s">
        <v>15</v>
      </c>
      <c r="E466" s="42" t="s">
        <v>1982</v>
      </c>
      <c r="F466" s="200" t="s">
        <v>310</v>
      </c>
      <c r="G466" s="39" t="s">
        <v>17</v>
      </c>
      <c r="H466" s="52" t="s">
        <v>42</v>
      </c>
      <c r="I466" s="223">
        <v>940</v>
      </c>
      <c r="J466" s="223">
        <v>302</v>
      </c>
      <c r="K466" s="223">
        <v>158</v>
      </c>
      <c r="L466" s="224">
        <v>1400</v>
      </c>
      <c r="M466" s="223">
        <v>30</v>
      </c>
      <c r="N466" s="223">
        <v>1536</v>
      </c>
      <c r="O466" s="75"/>
      <c r="P466" s="45" t="s">
        <v>1979</v>
      </c>
      <c r="Q466" s="52" t="s">
        <v>1980</v>
      </c>
      <c r="R466" s="52" t="s">
        <v>1981</v>
      </c>
      <c r="S466" s="55" t="s">
        <v>25</v>
      </c>
      <c r="T466" s="58"/>
    </row>
    <row r="467" spans="2:20" ht="18" customHeight="1" x14ac:dyDescent="0.15">
      <c r="B467" s="33">
        <v>2017</v>
      </c>
      <c r="C467" s="52">
        <v>5</v>
      </c>
      <c r="D467" s="52" t="s">
        <v>16</v>
      </c>
      <c r="E467" s="204" t="s">
        <v>1987</v>
      </c>
      <c r="F467" s="200" t="s">
        <v>310</v>
      </c>
      <c r="G467" s="39" t="s">
        <v>17</v>
      </c>
      <c r="H467" s="52" t="s">
        <v>42</v>
      </c>
      <c r="I467" s="223">
        <v>2400</v>
      </c>
      <c r="J467" s="223">
        <v>1680</v>
      </c>
      <c r="K467" s="223">
        <v>720</v>
      </c>
      <c r="L467" s="225">
        <v>4800</v>
      </c>
      <c r="M467" s="226">
        <v>319</v>
      </c>
      <c r="N467" s="223">
        <v>223.29999999999998</v>
      </c>
      <c r="O467" s="75"/>
      <c r="P467" s="45" t="s">
        <v>1984</v>
      </c>
      <c r="Q467" s="52" t="s">
        <v>1985</v>
      </c>
      <c r="R467" s="52" t="s">
        <v>1986</v>
      </c>
      <c r="S467" s="55" t="s">
        <v>25</v>
      </c>
      <c r="T467" s="58"/>
    </row>
    <row r="468" spans="2:20" ht="18" customHeight="1" x14ac:dyDescent="0.15">
      <c r="B468" s="33">
        <v>2017</v>
      </c>
      <c r="C468" s="52">
        <v>5</v>
      </c>
      <c r="D468" s="52" t="s">
        <v>16</v>
      </c>
      <c r="E468" s="204" t="s">
        <v>1989</v>
      </c>
      <c r="F468" s="200" t="s">
        <v>310</v>
      </c>
      <c r="G468" s="39" t="s">
        <v>341</v>
      </c>
      <c r="H468" s="52" t="s">
        <v>42</v>
      </c>
      <c r="I468" s="223">
        <v>2400</v>
      </c>
      <c r="J468" s="223">
        <v>1680</v>
      </c>
      <c r="K468" s="223">
        <v>720</v>
      </c>
      <c r="L468" s="225">
        <v>4800</v>
      </c>
      <c r="M468" s="226">
        <v>390</v>
      </c>
      <c r="N468" s="223">
        <v>273</v>
      </c>
      <c r="O468" s="75"/>
      <c r="P468" s="45" t="s">
        <v>1984</v>
      </c>
      <c r="Q468" s="52" t="s">
        <v>1990</v>
      </c>
      <c r="R468" s="52" t="s">
        <v>1991</v>
      </c>
      <c r="S468" s="55" t="s">
        <v>25</v>
      </c>
      <c r="T468" s="58"/>
    </row>
    <row r="469" spans="2:20" ht="18" customHeight="1" x14ac:dyDescent="0.15">
      <c r="B469" s="74">
        <v>2017</v>
      </c>
      <c r="C469" s="39">
        <v>5</v>
      </c>
      <c r="D469" s="39" t="s">
        <v>15</v>
      </c>
      <c r="E469" s="107" t="s">
        <v>2599</v>
      </c>
      <c r="F469" s="230" t="s">
        <v>2521</v>
      </c>
      <c r="G469" s="39" t="s">
        <v>17</v>
      </c>
      <c r="H469" s="39" t="s">
        <v>42</v>
      </c>
      <c r="I469" s="170">
        <v>1000</v>
      </c>
      <c r="J469" s="170">
        <v>300</v>
      </c>
      <c r="K469" s="170"/>
      <c r="L469" s="69">
        <f>SUM(I469:K469)</f>
        <v>1300</v>
      </c>
      <c r="M469" s="170">
        <v>500</v>
      </c>
      <c r="N469" s="170">
        <v>800</v>
      </c>
      <c r="O469" s="133"/>
      <c r="P469" s="41" t="s">
        <v>2582</v>
      </c>
      <c r="Q469" s="39" t="s">
        <v>2597</v>
      </c>
      <c r="R469" s="39" t="s">
        <v>2598</v>
      </c>
      <c r="S469" s="40" t="s">
        <v>25</v>
      </c>
      <c r="T469" s="148"/>
    </row>
    <row r="470" spans="2:20" ht="18" customHeight="1" x14ac:dyDescent="0.15">
      <c r="B470" s="33">
        <v>2017</v>
      </c>
      <c r="C470" s="52">
        <v>5</v>
      </c>
      <c r="D470" s="52" t="s">
        <v>15</v>
      </c>
      <c r="E470" s="42" t="s">
        <v>2843</v>
      </c>
      <c r="F470" s="232" t="s">
        <v>2832</v>
      </c>
      <c r="G470" s="31" t="s">
        <v>17</v>
      </c>
      <c r="H470" s="48" t="s">
        <v>42</v>
      </c>
      <c r="I470" s="223">
        <v>130</v>
      </c>
      <c r="J470" s="223">
        <v>70</v>
      </c>
      <c r="K470" s="223">
        <v>30</v>
      </c>
      <c r="L470" s="223">
        <v>230</v>
      </c>
      <c r="M470" s="223">
        <v>230</v>
      </c>
      <c r="N470" s="223"/>
      <c r="O470" s="123"/>
      <c r="P470" s="45" t="s">
        <v>2833</v>
      </c>
      <c r="Q470" s="52" t="s">
        <v>2838</v>
      </c>
      <c r="R470" s="52" t="s">
        <v>2839</v>
      </c>
      <c r="S470" s="55" t="s">
        <v>25</v>
      </c>
      <c r="T470" s="49"/>
    </row>
    <row r="471" spans="2:20" ht="18" customHeight="1" x14ac:dyDescent="0.15">
      <c r="B471" s="33">
        <v>2017</v>
      </c>
      <c r="C471" s="52">
        <v>5</v>
      </c>
      <c r="D471" s="52" t="s">
        <v>15</v>
      </c>
      <c r="E471" s="42" t="s">
        <v>2907</v>
      </c>
      <c r="F471" s="232" t="s">
        <v>2884</v>
      </c>
      <c r="G471" s="31" t="s">
        <v>17</v>
      </c>
      <c r="H471" s="48" t="s">
        <v>42</v>
      </c>
      <c r="I471" s="223">
        <v>300</v>
      </c>
      <c r="J471" s="223">
        <v>250</v>
      </c>
      <c r="K471" s="223">
        <v>0</v>
      </c>
      <c r="L471" s="223">
        <v>550</v>
      </c>
      <c r="M471" s="223">
        <v>300</v>
      </c>
      <c r="N471" s="223">
        <v>550</v>
      </c>
      <c r="O471" s="123"/>
      <c r="P471" s="45" t="s">
        <v>2904</v>
      </c>
      <c r="Q471" s="52" t="s">
        <v>2905</v>
      </c>
      <c r="R471" s="52" t="s">
        <v>2906</v>
      </c>
      <c r="S471" s="55" t="s">
        <v>25</v>
      </c>
      <c r="T471" s="49"/>
    </row>
    <row r="472" spans="2:20" ht="18" customHeight="1" x14ac:dyDescent="0.15">
      <c r="B472" s="33">
        <v>2017</v>
      </c>
      <c r="C472" s="52">
        <v>5</v>
      </c>
      <c r="D472" s="52" t="s">
        <v>15</v>
      </c>
      <c r="E472" s="42" t="s">
        <v>2908</v>
      </c>
      <c r="F472" s="232" t="s">
        <v>2884</v>
      </c>
      <c r="G472" s="31" t="s">
        <v>43</v>
      </c>
      <c r="H472" s="48" t="s">
        <v>42</v>
      </c>
      <c r="I472" s="223">
        <v>60</v>
      </c>
      <c r="J472" s="223">
        <v>50</v>
      </c>
      <c r="K472" s="223">
        <v>0</v>
      </c>
      <c r="L472" s="223">
        <v>110</v>
      </c>
      <c r="M472" s="223">
        <v>60</v>
      </c>
      <c r="N472" s="223">
        <v>110</v>
      </c>
      <c r="O472" s="123"/>
      <c r="P472" s="45" t="s">
        <v>2904</v>
      </c>
      <c r="Q472" s="52" t="s">
        <v>2905</v>
      </c>
      <c r="R472" s="52" t="s">
        <v>2906</v>
      </c>
      <c r="S472" s="55" t="s">
        <v>25</v>
      </c>
      <c r="T472" s="49"/>
    </row>
    <row r="473" spans="2:20" ht="18" customHeight="1" x14ac:dyDescent="0.15">
      <c r="B473" s="33">
        <v>2017</v>
      </c>
      <c r="C473" s="52">
        <v>5</v>
      </c>
      <c r="D473" s="52" t="s">
        <v>15</v>
      </c>
      <c r="E473" s="42" t="s">
        <v>3878</v>
      </c>
      <c r="F473" s="200" t="s">
        <v>3230</v>
      </c>
      <c r="G473" s="39" t="s">
        <v>17</v>
      </c>
      <c r="H473" s="52" t="s">
        <v>42</v>
      </c>
      <c r="I473" s="69">
        <v>2973</v>
      </c>
      <c r="J473" s="69">
        <v>200</v>
      </c>
      <c r="K473" s="69">
        <v>0</v>
      </c>
      <c r="L473" s="69">
        <f>SUM(I473:K473)</f>
        <v>3173</v>
      </c>
      <c r="M473" s="69">
        <v>500</v>
      </c>
      <c r="N473" s="69">
        <v>500</v>
      </c>
      <c r="O473" s="75"/>
      <c r="P473" s="199" t="s">
        <v>3437</v>
      </c>
      <c r="Q473" s="52" t="s">
        <v>3438</v>
      </c>
      <c r="R473" s="52" t="s">
        <v>3439</v>
      </c>
      <c r="S473" s="55" t="s">
        <v>25</v>
      </c>
      <c r="T473" s="58"/>
    </row>
    <row r="474" spans="2:20" ht="18" customHeight="1" x14ac:dyDescent="0.15">
      <c r="B474" s="33">
        <v>2017</v>
      </c>
      <c r="C474" s="52">
        <v>5</v>
      </c>
      <c r="D474" s="52" t="s">
        <v>888</v>
      </c>
      <c r="E474" s="42" t="s">
        <v>4079</v>
      </c>
      <c r="F474" s="200" t="s">
        <v>1481</v>
      </c>
      <c r="G474" s="39" t="s">
        <v>17</v>
      </c>
      <c r="H474" s="52" t="s">
        <v>1377</v>
      </c>
      <c r="I474" s="69">
        <v>1472</v>
      </c>
      <c r="J474" s="69">
        <v>184</v>
      </c>
      <c r="K474" s="69">
        <v>12</v>
      </c>
      <c r="L474" s="69">
        <f>SUM(I474:K474)</f>
        <v>1668</v>
      </c>
      <c r="M474" s="69">
        <v>590</v>
      </c>
      <c r="N474" s="69">
        <v>1950</v>
      </c>
      <c r="O474" s="123"/>
      <c r="P474" s="45" t="s">
        <v>4078</v>
      </c>
      <c r="Q474" s="52" t="s">
        <v>3275</v>
      </c>
      <c r="R474" s="52" t="s">
        <v>4076</v>
      </c>
      <c r="S474" s="55" t="s">
        <v>25</v>
      </c>
      <c r="T474" s="49"/>
    </row>
    <row r="475" spans="2:20" ht="18" customHeight="1" x14ac:dyDescent="0.15">
      <c r="B475" s="33">
        <v>2017</v>
      </c>
      <c r="C475" s="52">
        <v>5</v>
      </c>
      <c r="D475" s="52" t="s">
        <v>888</v>
      </c>
      <c r="E475" s="42" t="s">
        <v>4080</v>
      </c>
      <c r="F475" s="200" t="s">
        <v>1481</v>
      </c>
      <c r="G475" s="39" t="s">
        <v>17</v>
      </c>
      <c r="H475" s="52" t="s">
        <v>1377</v>
      </c>
      <c r="I475" s="69">
        <v>1453</v>
      </c>
      <c r="J475" s="69">
        <v>155</v>
      </c>
      <c r="K475" s="69">
        <v>10</v>
      </c>
      <c r="L475" s="69">
        <f>SUM(I475:K475)</f>
        <v>1618</v>
      </c>
      <c r="M475" s="69">
        <v>580</v>
      </c>
      <c r="N475" s="69">
        <v>2214</v>
      </c>
      <c r="O475" s="123"/>
      <c r="P475" s="45" t="s">
        <v>4078</v>
      </c>
      <c r="Q475" s="52" t="s">
        <v>3275</v>
      </c>
      <c r="R475" s="52" t="s">
        <v>4076</v>
      </c>
      <c r="S475" s="55" t="s">
        <v>25</v>
      </c>
      <c r="T475" s="49"/>
    </row>
    <row r="476" spans="2:20" ht="18" customHeight="1" x14ac:dyDescent="0.15">
      <c r="B476" s="33">
        <v>2017</v>
      </c>
      <c r="C476" s="52">
        <v>5</v>
      </c>
      <c r="D476" s="52" t="s">
        <v>888</v>
      </c>
      <c r="E476" s="42" t="s">
        <v>4081</v>
      </c>
      <c r="F476" s="200" t="s">
        <v>1481</v>
      </c>
      <c r="G476" s="39" t="s">
        <v>17</v>
      </c>
      <c r="H476" s="52" t="s">
        <v>42</v>
      </c>
      <c r="I476" s="69">
        <v>1766</v>
      </c>
      <c r="J476" s="69">
        <v>272</v>
      </c>
      <c r="K476" s="69">
        <v>50</v>
      </c>
      <c r="L476" s="69">
        <f>SUM(I476:K476)</f>
        <v>2088</v>
      </c>
      <c r="M476" s="69">
        <v>700</v>
      </c>
      <c r="N476" s="69">
        <v>2300</v>
      </c>
      <c r="O476" s="123"/>
      <c r="P476" s="45" t="s">
        <v>4078</v>
      </c>
      <c r="Q476" s="52" t="s">
        <v>3275</v>
      </c>
      <c r="R476" s="52" t="s">
        <v>4076</v>
      </c>
      <c r="S476" s="55" t="s">
        <v>25</v>
      </c>
      <c r="T476" s="49"/>
    </row>
    <row r="477" spans="2:20" ht="18" customHeight="1" x14ac:dyDescent="0.15">
      <c r="B477" s="33">
        <v>2017</v>
      </c>
      <c r="C477" s="52">
        <v>5</v>
      </c>
      <c r="D477" s="52" t="s">
        <v>888</v>
      </c>
      <c r="E477" s="42" t="s">
        <v>4110</v>
      </c>
      <c r="F477" s="200" t="s">
        <v>1481</v>
      </c>
      <c r="G477" s="39" t="s">
        <v>336</v>
      </c>
      <c r="H477" s="52" t="s">
        <v>410</v>
      </c>
      <c r="I477" s="69">
        <v>190</v>
      </c>
      <c r="J477" s="69"/>
      <c r="K477" s="69"/>
      <c r="L477" s="69">
        <f>SUM(I477:K477)</f>
        <v>190</v>
      </c>
      <c r="M477" s="69">
        <v>190</v>
      </c>
      <c r="N477" s="69">
        <v>190</v>
      </c>
      <c r="O477" s="123"/>
      <c r="P477" s="45" t="s">
        <v>4104</v>
      </c>
      <c r="Q477" s="52" t="s">
        <v>4111</v>
      </c>
      <c r="R477" s="52" t="s">
        <v>4112</v>
      </c>
      <c r="S477" s="55" t="s">
        <v>25</v>
      </c>
      <c r="T477" s="49"/>
    </row>
    <row r="478" spans="2:20" ht="18" customHeight="1" x14ac:dyDescent="0.15">
      <c r="B478" s="176">
        <v>2017</v>
      </c>
      <c r="C478" s="66">
        <v>5</v>
      </c>
      <c r="D478" s="66" t="s">
        <v>15</v>
      </c>
      <c r="E478" s="127" t="s">
        <v>585</v>
      </c>
      <c r="F478" s="233" t="s">
        <v>1328</v>
      </c>
      <c r="G478" s="66" t="s">
        <v>17</v>
      </c>
      <c r="H478" s="66" t="s">
        <v>42</v>
      </c>
      <c r="I478" s="228">
        <v>70</v>
      </c>
      <c r="J478" s="228">
        <v>50</v>
      </c>
      <c r="K478" s="228"/>
      <c r="L478" s="223">
        <f>SUM(I478:K478)</f>
        <v>120</v>
      </c>
      <c r="M478" s="228">
        <v>120</v>
      </c>
      <c r="N478" s="228">
        <v>101</v>
      </c>
      <c r="O478" s="212"/>
      <c r="P478" s="159" t="s">
        <v>4648</v>
      </c>
      <c r="Q478" s="66" t="s">
        <v>4649</v>
      </c>
      <c r="R478" s="66" t="s">
        <v>4650</v>
      </c>
      <c r="S478" s="71" t="s">
        <v>25</v>
      </c>
      <c r="T478" s="150"/>
    </row>
    <row r="479" spans="2:20" ht="18" customHeight="1" x14ac:dyDescent="0.15">
      <c r="B479" s="176">
        <v>2017</v>
      </c>
      <c r="C479" s="66">
        <v>5</v>
      </c>
      <c r="D479" s="66" t="s">
        <v>15</v>
      </c>
      <c r="E479" s="127" t="s">
        <v>585</v>
      </c>
      <c r="F479" s="233" t="s">
        <v>1328</v>
      </c>
      <c r="G479" s="66" t="s">
        <v>17</v>
      </c>
      <c r="H479" s="66" t="s">
        <v>42</v>
      </c>
      <c r="I479" s="228">
        <v>90</v>
      </c>
      <c r="J479" s="228">
        <v>70</v>
      </c>
      <c r="K479" s="228"/>
      <c r="L479" s="223">
        <f>SUM(I479:K479)</f>
        <v>160</v>
      </c>
      <c r="M479" s="228">
        <v>160</v>
      </c>
      <c r="N479" s="228">
        <v>144</v>
      </c>
      <c r="O479" s="212"/>
      <c r="P479" s="159" t="s">
        <v>4648</v>
      </c>
      <c r="Q479" s="66" t="s">
        <v>4649</v>
      </c>
      <c r="R479" s="66" t="s">
        <v>4650</v>
      </c>
      <c r="S479" s="71" t="s">
        <v>25</v>
      </c>
      <c r="T479" s="150"/>
    </row>
    <row r="480" spans="2:20" ht="18" customHeight="1" x14ac:dyDescent="0.15">
      <c r="B480" s="176">
        <v>2017</v>
      </c>
      <c r="C480" s="66">
        <v>5</v>
      </c>
      <c r="D480" s="66" t="s">
        <v>15</v>
      </c>
      <c r="E480" s="127" t="s">
        <v>4659</v>
      </c>
      <c r="F480" s="233" t="s">
        <v>4652</v>
      </c>
      <c r="G480" s="66" t="s">
        <v>43</v>
      </c>
      <c r="H480" s="66" t="s">
        <v>42</v>
      </c>
      <c r="I480" s="228">
        <v>156</v>
      </c>
      <c r="J480" s="228">
        <v>0</v>
      </c>
      <c r="K480" s="228">
        <v>0</v>
      </c>
      <c r="L480" s="223">
        <f>SUM(I480:K480)</f>
        <v>156</v>
      </c>
      <c r="M480" s="228">
        <v>30</v>
      </c>
      <c r="N480" s="228">
        <v>156</v>
      </c>
      <c r="O480" s="212"/>
      <c r="P480" s="159" t="s">
        <v>4648</v>
      </c>
      <c r="Q480" s="66" t="s">
        <v>4657</v>
      </c>
      <c r="R480" s="66" t="s">
        <v>4658</v>
      </c>
      <c r="S480" s="71" t="s">
        <v>25</v>
      </c>
      <c r="T480" s="150"/>
    </row>
    <row r="481" spans="2:20" ht="18" customHeight="1" x14ac:dyDescent="0.15">
      <c r="B481" s="33">
        <v>2017</v>
      </c>
      <c r="C481" s="52">
        <v>5</v>
      </c>
      <c r="D481" s="52" t="s">
        <v>15</v>
      </c>
      <c r="E481" s="42" t="s">
        <v>5243</v>
      </c>
      <c r="F481" s="200" t="s">
        <v>5235</v>
      </c>
      <c r="G481" s="39" t="s">
        <v>18</v>
      </c>
      <c r="H481" s="52" t="s">
        <v>1377</v>
      </c>
      <c r="I481" s="223">
        <v>518</v>
      </c>
      <c r="J481" s="223">
        <v>0</v>
      </c>
      <c r="K481" s="223">
        <v>0</v>
      </c>
      <c r="L481" s="223">
        <f>SUM(I481:K481)</f>
        <v>518</v>
      </c>
      <c r="M481" s="223">
        <v>518</v>
      </c>
      <c r="N481" s="223">
        <v>0</v>
      </c>
      <c r="O481" s="123"/>
      <c r="P481" s="45" t="s">
        <v>5240</v>
      </c>
      <c r="Q481" s="52" t="s">
        <v>5241</v>
      </c>
      <c r="R481" s="52" t="s">
        <v>5242</v>
      </c>
      <c r="S481" s="55" t="s">
        <v>25</v>
      </c>
      <c r="T481" s="49"/>
    </row>
    <row r="482" spans="2:20" ht="18" customHeight="1" x14ac:dyDescent="0.15">
      <c r="B482" s="33">
        <v>2017</v>
      </c>
      <c r="C482" s="52">
        <v>5</v>
      </c>
      <c r="D482" s="52" t="s">
        <v>15</v>
      </c>
      <c r="E482" s="42" t="s">
        <v>5244</v>
      </c>
      <c r="F482" s="200" t="s">
        <v>5235</v>
      </c>
      <c r="G482" s="39" t="s">
        <v>336</v>
      </c>
      <c r="H482" s="52" t="s">
        <v>1377</v>
      </c>
      <c r="I482" s="223">
        <v>514</v>
      </c>
      <c r="J482" s="223">
        <v>0</v>
      </c>
      <c r="K482" s="223">
        <v>0</v>
      </c>
      <c r="L482" s="223">
        <f>SUM(I482:K482)</f>
        <v>514</v>
      </c>
      <c r="M482" s="223">
        <v>514</v>
      </c>
      <c r="N482" s="223">
        <v>0</v>
      </c>
      <c r="O482" s="123"/>
      <c r="P482" s="45" t="s">
        <v>5240</v>
      </c>
      <c r="Q482" s="52" t="s">
        <v>5241</v>
      </c>
      <c r="R482" s="52" t="s">
        <v>5242</v>
      </c>
      <c r="S482" s="55" t="s">
        <v>25</v>
      </c>
      <c r="T482" s="49"/>
    </row>
    <row r="483" spans="2:20" ht="18" customHeight="1" x14ac:dyDescent="0.15">
      <c r="B483" s="33">
        <v>2017</v>
      </c>
      <c r="C483" s="52">
        <v>5</v>
      </c>
      <c r="D483" s="52" t="s">
        <v>15</v>
      </c>
      <c r="E483" s="42" t="s">
        <v>5246</v>
      </c>
      <c r="F483" s="200" t="s">
        <v>5235</v>
      </c>
      <c r="G483" s="39" t="s">
        <v>336</v>
      </c>
      <c r="H483" s="52" t="s">
        <v>42</v>
      </c>
      <c r="I483" s="223">
        <v>150</v>
      </c>
      <c r="J483" s="223">
        <v>0</v>
      </c>
      <c r="K483" s="223">
        <v>0</v>
      </c>
      <c r="L483" s="223">
        <f>SUM(I483:K483)</f>
        <v>150</v>
      </c>
      <c r="M483" s="223">
        <v>150</v>
      </c>
      <c r="N483" s="223">
        <v>0</v>
      </c>
      <c r="O483" s="123"/>
      <c r="P483" s="45" t="s">
        <v>5240</v>
      </c>
      <c r="Q483" s="52" t="s">
        <v>5241</v>
      </c>
      <c r="R483" s="52" t="s">
        <v>5242</v>
      </c>
      <c r="S483" s="55" t="s">
        <v>25</v>
      </c>
      <c r="T483" s="49"/>
    </row>
    <row r="484" spans="2:20" ht="18" customHeight="1" x14ac:dyDescent="0.15">
      <c r="B484" s="33">
        <v>2017</v>
      </c>
      <c r="C484" s="52">
        <v>5</v>
      </c>
      <c r="D484" s="52" t="s">
        <v>15</v>
      </c>
      <c r="E484" s="42" t="s">
        <v>5248</v>
      </c>
      <c r="F484" s="200" t="s">
        <v>5235</v>
      </c>
      <c r="G484" s="39" t="s">
        <v>18</v>
      </c>
      <c r="H484" s="52" t="s">
        <v>42</v>
      </c>
      <c r="I484" s="223">
        <v>265</v>
      </c>
      <c r="J484" s="223">
        <v>0</v>
      </c>
      <c r="K484" s="223">
        <v>0</v>
      </c>
      <c r="L484" s="223">
        <f>SUM(I484:K484)</f>
        <v>265</v>
      </c>
      <c r="M484" s="223">
        <v>265</v>
      </c>
      <c r="N484" s="223">
        <v>265</v>
      </c>
      <c r="O484" s="123"/>
      <c r="P484" s="45" t="s">
        <v>5249</v>
      </c>
      <c r="Q484" s="52" t="s">
        <v>5250</v>
      </c>
      <c r="R484" s="52" t="s">
        <v>5251</v>
      </c>
      <c r="S484" s="55" t="s">
        <v>25</v>
      </c>
      <c r="T484" s="49"/>
    </row>
    <row r="485" spans="2:20" ht="18" customHeight="1" x14ac:dyDescent="0.15">
      <c r="B485" s="33">
        <v>2017</v>
      </c>
      <c r="C485" s="52">
        <v>5</v>
      </c>
      <c r="D485" s="52" t="s">
        <v>15</v>
      </c>
      <c r="E485" s="42" t="s">
        <v>5252</v>
      </c>
      <c r="F485" s="200" t="s">
        <v>5235</v>
      </c>
      <c r="G485" s="39" t="s">
        <v>336</v>
      </c>
      <c r="H485" s="52" t="s">
        <v>42</v>
      </c>
      <c r="I485" s="223">
        <v>86</v>
      </c>
      <c r="J485" s="223">
        <v>0</v>
      </c>
      <c r="K485" s="223">
        <v>0</v>
      </c>
      <c r="L485" s="223">
        <f>SUM(I485:K485)</f>
        <v>86</v>
      </c>
      <c r="M485" s="223">
        <v>86</v>
      </c>
      <c r="N485" s="223">
        <v>86</v>
      </c>
      <c r="O485" s="123"/>
      <c r="P485" s="45" t="s">
        <v>5249</v>
      </c>
      <c r="Q485" s="52" t="s">
        <v>5250</v>
      </c>
      <c r="R485" s="52" t="s">
        <v>5251</v>
      </c>
      <c r="S485" s="55" t="s">
        <v>25</v>
      </c>
      <c r="T485" s="49"/>
    </row>
    <row r="486" spans="2:20" ht="18" customHeight="1" x14ac:dyDescent="0.15">
      <c r="B486" s="33">
        <v>2017</v>
      </c>
      <c r="C486" s="52">
        <v>6</v>
      </c>
      <c r="D486" s="52" t="s">
        <v>15</v>
      </c>
      <c r="E486" s="42" t="s">
        <v>486</v>
      </c>
      <c r="F486" s="200" t="s">
        <v>478</v>
      </c>
      <c r="G486" s="39" t="s">
        <v>341</v>
      </c>
      <c r="H486" s="52" t="s">
        <v>42</v>
      </c>
      <c r="I486" s="69">
        <v>2190</v>
      </c>
      <c r="J486" s="69">
        <v>500</v>
      </c>
      <c r="K486" s="69">
        <v>0</v>
      </c>
      <c r="L486" s="69">
        <v>2690</v>
      </c>
      <c r="M486" s="69">
        <v>500</v>
      </c>
      <c r="N486" s="69">
        <v>350</v>
      </c>
      <c r="O486" s="75"/>
      <c r="P486" s="41" t="s">
        <v>483</v>
      </c>
      <c r="Q486" s="39" t="s">
        <v>487</v>
      </c>
      <c r="R486" s="39" t="s">
        <v>485</v>
      </c>
      <c r="S486" s="55" t="s">
        <v>25</v>
      </c>
      <c r="T486" s="58"/>
    </row>
    <row r="487" spans="2:20" ht="18" customHeight="1" x14ac:dyDescent="0.15">
      <c r="B487" s="33">
        <v>2017</v>
      </c>
      <c r="C487" s="52">
        <v>6</v>
      </c>
      <c r="D487" s="52" t="s">
        <v>15</v>
      </c>
      <c r="E487" s="42" t="s">
        <v>486</v>
      </c>
      <c r="F487" s="200" t="s">
        <v>478</v>
      </c>
      <c r="G487" s="39" t="s">
        <v>43</v>
      </c>
      <c r="H487" s="52" t="s">
        <v>42</v>
      </c>
      <c r="I487" s="69">
        <v>300</v>
      </c>
      <c r="J487" s="69">
        <v>0</v>
      </c>
      <c r="K487" s="69">
        <v>0</v>
      </c>
      <c r="L487" s="69">
        <v>300</v>
      </c>
      <c r="M487" s="69">
        <v>50</v>
      </c>
      <c r="N487" s="69">
        <v>35</v>
      </c>
      <c r="O487" s="75"/>
      <c r="P487" s="41" t="s">
        <v>483</v>
      </c>
      <c r="Q487" s="39" t="s">
        <v>487</v>
      </c>
      <c r="R487" s="39" t="s">
        <v>485</v>
      </c>
      <c r="S487" s="55" t="s">
        <v>25</v>
      </c>
      <c r="T487" s="58"/>
    </row>
    <row r="488" spans="2:20" ht="18" customHeight="1" x14ac:dyDescent="0.15">
      <c r="B488" s="33">
        <v>2017</v>
      </c>
      <c r="C488" s="52">
        <v>6</v>
      </c>
      <c r="D488" s="52" t="s">
        <v>15</v>
      </c>
      <c r="E488" s="42" t="s">
        <v>486</v>
      </c>
      <c r="F488" s="200" t="s">
        <v>478</v>
      </c>
      <c r="G488" s="39" t="s">
        <v>44</v>
      </c>
      <c r="H488" s="52" t="s">
        <v>42</v>
      </c>
      <c r="I488" s="69">
        <v>50</v>
      </c>
      <c r="J488" s="69">
        <v>0</v>
      </c>
      <c r="K488" s="69">
        <v>0</v>
      </c>
      <c r="L488" s="69">
        <v>50</v>
      </c>
      <c r="M488" s="69">
        <v>10</v>
      </c>
      <c r="N488" s="69">
        <v>7</v>
      </c>
      <c r="O488" s="75"/>
      <c r="P488" s="41" t="s">
        <v>483</v>
      </c>
      <c r="Q488" s="39" t="s">
        <v>487</v>
      </c>
      <c r="R488" s="39" t="s">
        <v>485</v>
      </c>
      <c r="S488" s="55" t="s">
        <v>25</v>
      </c>
      <c r="T488" s="58"/>
    </row>
    <row r="489" spans="2:20" ht="18" customHeight="1" x14ac:dyDescent="0.15">
      <c r="B489" s="33">
        <v>2017</v>
      </c>
      <c r="C489" s="52">
        <v>6</v>
      </c>
      <c r="D489" s="52" t="s">
        <v>15</v>
      </c>
      <c r="E489" s="42" t="s">
        <v>486</v>
      </c>
      <c r="F489" s="200" t="s">
        <v>478</v>
      </c>
      <c r="G489" s="39" t="s">
        <v>45</v>
      </c>
      <c r="H489" s="52" t="s">
        <v>42</v>
      </c>
      <c r="I489" s="69">
        <v>28</v>
      </c>
      <c r="J489" s="69">
        <v>0</v>
      </c>
      <c r="K489" s="69">
        <v>0</v>
      </c>
      <c r="L489" s="69">
        <v>28</v>
      </c>
      <c r="M489" s="69">
        <v>10</v>
      </c>
      <c r="N489" s="69">
        <v>7</v>
      </c>
      <c r="O489" s="75"/>
      <c r="P489" s="41" t="s">
        <v>483</v>
      </c>
      <c r="Q489" s="39" t="s">
        <v>487</v>
      </c>
      <c r="R489" s="39" t="s">
        <v>485</v>
      </c>
      <c r="S489" s="55" t="s">
        <v>25</v>
      </c>
      <c r="T489" s="58"/>
    </row>
    <row r="490" spans="2:20" ht="18" customHeight="1" x14ac:dyDescent="0.15">
      <c r="B490" s="33">
        <v>2017</v>
      </c>
      <c r="C490" s="52">
        <v>6</v>
      </c>
      <c r="D490" s="52" t="s">
        <v>15</v>
      </c>
      <c r="E490" s="42" t="s">
        <v>492</v>
      </c>
      <c r="F490" s="200" t="s">
        <v>478</v>
      </c>
      <c r="G490" s="39" t="s">
        <v>17</v>
      </c>
      <c r="H490" s="52" t="s">
        <v>42</v>
      </c>
      <c r="I490" s="69">
        <v>600</v>
      </c>
      <c r="J490" s="69">
        <v>0</v>
      </c>
      <c r="K490" s="69">
        <v>0</v>
      </c>
      <c r="L490" s="69">
        <v>600</v>
      </c>
      <c r="M490" s="69">
        <v>280</v>
      </c>
      <c r="N490" s="69">
        <v>190</v>
      </c>
      <c r="O490" s="75"/>
      <c r="P490" s="45" t="s">
        <v>483</v>
      </c>
      <c r="Q490" s="52" t="s">
        <v>491</v>
      </c>
      <c r="R490" s="39" t="s">
        <v>485</v>
      </c>
      <c r="S490" s="55" t="s">
        <v>25</v>
      </c>
      <c r="T490" s="58"/>
    </row>
    <row r="491" spans="2:20" ht="18" customHeight="1" x14ac:dyDescent="0.15">
      <c r="B491" s="33">
        <v>2017</v>
      </c>
      <c r="C491" s="52">
        <v>6</v>
      </c>
      <c r="D491" s="52" t="s">
        <v>15</v>
      </c>
      <c r="E491" s="42" t="s">
        <v>551</v>
      </c>
      <c r="F491" s="200" t="s">
        <v>478</v>
      </c>
      <c r="G491" s="39" t="s">
        <v>17</v>
      </c>
      <c r="H491" s="52" t="s">
        <v>42</v>
      </c>
      <c r="I491" s="223">
        <v>270</v>
      </c>
      <c r="J491" s="223">
        <v>100</v>
      </c>
      <c r="K491" s="223"/>
      <c r="L491" s="223">
        <v>370</v>
      </c>
      <c r="M491" s="223">
        <v>300</v>
      </c>
      <c r="N491" s="223">
        <v>350</v>
      </c>
      <c r="O491" s="75"/>
      <c r="P491" s="45" t="s">
        <v>541</v>
      </c>
      <c r="Q491" s="52" t="s">
        <v>552</v>
      </c>
      <c r="R491" s="52" t="s">
        <v>553</v>
      </c>
      <c r="S491" s="55" t="s">
        <v>25</v>
      </c>
      <c r="T491" s="58"/>
    </row>
    <row r="492" spans="2:20" ht="18" customHeight="1" x14ac:dyDescent="0.15">
      <c r="B492" s="33">
        <v>2017</v>
      </c>
      <c r="C492" s="52">
        <v>6</v>
      </c>
      <c r="D492" s="52" t="s">
        <v>15</v>
      </c>
      <c r="E492" s="208" t="s">
        <v>580</v>
      </c>
      <c r="F492" s="200" t="s">
        <v>478</v>
      </c>
      <c r="G492" s="39" t="s">
        <v>341</v>
      </c>
      <c r="H492" s="52" t="s">
        <v>42</v>
      </c>
      <c r="I492" s="223">
        <v>860</v>
      </c>
      <c r="J492" s="223"/>
      <c r="K492" s="223"/>
      <c r="L492" s="223">
        <v>860</v>
      </c>
      <c r="M492" s="223">
        <v>323</v>
      </c>
      <c r="N492" s="223">
        <v>860</v>
      </c>
      <c r="O492" s="75"/>
      <c r="P492" s="45" t="s">
        <v>563</v>
      </c>
      <c r="Q492" s="52" t="s">
        <v>581</v>
      </c>
      <c r="R492" s="52" t="s">
        <v>582</v>
      </c>
      <c r="S492" s="55" t="s">
        <v>25</v>
      </c>
      <c r="T492" s="58"/>
    </row>
    <row r="493" spans="2:20" ht="18" customHeight="1" x14ac:dyDescent="0.15">
      <c r="B493" s="33">
        <v>2017</v>
      </c>
      <c r="C493" s="52">
        <v>6</v>
      </c>
      <c r="D493" s="52" t="s">
        <v>15</v>
      </c>
      <c r="E493" s="42" t="s">
        <v>1508</v>
      </c>
      <c r="F493" s="200" t="s">
        <v>1486</v>
      </c>
      <c r="G493" s="39" t="s">
        <v>341</v>
      </c>
      <c r="H493" s="52" t="s">
        <v>42</v>
      </c>
      <c r="I493" s="223">
        <v>870</v>
      </c>
      <c r="J493" s="223">
        <v>300</v>
      </c>
      <c r="K493" s="223"/>
      <c r="L493" s="223">
        <v>1170</v>
      </c>
      <c r="M493" s="223"/>
      <c r="N493" s="223">
        <v>893</v>
      </c>
      <c r="O493" s="123"/>
      <c r="P493" s="45" t="s">
        <v>1497</v>
      </c>
      <c r="Q493" s="52" t="s">
        <v>1506</v>
      </c>
      <c r="R493" s="52" t="s">
        <v>1507</v>
      </c>
      <c r="S493" s="55" t="s">
        <v>25</v>
      </c>
      <c r="T493" s="49"/>
    </row>
    <row r="494" spans="2:20" ht="18" customHeight="1" x14ac:dyDescent="0.15">
      <c r="B494" s="33">
        <v>2017</v>
      </c>
      <c r="C494" s="52">
        <v>6</v>
      </c>
      <c r="D494" s="52" t="s">
        <v>15</v>
      </c>
      <c r="E494" s="42" t="s">
        <v>1509</v>
      </c>
      <c r="F494" s="200" t="s">
        <v>1486</v>
      </c>
      <c r="G494" s="39" t="s">
        <v>341</v>
      </c>
      <c r="H494" s="52" t="s">
        <v>42</v>
      </c>
      <c r="I494" s="223">
        <v>760</v>
      </c>
      <c r="J494" s="223">
        <v>300</v>
      </c>
      <c r="K494" s="223"/>
      <c r="L494" s="223">
        <v>1060</v>
      </c>
      <c r="M494" s="223"/>
      <c r="N494" s="223">
        <v>793</v>
      </c>
      <c r="O494" s="123"/>
      <c r="P494" s="45" t="s">
        <v>1497</v>
      </c>
      <c r="Q494" s="52" t="s">
        <v>1506</v>
      </c>
      <c r="R494" s="52" t="s">
        <v>1507</v>
      </c>
      <c r="S494" s="55" t="s">
        <v>25</v>
      </c>
      <c r="T494" s="49"/>
    </row>
    <row r="495" spans="2:20" ht="18" customHeight="1" x14ac:dyDescent="0.15">
      <c r="B495" s="33">
        <v>2017</v>
      </c>
      <c r="C495" s="52">
        <v>6</v>
      </c>
      <c r="D495" s="52" t="s">
        <v>15</v>
      </c>
      <c r="E495" s="42" t="s">
        <v>2049</v>
      </c>
      <c r="F495" s="200" t="s">
        <v>310</v>
      </c>
      <c r="G495" s="39" t="s">
        <v>17</v>
      </c>
      <c r="H495" s="52" t="s">
        <v>42</v>
      </c>
      <c r="I495" s="224">
        <v>2340</v>
      </c>
      <c r="J495" s="224">
        <v>1170</v>
      </c>
      <c r="K495" s="224"/>
      <c r="L495" s="224">
        <v>3510</v>
      </c>
      <c r="M495" s="224">
        <v>2340</v>
      </c>
      <c r="N495" s="224">
        <v>3510</v>
      </c>
      <c r="O495" s="133"/>
      <c r="P495" s="218" t="s">
        <v>2046</v>
      </c>
      <c r="Q495" s="52" t="s">
        <v>2039</v>
      </c>
      <c r="R495" s="24" t="s">
        <v>2040</v>
      </c>
      <c r="S495" s="55" t="s">
        <v>25</v>
      </c>
      <c r="T495" s="58"/>
    </row>
    <row r="496" spans="2:20" ht="18" customHeight="1" x14ac:dyDescent="0.15">
      <c r="B496" s="33">
        <v>2017</v>
      </c>
      <c r="C496" s="52">
        <v>6</v>
      </c>
      <c r="D496" s="52" t="s">
        <v>15</v>
      </c>
      <c r="E496" s="42" t="s">
        <v>2050</v>
      </c>
      <c r="F496" s="200" t="s">
        <v>310</v>
      </c>
      <c r="G496" s="39" t="s">
        <v>17</v>
      </c>
      <c r="H496" s="52" t="s">
        <v>42</v>
      </c>
      <c r="I496" s="224">
        <v>1500</v>
      </c>
      <c r="J496" s="224">
        <v>750</v>
      </c>
      <c r="K496" s="224"/>
      <c r="L496" s="224">
        <v>2250</v>
      </c>
      <c r="M496" s="224">
        <v>1500</v>
      </c>
      <c r="N496" s="224">
        <v>2250</v>
      </c>
      <c r="O496" s="133"/>
      <c r="P496" s="218" t="s">
        <v>2046</v>
      </c>
      <c r="Q496" s="52" t="s">
        <v>2039</v>
      </c>
      <c r="R496" s="24" t="s">
        <v>2040</v>
      </c>
      <c r="S496" s="55" t="s">
        <v>25</v>
      </c>
      <c r="T496" s="58"/>
    </row>
    <row r="497" spans="2:20" ht="18" customHeight="1" x14ac:dyDescent="0.15">
      <c r="B497" s="33">
        <v>2017</v>
      </c>
      <c r="C497" s="52">
        <v>6</v>
      </c>
      <c r="D497" s="52" t="s">
        <v>16</v>
      </c>
      <c r="E497" s="42" t="s">
        <v>2066</v>
      </c>
      <c r="F497" s="200" t="s">
        <v>310</v>
      </c>
      <c r="G497" s="39" t="s">
        <v>17</v>
      </c>
      <c r="H497" s="52" t="s">
        <v>42</v>
      </c>
      <c r="I497" s="223">
        <v>1920</v>
      </c>
      <c r="J497" s="223">
        <v>1280</v>
      </c>
      <c r="K497" s="223"/>
      <c r="L497" s="224">
        <v>3200</v>
      </c>
      <c r="M497" s="223">
        <v>2150</v>
      </c>
      <c r="N497" s="223"/>
      <c r="O497" s="75"/>
      <c r="P497" s="45" t="s">
        <v>2060</v>
      </c>
      <c r="Q497" s="52" t="s">
        <v>2067</v>
      </c>
      <c r="R497" s="52" t="s">
        <v>2068</v>
      </c>
      <c r="S497" s="55" t="s">
        <v>25</v>
      </c>
      <c r="T497" s="58"/>
    </row>
    <row r="498" spans="2:20" ht="18" customHeight="1" x14ac:dyDescent="0.15">
      <c r="B498" s="33">
        <v>2017</v>
      </c>
      <c r="C498" s="52">
        <v>6</v>
      </c>
      <c r="D498" s="52" t="s">
        <v>16</v>
      </c>
      <c r="E498" s="42" t="s">
        <v>2069</v>
      </c>
      <c r="F498" s="200" t="s">
        <v>310</v>
      </c>
      <c r="G498" s="39" t="s">
        <v>17</v>
      </c>
      <c r="H498" s="52" t="s">
        <v>42</v>
      </c>
      <c r="I498" s="223">
        <v>155</v>
      </c>
      <c r="J498" s="223">
        <v>103</v>
      </c>
      <c r="K498" s="223"/>
      <c r="L498" s="224">
        <v>258</v>
      </c>
      <c r="M498" s="223">
        <v>258</v>
      </c>
      <c r="N498" s="223"/>
      <c r="O498" s="75"/>
      <c r="P498" s="45" t="s">
        <v>2060</v>
      </c>
      <c r="Q498" s="52" t="s">
        <v>2070</v>
      </c>
      <c r="R498" s="52" t="s">
        <v>2071</v>
      </c>
      <c r="S498" s="55" t="s">
        <v>25</v>
      </c>
      <c r="T498" s="58"/>
    </row>
    <row r="499" spans="2:20" ht="18" customHeight="1" x14ac:dyDescent="0.15">
      <c r="B499" s="33">
        <v>2017</v>
      </c>
      <c r="C499" s="52">
        <v>6</v>
      </c>
      <c r="D499" s="52" t="s">
        <v>16</v>
      </c>
      <c r="E499" s="42" t="s">
        <v>2076</v>
      </c>
      <c r="F499" s="200" t="s">
        <v>310</v>
      </c>
      <c r="G499" s="39" t="s">
        <v>341</v>
      </c>
      <c r="H499" s="52" t="s">
        <v>42</v>
      </c>
      <c r="I499" s="223">
        <v>7348</v>
      </c>
      <c r="J499" s="223">
        <v>2960</v>
      </c>
      <c r="K499" s="223">
        <v>6</v>
      </c>
      <c r="L499" s="224">
        <v>10314</v>
      </c>
      <c r="M499" s="223">
        <v>500</v>
      </c>
      <c r="N499" s="223">
        <v>1500</v>
      </c>
      <c r="O499" s="75"/>
      <c r="P499" s="45" t="s">
        <v>2077</v>
      </c>
      <c r="Q499" s="52" t="s">
        <v>2078</v>
      </c>
      <c r="R499" s="52" t="s">
        <v>2079</v>
      </c>
      <c r="S499" s="55" t="s">
        <v>2080</v>
      </c>
      <c r="T499" s="58"/>
    </row>
    <row r="500" spans="2:20" ht="18" customHeight="1" x14ac:dyDescent="0.15">
      <c r="B500" s="74">
        <v>2017</v>
      </c>
      <c r="C500" s="39">
        <v>6</v>
      </c>
      <c r="D500" s="39" t="s">
        <v>16</v>
      </c>
      <c r="E500" s="107" t="s">
        <v>2547</v>
      </c>
      <c r="F500" s="230" t="s">
        <v>2521</v>
      </c>
      <c r="G500" s="39" t="s">
        <v>341</v>
      </c>
      <c r="H500" s="39" t="s">
        <v>42</v>
      </c>
      <c r="I500" s="170">
        <v>1100</v>
      </c>
      <c r="J500" s="170">
        <v>500</v>
      </c>
      <c r="K500" s="170">
        <v>100</v>
      </c>
      <c r="L500" s="69">
        <f>SUM(I500:K500)</f>
        <v>1700</v>
      </c>
      <c r="M500" s="170">
        <v>11000</v>
      </c>
      <c r="N500" s="170">
        <v>11000</v>
      </c>
      <c r="O500" s="133"/>
      <c r="P500" s="41" t="s">
        <v>2548</v>
      </c>
      <c r="Q500" s="39" t="s">
        <v>2549</v>
      </c>
      <c r="R500" s="39" t="s">
        <v>2550</v>
      </c>
      <c r="S500" s="40" t="s">
        <v>25</v>
      </c>
      <c r="T500" s="148"/>
    </row>
    <row r="501" spans="2:20" ht="18" customHeight="1" x14ac:dyDescent="0.15">
      <c r="B501" s="74">
        <v>2017</v>
      </c>
      <c r="C501" s="39">
        <v>6</v>
      </c>
      <c r="D501" s="39" t="s">
        <v>16</v>
      </c>
      <c r="E501" s="107" t="s">
        <v>2551</v>
      </c>
      <c r="F501" s="230" t="s">
        <v>2521</v>
      </c>
      <c r="G501" s="39" t="s">
        <v>341</v>
      </c>
      <c r="H501" s="39" t="s">
        <v>42</v>
      </c>
      <c r="I501" s="170">
        <v>2300</v>
      </c>
      <c r="J501" s="170">
        <v>1100</v>
      </c>
      <c r="K501" s="170">
        <v>300</v>
      </c>
      <c r="L501" s="69">
        <f>SUM(I501:K501)</f>
        <v>3700</v>
      </c>
      <c r="M501" s="170">
        <v>6000</v>
      </c>
      <c r="N501" s="170">
        <v>6000</v>
      </c>
      <c r="O501" s="133"/>
      <c r="P501" s="41" t="s">
        <v>2548</v>
      </c>
      <c r="Q501" s="39" t="s">
        <v>2552</v>
      </c>
      <c r="R501" s="39" t="s">
        <v>2553</v>
      </c>
      <c r="S501" s="40" t="s">
        <v>25</v>
      </c>
      <c r="T501" s="148"/>
    </row>
    <row r="502" spans="2:20" ht="18" customHeight="1" x14ac:dyDescent="0.15">
      <c r="B502" s="33">
        <v>2017</v>
      </c>
      <c r="C502" s="52">
        <v>6</v>
      </c>
      <c r="D502" s="52" t="s">
        <v>15</v>
      </c>
      <c r="E502" s="42" t="s">
        <v>2916</v>
      </c>
      <c r="F502" s="232" t="s">
        <v>2832</v>
      </c>
      <c r="G502" s="31" t="s">
        <v>17</v>
      </c>
      <c r="H502" s="48" t="s">
        <v>42</v>
      </c>
      <c r="I502" s="223">
        <v>96</v>
      </c>
      <c r="J502" s="223">
        <v>34</v>
      </c>
      <c r="K502" s="223">
        <v>0</v>
      </c>
      <c r="L502" s="223">
        <v>130</v>
      </c>
      <c r="M502" s="223">
        <v>96</v>
      </c>
      <c r="N502" s="223">
        <v>0</v>
      </c>
      <c r="O502" s="123"/>
      <c r="P502" s="45" t="s">
        <v>2912</v>
      </c>
      <c r="Q502" s="52" t="s">
        <v>2913</v>
      </c>
      <c r="R502" s="52" t="s">
        <v>2914</v>
      </c>
      <c r="S502" s="55" t="s">
        <v>25</v>
      </c>
      <c r="T502" s="49"/>
    </row>
    <row r="503" spans="2:20" ht="18" customHeight="1" x14ac:dyDescent="0.15">
      <c r="B503" s="33">
        <v>2017</v>
      </c>
      <c r="C503" s="52">
        <v>6</v>
      </c>
      <c r="D503" s="52" t="s">
        <v>15</v>
      </c>
      <c r="E503" s="42" t="s">
        <v>2917</v>
      </c>
      <c r="F503" s="232" t="s">
        <v>2832</v>
      </c>
      <c r="G503" s="31" t="s">
        <v>44</v>
      </c>
      <c r="H503" s="48" t="s">
        <v>42</v>
      </c>
      <c r="I503" s="223">
        <v>54</v>
      </c>
      <c r="J503" s="223">
        <v>25</v>
      </c>
      <c r="K503" s="223">
        <v>0</v>
      </c>
      <c r="L503" s="223">
        <v>79</v>
      </c>
      <c r="M503" s="223">
        <v>54</v>
      </c>
      <c r="N503" s="223">
        <v>0</v>
      </c>
      <c r="O503" s="123"/>
      <c r="P503" s="45" t="s">
        <v>2912</v>
      </c>
      <c r="Q503" s="52" t="s">
        <v>2913</v>
      </c>
      <c r="R503" s="52" t="s">
        <v>2914</v>
      </c>
      <c r="S503" s="55" t="s">
        <v>25</v>
      </c>
      <c r="T503" s="49"/>
    </row>
    <row r="504" spans="2:20" ht="18" customHeight="1" x14ac:dyDescent="0.15">
      <c r="B504" s="33">
        <v>2017</v>
      </c>
      <c r="C504" s="52">
        <v>6</v>
      </c>
      <c r="D504" s="52" t="s">
        <v>15</v>
      </c>
      <c r="E504" s="42" t="s">
        <v>2918</v>
      </c>
      <c r="F504" s="232" t="s">
        <v>2832</v>
      </c>
      <c r="G504" s="31" t="s">
        <v>17</v>
      </c>
      <c r="H504" s="48" t="s">
        <v>42</v>
      </c>
      <c r="I504" s="223">
        <v>91</v>
      </c>
      <c r="J504" s="223">
        <v>41</v>
      </c>
      <c r="K504" s="223">
        <v>0</v>
      </c>
      <c r="L504" s="223">
        <v>132</v>
      </c>
      <c r="M504" s="223">
        <v>91</v>
      </c>
      <c r="N504" s="223">
        <v>0</v>
      </c>
      <c r="O504" s="123"/>
      <c r="P504" s="45" t="s">
        <v>2912</v>
      </c>
      <c r="Q504" s="52" t="s">
        <v>2913</v>
      </c>
      <c r="R504" s="52" t="s">
        <v>2914</v>
      </c>
      <c r="S504" s="55" t="s">
        <v>25</v>
      </c>
      <c r="T504" s="49"/>
    </row>
    <row r="505" spans="2:20" ht="18" customHeight="1" x14ac:dyDescent="0.15">
      <c r="B505" s="33">
        <v>2017</v>
      </c>
      <c r="C505" s="52">
        <v>6</v>
      </c>
      <c r="D505" s="52" t="s">
        <v>15</v>
      </c>
      <c r="E505" s="42" t="s">
        <v>4664</v>
      </c>
      <c r="F505" s="200" t="s">
        <v>1328</v>
      </c>
      <c r="G505" s="39" t="s">
        <v>17</v>
      </c>
      <c r="H505" s="52" t="s">
        <v>42</v>
      </c>
      <c r="I505" s="223">
        <v>7129</v>
      </c>
      <c r="J505" s="223">
        <v>4543</v>
      </c>
      <c r="K505" s="223"/>
      <c r="L505" s="223">
        <f>SUM(I505:K505)</f>
        <v>11672</v>
      </c>
      <c r="M505" s="223">
        <v>2700</v>
      </c>
      <c r="N505" s="223">
        <v>11672</v>
      </c>
      <c r="O505" s="75"/>
      <c r="P505" s="45" t="s">
        <v>4665</v>
      </c>
      <c r="Q505" s="52" t="s">
        <v>4666</v>
      </c>
      <c r="R505" s="52" t="s">
        <v>4667</v>
      </c>
      <c r="S505" s="55" t="s">
        <v>25</v>
      </c>
      <c r="T505" s="58"/>
    </row>
    <row r="506" spans="2:20" ht="18" customHeight="1" x14ac:dyDescent="0.15">
      <c r="B506" s="33">
        <v>2017</v>
      </c>
      <c r="C506" s="52">
        <v>6</v>
      </c>
      <c r="D506" s="52" t="s">
        <v>15</v>
      </c>
      <c r="E506" s="42" t="s">
        <v>4668</v>
      </c>
      <c r="F506" s="200" t="s">
        <v>1328</v>
      </c>
      <c r="G506" s="39" t="s">
        <v>43</v>
      </c>
      <c r="H506" s="52" t="s">
        <v>42</v>
      </c>
      <c r="I506" s="223">
        <v>308</v>
      </c>
      <c r="J506" s="223"/>
      <c r="K506" s="223"/>
      <c r="L506" s="223">
        <f>SUM(I506:K506)</f>
        <v>308</v>
      </c>
      <c r="M506" s="223">
        <v>10</v>
      </c>
      <c r="N506" s="223">
        <v>308</v>
      </c>
      <c r="O506" s="75"/>
      <c r="P506" s="45" t="s">
        <v>4665</v>
      </c>
      <c r="Q506" s="52" t="s">
        <v>4666</v>
      </c>
      <c r="R506" s="52" t="s">
        <v>4669</v>
      </c>
      <c r="S506" s="55" t="s">
        <v>25</v>
      </c>
      <c r="T506" s="58"/>
    </row>
    <row r="507" spans="2:20" ht="18" customHeight="1" x14ac:dyDescent="0.15">
      <c r="B507" s="33">
        <v>2017</v>
      </c>
      <c r="C507" s="52">
        <v>6</v>
      </c>
      <c r="D507" s="52" t="s">
        <v>15</v>
      </c>
      <c r="E507" s="42" t="s">
        <v>4727</v>
      </c>
      <c r="F507" s="200" t="s">
        <v>1328</v>
      </c>
      <c r="G507" s="39" t="s">
        <v>341</v>
      </c>
      <c r="H507" s="52" t="s">
        <v>42</v>
      </c>
      <c r="I507" s="223">
        <v>600</v>
      </c>
      <c r="J507" s="223">
        <v>300</v>
      </c>
      <c r="K507" s="223">
        <v>200</v>
      </c>
      <c r="L507" s="223">
        <f>SUM(I507:K507)</f>
        <v>1100</v>
      </c>
      <c r="M507" s="223">
        <v>600</v>
      </c>
      <c r="N507" s="223">
        <v>2000</v>
      </c>
      <c r="O507" s="75"/>
      <c r="P507" s="45" t="s">
        <v>4724</v>
      </c>
      <c r="Q507" s="52" t="s">
        <v>4728</v>
      </c>
      <c r="R507" s="52" t="s">
        <v>4729</v>
      </c>
      <c r="S507" s="55" t="s">
        <v>25</v>
      </c>
      <c r="T507" s="58"/>
    </row>
    <row r="508" spans="2:20" ht="18" customHeight="1" x14ac:dyDescent="0.15">
      <c r="B508" s="33">
        <v>2017</v>
      </c>
      <c r="C508" s="52">
        <v>6</v>
      </c>
      <c r="D508" s="52" t="s">
        <v>15</v>
      </c>
      <c r="E508" s="42" t="s">
        <v>5245</v>
      </c>
      <c r="F508" s="200" t="s">
        <v>5235</v>
      </c>
      <c r="G508" s="39" t="s">
        <v>17</v>
      </c>
      <c r="H508" s="52" t="s">
        <v>1377</v>
      </c>
      <c r="I508" s="223">
        <v>260</v>
      </c>
      <c r="J508" s="223">
        <v>0</v>
      </c>
      <c r="K508" s="223">
        <v>0</v>
      </c>
      <c r="L508" s="223">
        <f>SUM(I508:K508)</f>
        <v>260</v>
      </c>
      <c r="M508" s="223">
        <v>260</v>
      </c>
      <c r="N508" s="223">
        <v>0</v>
      </c>
      <c r="O508" s="123"/>
      <c r="P508" s="45" t="s">
        <v>5240</v>
      </c>
      <c r="Q508" s="52" t="s">
        <v>5241</v>
      </c>
      <c r="R508" s="52" t="s">
        <v>5242</v>
      </c>
      <c r="S508" s="55" t="s">
        <v>25</v>
      </c>
      <c r="T508" s="49"/>
    </row>
    <row r="509" spans="2:20" ht="18" customHeight="1" x14ac:dyDescent="0.15">
      <c r="B509" s="33">
        <v>2017</v>
      </c>
      <c r="C509" s="52">
        <v>6</v>
      </c>
      <c r="D509" s="52" t="s">
        <v>15</v>
      </c>
      <c r="E509" s="42" t="s">
        <v>5269</v>
      </c>
      <c r="F509" s="200" t="s">
        <v>5235</v>
      </c>
      <c r="G509" s="39" t="s">
        <v>18</v>
      </c>
      <c r="H509" s="52" t="s">
        <v>42</v>
      </c>
      <c r="I509" s="223">
        <v>540</v>
      </c>
      <c r="J509" s="223">
        <v>0</v>
      </c>
      <c r="K509" s="223">
        <v>0</v>
      </c>
      <c r="L509" s="223">
        <f>SUM(I509:K509)</f>
        <v>540</v>
      </c>
      <c r="M509" s="223">
        <f>L509</f>
        <v>540</v>
      </c>
      <c r="N509" s="223">
        <f>M509*0.7</f>
        <v>378</v>
      </c>
      <c r="O509" s="123"/>
      <c r="P509" s="45" t="s">
        <v>5258</v>
      </c>
      <c r="Q509" s="52" t="s">
        <v>5264</v>
      </c>
      <c r="R509" s="52" t="s">
        <v>5265</v>
      </c>
      <c r="S509" s="55" t="s">
        <v>25</v>
      </c>
      <c r="T509" s="49"/>
    </row>
    <row r="510" spans="2:20" ht="18" customHeight="1" x14ac:dyDescent="0.15">
      <c r="B510" s="33">
        <v>2017</v>
      </c>
      <c r="C510" s="52">
        <v>6</v>
      </c>
      <c r="D510" s="52" t="s">
        <v>15</v>
      </c>
      <c r="E510" s="42" t="s">
        <v>5270</v>
      </c>
      <c r="F510" s="200" t="s">
        <v>5235</v>
      </c>
      <c r="G510" s="39" t="s">
        <v>18</v>
      </c>
      <c r="H510" s="52" t="s">
        <v>42</v>
      </c>
      <c r="I510" s="223">
        <v>280</v>
      </c>
      <c r="J510" s="223">
        <v>0</v>
      </c>
      <c r="K510" s="223">
        <v>0</v>
      </c>
      <c r="L510" s="223">
        <f>SUM(I510:K510)</f>
        <v>280</v>
      </c>
      <c r="M510" s="223">
        <f>L510</f>
        <v>280</v>
      </c>
      <c r="N510" s="223">
        <f>M510*0.7</f>
        <v>196</v>
      </c>
      <c r="O510" s="123"/>
      <c r="P510" s="45" t="s">
        <v>5258</v>
      </c>
      <c r="Q510" s="52" t="s">
        <v>5264</v>
      </c>
      <c r="R510" s="52" t="s">
        <v>5265</v>
      </c>
      <c r="S510" s="55" t="s">
        <v>25</v>
      </c>
      <c r="T510" s="49"/>
    </row>
    <row r="511" spans="2:20" ht="18" customHeight="1" x14ac:dyDescent="0.15">
      <c r="B511" s="33">
        <v>2017</v>
      </c>
      <c r="C511" s="52">
        <v>6</v>
      </c>
      <c r="D511" s="52" t="s">
        <v>15</v>
      </c>
      <c r="E511" s="42" t="s">
        <v>5271</v>
      </c>
      <c r="F511" s="200" t="s">
        <v>5235</v>
      </c>
      <c r="G511" s="39" t="s">
        <v>18</v>
      </c>
      <c r="H511" s="52" t="s">
        <v>42</v>
      </c>
      <c r="I511" s="223">
        <v>153</v>
      </c>
      <c r="J511" s="223">
        <v>0</v>
      </c>
      <c r="K511" s="223">
        <v>0</v>
      </c>
      <c r="L511" s="223">
        <f>SUM(I511:K511)</f>
        <v>153</v>
      </c>
      <c r="M511" s="223">
        <f>L511</f>
        <v>153</v>
      </c>
      <c r="N511" s="223">
        <f>M511*0.7</f>
        <v>107.1</v>
      </c>
      <c r="O511" s="123"/>
      <c r="P511" s="45" t="s">
        <v>5258</v>
      </c>
      <c r="Q511" s="52" t="s">
        <v>5264</v>
      </c>
      <c r="R511" s="52" t="s">
        <v>5265</v>
      </c>
      <c r="S511" s="55" t="s">
        <v>25</v>
      </c>
      <c r="T511" s="49"/>
    </row>
    <row r="512" spans="2:20" ht="18" customHeight="1" x14ac:dyDescent="0.15">
      <c r="B512" s="33">
        <v>2017</v>
      </c>
      <c r="C512" s="52">
        <v>7</v>
      </c>
      <c r="D512" s="52" t="s">
        <v>15</v>
      </c>
      <c r="E512" s="42" t="s">
        <v>335</v>
      </c>
      <c r="F512" s="200" t="s">
        <v>310</v>
      </c>
      <c r="G512" s="39" t="s">
        <v>336</v>
      </c>
      <c r="H512" s="52" t="s">
        <v>46</v>
      </c>
      <c r="I512" s="69">
        <v>6299</v>
      </c>
      <c r="J512" s="223">
        <v>4026</v>
      </c>
      <c r="K512" s="223">
        <v>0</v>
      </c>
      <c r="L512" s="223">
        <v>10325</v>
      </c>
      <c r="M512" s="223">
        <v>2727</v>
      </c>
      <c r="N512" s="223">
        <v>10325</v>
      </c>
      <c r="O512" s="75"/>
      <c r="P512" s="45" t="s">
        <v>337</v>
      </c>
      <c r="Q512" s="52" t="s">
        <v>338</v>
      </c>
      <c r="R512" s="52" t="s">
        <v>339</v>
      </c>
      <c r="S512" s="55" t="s">
        <v>25</v>
      </c>
      <c r="T512" s="58"/>
    </row>
    <row r="513" spans="2:20" ht="18" customHeight="1" x14ac:dyDescent="0.15">
      <c r="B513" s="33">
        <v>2017</v>
      </c>
      <c r="C513" s="52">
        <v>7</v>
      </c>
      <c r="D513" s="52" t="s">
        <v>15</v>
      </c>
      <c r="E513" s="42" t="s">
        <v>566</v>
      </c>
      <c r="F513" s="200" t="s">
        <v>478</v>
      </c>
      <c r="G513" s="39" t="s">
        <v>341</v>
      </c>
      <c r="H513" s="52" t="s">
        <v>42</v>
      </c>
      <c r="I513" s="223">
        <v>8100</v>
      </c>
      <c r="J513" s="223">
        <v>7100</v>
      </c>
      <c r="K513" s="223"/>
      <c r="L513" s="223">
        <v>15200</v>
      </c>
      <c r="M513" s="223">
        <v>800</v>
      </c>
      <c r="N513" s="223">
        <v>15200</v>
      </c>
      <c r="O513" s="75"/>
      <c r="P513" s="45" t="s">
        <v>563</v>
      </c>
      <c r="Q513" s="52" t="s">
        <v>564</v>
      </c>
      <c r="R513" s="52" t="s">
        <v>565</v>
      </c>
      <c r="S513" s="55" t="s">
        <v>25</v>
      </c>
      <c r="T513" s="58"/>
    </row>
    <row r="514" spans="2:20" ht="18" customHeight="1" x14ac:dyDescent="0.15">
      <c r="B514" s="33">
        <v>2017</v>
      </c>
      <c r="C514" s="52">
        <v>7</v>
      </c>
      <c r="D514" s="52" t="s">
        <v>15</v>
      </c>
      <c r="E514" s="207" t="s">
        <v>579</v>
      </c>
      <c r="F514" s="200" t="s">
        <v>478</v>
      </c>
      <c r="G514" s="39" t="s">
        <v>17</v>
      </c>
      <c r="H514" s="52" t="s">
        <v>42</v>
      </c>
      <c r="I514" s="223">
        <v>897</v>
      </c>
      <c r="J514" s="223"/>
      <c r="K514" s="223"/>
      <c r="L514" s="223">
        <v>897</v>
      </c>
      <c r="M514" s="223">
        <v>897</v>
      </c>
      <c r="N514" s="223">
        <v>897</v>
      </c>
      <c r="O514" s="75"/>
      <c r="P514" s="45" t="s">
        <v>563</v>
      </c>
      <c r="Q514" s="52" t="s">
        <v>577</v>
      </c>
      <c r="R514" s="52" t="s">
        <v>578</v>
      </c>
      <c r="S514" s="55" t="s">
        <v>25</v>
      </c>
      <c r="T514" s="58"/>
    </row>
    <row r="515" spans="2:20" ht="18" customHeight="1" x14ac:dyDescent="0.15">
      <c r="B515" s="33">
        <v>2017</v>
      </c>
      <c r="C515" s="52">
        <v>7</v>
      </c>
      <c r="D515" s="52" t="s">
        <v>15</v>
      </c>
      <c r="E515" s="208" t="s">
        <v>584</v>
      </c>
      <c r="F515" s="200" t="s">
        <v>478</v>
      </c>
      <c r="G515" s="39" t="s">
        <v>341</v>
      </c>
      <c r="H515" s="52" t="s">
        <v>42</v>
      </c>
      <c r="I515" s="223">
        <v>1773</v>
      </c>
      <c r="J515" s="223"/>
      <c r="K515" s="223"/>
      <c r="L515" s="223">
        <v>1773</v>
      </c>
      <c r="M515" s="223">
        <v>583</v>
      </c>
      <c r="N515" s="223">
        <v>1773</v>
      </c>
      <c r="O515" s="75"/>
      <c r="P515" s="45" t="s">
        <v>563</v>
      </c>
      <c r="Q515" s="52" t="s">
        <v>581</v>
      </c>
      <c r="R515" s="52" t="s">
        <v>582</v>
      </c>
      <c r="S515" s="55" t="s">
        <v>25</v>
      </c>
      <c r="T515" s="58"/>
    </row>
    <row r="516" spans="2:20" ht="18" customHeight="1" x14ac:dyDescent="0.15">
      <c r="B516" s="33">
        <v>2017</v>
      </c>
      <c r="C516" s="52">
        <v>7</v>
      </c>
      <c r="D516" s="52" t="s">
        <v>15</v>
      </c>
      <c r="E516" s="42" t="s">
        <v>1496</v>
      </c>
      <c r="F516" s="200" t="s">
        <v>1486</v>
      </c>
      <c r="G516" s="39" t="s">
        <v>341</v>
      </c>
      <c r="H516" s="52" t="s">
        <v>42</v>
      </c>
      <c r="I516" s="223">
        <v>3500</v>
      </c>
      <c r="J516" s="223">
        <v>700</v>
      </c>
      <c r="K516" s="223">
        <v>0</v>
      </c>
      <c r="L516" s="223">
        <v>4200</v>
      </c>
      <c r="M516" s="223">
        <v>500</v>
      </c>
      <c r="N516" s="223">
        <v>2940</v>
      </c>
      <c r="O516" s="123"/>
      <c r="P516" s="45" t="s">
        <v>1497</v>
      </c>
      <c r="Q516" s="52" t="s">
        <v>1498</v>
      </c>
      <c r="R516" s="52" t="s">
        <v>1499</v>
      </c>
      <c r="S516" s="55" t="s">
        <v>25</v>
      </c>
      <c r="T516" s="49"/>
    </row>
    <row r="517" spans="2:20" ht="18" customHeight="1" x14ac:dyDescent="0.15">
      <c r="B517" s="33">
        <v>2017</v>
      </c>
      <c r="C517" s="52">
        <v>7</v>
      </c>
      <c r="D517" s="52" t="s">
        <v>15</v>
      </c>
      <c r="E517" s="42" t="s">
        <v>1500</v>
      </c>
      <c r="F517" s="200" t="s">
        <v>1486</v>
      </c>
      <c r="G517" s="39" t="s">
        <v>341</v>
      </c>
      <c r="H517" s="52" t="s">
        <v>42</v>
      </c>
      <c r="I517" s="223">
        <v>3000</v>
      </c>
      <c r="J517" s="223">
        <v>700</v>
      </c>
      <c r="K517" s="223">
        <v>0</v>
      </c>
      <c r="L517" s="223">
        <v>3700</v>
      </c>
      <c r="M517" s="223">
        <v>500</v>
      </c>
      <c r="N517" s="223">
        <v>2590</v>
      </c>
      <c r="O517" s="123"/>
      <c r="P517" s="45" t="s">
        <v>1497</v>
      </c>
      <c r="Q517" s="52" t="s">
        <v>1498</v>
      </c>
      <c r="R517" s="52" t="s">
        <v>1499</v>
      </c>
      <c r="S517" s="55" t="s">
        <v>25</v>
      </c>
      <c r="T517" s="49"/>
    </row>
    <row r="518" spans="2:20" ht="18" customHeight="1" x14ac:dyDescent="0.15">
      <c r="B518" s="33">
        <v>2017</v>
      </c>
      <c r="C518" s="52">
        <v>7</v>
      </c>
      <c r="D518" s="52" t="s">
        <v>15</v>
      </c>
      <c r="E518" s="42" t="s">
        <v>1501</v>
      </c>
      <c r="F518" s="200" t="s">
        <v>1486</v>
      </c>
      <c r="G518" s="39" t="s">
        <v>43</v>
      </c>
      <c r="H518" s="52" t="s">
        <v>42</v>
      </c>
      <c r="I518" s="223">
        <v>200</v>
      </c>
      <c r="J518" s="223">
        <v>50</v>
      </c>
      <c r="K518" s="223"/>
      <c r="L518" s="223">
        <v>250</v>
      </c>
      <c r="M518" s="223">
        <v>30</v>
      </c>
      <c r="N518" s="223">
        <v>175</v>
      </c>
      <c r="O518" s="123"/>
      <c r="P518" s="45" t="s">
        <v>1497</v>
      </c>
      <c r="Q518" s="52" t="s">
        <v>1498</v>
      </c>
      <c r="R518" s="52" t="s">
        <v>1499</v>
      </c>
      <c r="S518" s="55" t="s">
        <v>25</v>
      </c>
      <c r="T518" s="49"/>
    </row>
    <row r="519" spans="2:20" ht="18" customHeight="1" x14ac:dyDescent="0.15">
      <c r="B519" s="33">
        <v>2017</v>
      </c>
      <c r="C519" s="52">
        <v>7</v>
      </c>
      <c r="D519" s="52" t="s">
        <v>15</v>
      </c>
      <c r="E519" s="42" t="s">
        <v>1502</v>
      </c>
      <c r="F519" s="200" t="s">
        <v>1486</v>
      </c>
      <c r="G519" s="39" t="s">
        <v>43</v>
      </c>
      <c r="H519" s="52" t="s">
        <v>42</v>
      </c>
      <c r="I519" s="223">
        <v>200</v>
      </c>
      <c r="J519" s="223">
        <v>50</v>
      </c>
      <c r="K519" s="223"/>
      <c r="L519" s="223">
        <v>250</v>
      </c>
      <c r="M519" s="223">
        <v>30</v>
      </c>
      <c r="N519" s="223">
        <v>175</v>
      </c>
      <c r="O519" s="123"/>
      <c r="P519" s="45" t="s">
        <v>1497</v>
      </c>
      <c r="Q519" s="52" t="s">
        <v>1498</v>
      </c>
      <c r="R519" s="52" t="s">
        <v>1499</v>
      </c>
      <c r="S519" s="55" t="s">
        <v>25</v>
      </c>
      <c r="T519" s="49"/>
    </row>
    <row r="520" spans="2:20" ht="18" customHeight="1" x14ac:dyDescent="0.15">
      <c r="B520" s="33">
        <v>2017</v>
      </c>
      <c r="C520" s="52">
        <v>7</v>
      </c>
      <c r="D520" s="52" t="s">
        <v>15</v>
      </c>
      <c r="E520" s="42" t="s">
        <v>1503</v>
      </c>
      <c r="F520" s="200" t="s">
        <v>1486</v>
      </c>
      <c r="G520" s="39" t="s">
        <v>44</v>
      </c>
      <c r="H520" s="52" t="s">
        <v>42</v>
      </c>
      <c r="I520" s="223">
        <v>100</v>
      </c>
      <c r="J520" s="223"/>
      <c r="K520" s="223"/>
      <c r="L520" s="223">
        <v>100</v>
      </c>
      <c r="M520" s="223">
        <v>20</v>
      </c>
      <c r="N520" s="223">
        <v>70</v>
      </c>
      <c r="O520" s="123"/>
      <c r="P520" s="45" t="s">
        <v>1497</v>
      </c>
      <c r="Q520" s="52" t="s">
        <v>1498</v>
      </c>
      <c r="R520" s="52" t="s">
        <v>1499</v>
      </c>
      <c r="S520" s="55" t="s">
        <v>25</v>
      </c>
      <c r="T520" s="49"/>
    </row>
    <row r="521" spans="2:20" ht="18" customHeight="1" x14ac:dyDescent="0.15">
      <c r="B521" s="33">
        <v>2017</v>
      </c>
      <c r="C521" s="52">
        <v>7</v>
      </c>
      <c r="D521" s="52" t="s">
        <v>15</v>
      </c>
      <c r="E521" s="42" t="s">
        <v>1504</v>
      </c>
      <c r="F521" s="200" t="s">
        <v>1486</v>
      </c>
      <c r="G521" s="39" t="s">
        <v>44</v>
      </c>
      <c r="H521" s="52" t="s">
        <v>42</v>
      </c>
      <c r="I521" s="223">
        <v>100</v>
      </c>
      <c r="J521" s="223"/>
      <c r="K521" s="223"/>
      <c r="L521" s="223">
        <v>100</v>
      </c>
      <c r="M521" s="223">
        <v>20</v>
      </c>
      <c r="N521" s="223">
        <v>70</v>
      </c>
      <c r="O521" s="123"/>
      <c r="P521" s="45" t="s">
        <v>1497</v>
      </c>
      <c r="Q521" s="52" t="s">
        <v>1498</v>
      </c>
      <c r="R521" s="52" t="s">
        <v>1499</v>
      </c>
      <c r="S521" s="55" t="s">
        <v>25</v>
      </c>
      <c r="T521" s="49"/>
    </row>
    <row r="522" spans="2:20" ht="18" customHeight="1" x14ac:dyDescent="0.15">
      <c r="B522" s="33">
        <v>2017</v>
      </c>
      <c r="C522" s="52">
        <v>7</v>
      </c>
      <c r="D522" s="52" t="s">
        <v>15</v>
      </c>
      <c r="E522" s="42" t="s">
        <v>1510</v>
      </c>
      <c r="F522" s="200" t="s">
        <v>1486</v>
      </c>
      <c r="G522" s="39" t="s">
        <v>341</v>
      </c>
      <c r="H522" s="52" t="s">
        <v>42</v>
      </c>
      <c r="I522" s="223">
        <v>352</v>
      </c>
      <c r="J522" s="223">
        <v>0</v>
      </c>
      <c r="K522" s="223">
        <v>0</v>
      </c>
      <c r="L522" s="223">
        <v>352</v>
      </c>
      <c r="M522" s="223">
        <v>352</v>
      </c>
      <c r="N522" s="223">
        <v>246</v>
      </c>
      <c r="O522" s="123"/>
      <c r="P522" s="45" t="s">
        <v>1497</v>
      </c>
      <c r="Q522" s="52" t="s">
        <v>1511</v>
      </c>
      <c r="R522" s="52" t="s">
        <v>1512</v>
      </c>
      <c r="S522" s="55" t="s">
        <v>25</v>
      </c>
      <c r="T522" s="49"/>
    </row>
    <row r="523" spans="2:20" ht="18" customHeight="1" x14ac:dyDescent="0.15">
      <c r="B523" s="33">
        <v>2017</v>
      </c>
      <c r="C523" s="52">
        <v>7</v>
      </c>
      <c r="D523" s="52" t="s">
        <v>15</v>
      </c>
      <c r="E523" s="42" t="s">
        <v>1893</v>
      </c>
      <c r="F523" s="200" t="s">
        <v>310</v>
      </c>
      <c r="G523" s="39" t="s">
        <v>336</v>
      </c>
      <c r="H523" s="52" t="s">
        <v>51</v>
      </c>
      <c r="I523" s="223">
        <v>3702</v>
      </c>
      <c r="J523" s="69"/>
      <c r="K523" s="69"/>
      <c r="L523" s="224">
        <f>SUM(I523:K523)</f>
        <v>3702</v>
      </c>
      <c r="M523" s="223">
        <f>L523</f>
        <v>3702</v>
      </c>
      <c r="N523" s="223">
        <v>2337</v>
      </c>
      <c r="O523" s="75"/>
      <c r="P523" s="45" t="s">
        <v>1887</v>
      </c>
      <c r="Q523" s="52" t="s">
        <v>1894</v>
      </c>
      <c r="R523" s="52" t="s">
        <v>1895</v>
      </c>
      <c r="S523" s="55" t="s">
        <v>1309</v>
      </c>
      <c r="T523" s="58"/>
    </row>
    <row r="524" spans="2:20" ht="18" customHeight="1" x14ac:dyDescent="0.15">
      <c r="B524" s="33">
        <v>2017</v>
      </c>
      <c r="C524" s="52">
        <v>7</v>
      </c>
      <c r="D524" s="52" t="s">
        <v>15</v>
      </c>
      <c r="E524" s="42" t="s">
        <v>1896</v>
      </c>
      <c r="F524" s="200" t="s">
        <v>310</v>
      </c>
      <c r="G524" s="39" t="s">
        <v>1897</v>
      </c>
      <c r="H524" s="52" t="s">
        <v>51</v>
      </c>
      <c r="I524" s="223">
        <v>1821</v>
      </c>
      <c r="J524" s="69"/>
      <c r="K524" s="69"/>
      <c r="L524" s="224">
        <f>SUM(I524:K524)</f>
        <v>1821</v>
      </c>
      <c r="M524" s="223">
        <f>L524</f>
        <v>1821</v>
      </c>
      <c r="N524" s="223">
        <v>1168</v>
      </c>
      <c r="O524" s="75"/>
      <c r="P524" s="45" t="s">
        <v>1887</v>
      </c>
      <c r="Q524" s="52" t="s">
        <v>1894</v>
      </c>
      <c r="R524" s="52" t="s">
        <v>1895</v>
      </c>
      <c r="S524" s="55" t="s">
        <v>1309</v>
      </c>
      <c r="T524" s="58"/>
    </row>
    <row r="525" spans="2:20" ht="18" customHeight="1" x14ac:dyDescent="0.15">
      <c r="B525" s="33">
        <v>2017</v>
      </c>
      <c r="C525" s="52">
        <v>7</v>
      </c>
      <c r="D525" s="52" t="s">
        <v>15</v>
      </c>
      <c r="E525" s="42" t="s">
        <v>1898</v>
      </c>
      <c r="F525" s="200" t="s">
        <v>1899</v>
      </c>
      <c r="G525" s="39" t="s">
        <v>1897</v>
      </c>
      <c r="H525" s="52" t="s">
        <v>1900</v>
      </c>
      <c r="I525" s="223">
        <v>4938</v>
      </c>
      <c r="J525" s="69"/>
      <c r="K525" s="69"/>
      <c r="L525" s="224">
        <f>SUM(I525:K525)</f>
        <v>4938</v>
      </c>
      <c r="M525" s="223">
        <f>L525</f>
        <v>4938</v>
      </c>
      <c r="N525" s="223">
        <v>3300</v>
      </c>
      <c r="O525" s="75"/>
      <c r="P525" s="45" t="s">
        <v>1887</v>
      </c>
      <c r="Q525" s="52" t="s">
        <v>1901</v>
      </c>
      <c r="R525" s="52" t="s">
        <v>1902</v>
      </c>
      <c r="S525" s="55" t="s">
        <v>1309</v>
      </c>
      <c r="T525" s="58"/>
    </row>
    <row r="526" spans="2:20" ht="18" customHeight="1" x14ac:dyDescent="0.15">
      <c r="B526" s="33">
        <v>2017</v>
      </c>
      <c r="C526" s="52">
        <v>7</v>
      </c>
      <c r="D526" s="52" t="s">
        <v>15</v>
      </c>
      <c r="E526" s="42" t="s">
        <v>1903</v>
      </c>
      <c r="F526" s="200" t="s">
        <v>1899</v>
      </c>
      <c r="G526" s="39" t="s">
        <v>1897</v>
      </c>
      <c r="H526" s="52" t="s">
        <v>1900</v>
      </c>
      <c r="I526" s="223">
        <v>3702</v>
      </c>
      <c r="J526" s="69"/>
      <c r="K526" s="69"/>
      <c r="L526" s="224">
        <f>SUM(I526:K526)</f>
        <v>3702</v>
      </c>
      <c r="M526" s="223">
        <f>L526</f>
        <v>3702</v>
      </c>
      <c r="N526" s="223">
        <v>2337</v>
      </c>
      <c r="O526" s="75"/>
      <c r="P526" s="45" t="s">
        <v>1887</v>
      </c>
      <c r="Q526" s="52" t="s">
        <v>1901</v>
      </c>
      <c r="R526" s="52" t="s">
        <v>1902</v>
      </c>
      <c r="S526" s="55" t="s">
        <v>1309</v>
      </c>
      <c r="T526" s="58"/>
    </row>
    <row r="527" spans="2:20" ht="18" customHeight="1" x14ac:dyDescent="0.15">
      <c r="B527" s="33">
        <v>2017</v>
      </c>
      <c r="C527" s="52">
        <v>7</v>
      </c>
      <c r="D527" s="52" t="s">
        <v>15</v>
      </c>
      <c r="E527" s="42" t="s">
        <v>1904</v>
      </c>
      <c r="F527" s="200" t="s">
        <v>1899</v>
      </c>
      <c r="G527" s="39" t="s">
        <v>1897</v>
      </c>
      <c r="H527" s="52" t="s">
        <v>1378</v>
      </c>
      <c r="I527" s="223">
        <v>692.21100000000001</v>
      </c>
      <c r="J527" s="69"/>
      <c r="K527" s="69"/>
      <c r="L527" s="224">
        <f>SUM(I527:K527)</f>
        <v>692.21100000000001</v>
      </c>
      <c r="M527" s="223">
        <f>L527</f>
        <v>692.21100000000001</v>
      </c>
      <c r="N527" s="223">
        <v>434</v>
      </c>
      <c r="O527" s="75"/>
      <c r="P527" s="45" t="s">
        <v>1887</v>
      </c>
      <c r="Q527" s="52" t="s">
        <v>1894</v>
      </c>
      <c r="R527" s="52" t="s">
        <v>1895</v>
      </c>
      <c r="S527" s="55" t="s">
        <v>1309</v>
      </c>
      <c r="T527" s="58"/>
    </row>
    <row r="528" spans="2:20" ht="18" customHeight="1" x14ac:dyDescent="0.15">
      <c r="B528" s="33">
        <v>2017</v>
      </c>
      <c r="C528" s="52">
        <v>7</v>
      </c>
      <c r="D528" s="52" t="s">
        <v>15</v>
      </c>
      <c r="E528" s="42" t="s">
        <v>1905</v>
      </c>
      <c r="F528" s="200" t="s">
        <v>1899</v>
      </c>
      <c r="G528" s="39" t="s">
        <v>1897</v>
      </c>
      <c r="H528" s="52" t="s">
        <v>1378</v>
      </c>
      <c r="I528" s="223">
        <v>1438.287</v>
      </c>
      <c r="J528" s="69"/>
      <c r="K528" s="69"/>
      <c r="L528" s="224">
        <f>SUM(I528:K528)</f>
        <v>1438.287</v>
      </c>
      <c r="M528" s="223">
        <f>L528</f>
        <v>1438.287</v>
      </c>
      <c r="N528" s="223">
        <v>900</v>
      </c>
      <c r="O528" s="75"/>
      <c r="P528" s="45" t="s">
        <v>1887</v>
      </c>
      <c r="Q528" s="52" t="s">
        <v>1894</v>
      </c>
      <c r="R528" s="52" t="s">
        <v>1895</v>
      </c>
      <c r="S528" s="55" t="s">
        <v>1309</v>
      </c>
      <c r="T528" s="58"/>
    </row>
    <row r="529" spans="2:20" ht="18" customHeight="1" x14ac:dyDescent="0.15">
      <c r="B529" s="33">
        <v>2017</v>
      </c>
      <c r="C529" s="52">
        <v>7</v>
      </c>
      <c r="D529" s="52" t="s">
        <v>15</v>
      </c>
      <c r="E529" s="42" t="s">
        <v>1906</v>
      </c>
      <c r="F529" s="200" t="s">
        <v>1899</v>
      </c>
      <c r="G529" s="39" t="s">
        <v>1897</v>
      </c>
      <c r="H529" s="52" t="s">
        <v>1378</v>
      </c>
      <c r="I529" s="223">
        <v>1132.549</v>
      </c>
      <c r="J529" s="69"/>
      <c r="K529" s="69"/>
      <c r="L529" s="224">
        <f>SUM(I529:K529)</f>
        <v>1132.549</v>
      </c>
      <c r="M529" s="223">
        <f>L529</f>
        <v>1132.549</v>
      </c>
      <c r="N529" s="223">
        <v>724</v>
      </c>
      <c r="O529" s="75"/>
      <c r="P529" s="45" t="s">
        <v>1887</v>
      </c>
      <c r="Q529" s="52" t="s">
        <v>1894</v>
      </c>
      <c r="R529" s="52" t="s">
        <v>1895</v>
      </c>
      <c r="S529" s="55" t="s">
        <v>1309</v>
      </c>
      <c r="T529" s="58"/>
    </row>
    <row r="530" spans="2:20" ht="18" customHeight="1" x14ac:dyDescent="0.15">
      <c r="B530" s="33">
        <v>2017</v>
      </c>
      <c r="C530" s="52">
        <v>7</v>
      </c>
      <c r="D530" s="52" t="s">
        <v>15</v>
      </c>
      <c r="E530" s="42" t="s">
        <v>1907</v>
      </c>
      <c r="F530" s="200" t="s">
        <v>1899</v>
      </c>
      <c r="G530" s="39" t="s">
        <v>1897</v>
      </c>
      <c r="H530" s="52" t="s">
        <v>1378</v>
      </c>
      <c r="I530" s="223">
        <v>341.62400000000002</v>
      </c>
      <c r="J530" s="69"/>
      <c r="K530" s="69"/>
      <c r="L530" s="224">
        <f>SUM(I530:K530)</f>
        <v>341.62400000000002</v>
      </c>
      <c r="M530" s="223">
        <f>L530</f>
        <v>341.62400000000002</v>
      </c>
      <c r="N530" s="223">
        <v>217</v>
      </c>
      <c r="O530" s="75"/>
      <c r="P530" s="45" t="s">
        <v>1887</v>
      </c>
      <c r="Q530" s="52" t="s">
        <v>1894</v>
      </c>
      <c r="R530" s="52" t="s">
        <v>1895</v>
      </c>
      <c r="S530" s="55" t="s">
        <v>1309</v>
      </c>
      <c r="T530" s="58"/>
    </row>
    <row r="531" spans="2:20" ht="18" customHeight="1" x14ac:dyDescent="0.15">
      <c r="B531" s="33">
        <v>2017</v>
      </c>
      <c r="C531" s="52">
        <v>7</v>
      </c>
      <c r="D531" s="52" t="s">
        <v>15</v>
      </c>
      <c r="E531" s="42" t="s">
        <v>1908</v>
      </c>
      <c r="F531" s="200" t="s">
        <v>1899</v>
      </c>
      <c r="G531" s="39" t="s">
        <v>1897</v>
      </c>
      <c r="H531" s="52" t="s">
        <v>1378</v>
      </c>
      <c r="I531" s="223">
        <v>1703.5419999999999</v>
      </c>
      <c r="J531" s="69"/>
      <c r="K531" s="69"/>
      <c r="L531" s="224">
        <f>SUM(I531:K531)</f>
        <v>1703.5419999999999</v>
      </c>
      <c r="M531" s="223">
        <f>L531</f>
        <v>1703.5419999999999</v>
      </c>
      <c r="N531" s="223">
        <v>1086</v>
      </c>
      <c r="O531" s="75"/>
      <c r="P531" s="45" t="s">
        <v>1887</v>
      </c>
      <c r="Q531" s="52" t="s">
        <v>1901</v>
      </c>
      <c r="R531" s="52" t="s">
        <v>1902</v>
      </c>
      <c r="S531" s="55" t="s">
        <v>1309</v>
      </c>
      <c r="T531" s="58"/>
    </row>
    <row r="532" spans="2:20" ht="18" customHeight="1" x14ac:dyDescent="0.15">
      <c r="B532" s="33">
        <v>2017</v>
      </c>
      <c r="C532" s="52">
        <v>7</v>
      </c>
      <c r="D532" s="52" t="s">
        <v>15</v>
      </c>
      <c r="E532" s="42" t="s">
        <v>1909</v>
      </c>
      <c r="F532" s="200" t="s">
        <v>1899</v>
      </c>
      <c r="G532" s="39" t="s">
        <v>1897</v>
      </c>
      <c r="H532" s="52" t="s">
        <v>1378</v>
      </c>
      <c r="I532" s="223">
        <v>341.62400000000002</v>
      </c>
      <c r="J532" s="69"/>
      <c r="K532" s="69"/>
      <c r="L532" s="224">
        <f>SUM(I532:K532)</f>
        <v>341.62400000000002</v>
      </c>
      <c r="M532" s="223">
        <f>L532</f>
        <v>341.62400000000002</v>
      </c>
      <c r="N532" s="223">
        <v>217</v>
      </c>
      <c r="O532" s="75"/>
      <c r="P532" s="45" t="s">
        <v>1887</v>
      </c>
      <c r="Q532" s="52" t="s">
        <v>1901</v>
      </c>
      <c r="R532" s="52" t="s">
        <v>1902</v>
      </c>
      <c r="S532" s="55" t="s">
        <v>1309</v>
      </c>
      <c r="T532" s="58"/>
    </row>
    <row r="533" spans="2:20" ht="18" customHeight="1" x14ac:dyDescent="0.15">
      <c r="B533" s="33">
        <v>2017</v>
      </c>
      <c r="C533" s="52">
        <v>7</v>
      </c>
      <c r="D533" s="52" t="s">
        <v>15</v>
      </c>
      <c r="E533" s="42" t="s">
        <v>1910</v>
      </c>
      <c r="F533" s="200" t="s">
        <v>1899</v>
      </c>
      <c r="G533" s="39" t="s">
        <v>1897</v>
      </c>
      <c r="H533" s="52" t="s">
        <v>1378</v>
      </c>
      <c r="I533" s="223">
        <v>281.62799999999999</v>
      </c>
      <c r="J533" s="69"/>
      <c r="K533" s="69"/>
      <c r="L533" s="224">
        <f>SUM(I533:K533)</f>
        <v>281.62799999999999</v>
      </c>
      <c r="M533" s="223">
        <f>L533</f>
        <v>281.62799999999999</v>
      </c>
      <c r="N533" s="223">
        <v>180</v>
      </c>
      <c r="O533" s="75"/>
      <c r="P533" s="45" t="s">
        <v>1887</v>
      </c>
      <c r="Q533" s="52" t="s">
        <v>1901</v>
      </c>
      <c r="R533" s="52" t="s">
        <v>1902</v>
      </c>
      <c r="S533" s="55" t="s">
        <v>1309</v>
      </c>
      <c r="T533" s="58"/>
    </row>
    <row r="534" spans="2:20" ht="18" customHeight="1" x14ac:dyDescent="0.15">
      <c r="B534" s="33">
        <v>2017</v>
      </c>
      <c r="C534" s="52">
        <v>7</v>
      </c>
      <c r="D534" s="52" t="s">
        <v>15</v>
      </c>
      <c r="E534" s="42" t="s">
        <v>1911</v>
      </c>
      <c r="F534" s="200" t="s">
        <v>1899</v>
      </c>
      <c r="G534" s="39" t="s">
        <v>1897</v>
      </c>
      <c r="H534" s="52" t="s">
        <v>1378</v>
      </c>
      <c r="I534" s="223">
        <v>84.617000000000004</v>
      </c>
      <c r="J534" s="69"/>
      <c r="K534" s="69"/>
      <c r="L534" s="224">
        <f>SUM(I534:K534)</f>
        <v>84.617000000000004</v>
      </c>
      <c r="M534" s="223">
        <f>L534</f>
        <v>84.617000000000004</v>
      </c>
      <c r="N534" s="223">
        <v>54</v>
      </c>
      <c r="O534" s="75"/>
      <c r="P534" s="45" t="s">
        <v>1887</v>
      </c>
      <c r="Q534" s="52" t="s">
        <v>1901</v>
      </c>
      <c r="R534" s="52" t="s">
        <v>1902</v>
      </c>
      <c r="S534" s="55" t="s">
        <v>1309</v>
      </c>
      <c r="T534" s="58"/>
    </row>
    <row r="535" spans="2:20" ht="18" customHeight="1" x14ac:dyDescent="0.15">
      <c r="B535" s="33">
        <v>2017</v>
      </c>
      <c r="C535" s="52">
        <v>7</v>
      </c>
      <c r="D535" s="52" t="s">
        <v>16</v>
      </c>
      <c r="E535" s="204" t="s">
        <v>1988</v>
      </c>
      <c r="F535" s="200" t="s">
        <v>310</v>
      </c>
      <c r="G535" s="39" t="s">
        <v>341</v>
      </c>
      <c r="H535" s="52" t="s">
        <v>42</v>
      </c>
      <c r="I535" s="223">
        <v>2275</v>
      </c>
      <c r="J535" s="223">
        <v>1592.5</v>
      </c>
      <c r="K535" s="223">
        <v>682.5</v>
      </c>
      <c r="L535" s="225">
        <v>4550</v>
      </c>
      <c r="M535" s="226">
        <v>343</v>
      </c>
      <c r="N535" s="223">
        <v>240.1</v>
      </c>
      <c r="O535" s="75"/>
      <c r="P535" s="45" t="s">
        <v>1984</v>
      </c>
      <c r="Q535" s="52" t="s">
        <v>1985</v>
      </c>
      <c r="R535" s="52" t="s">
        <v>1986</v>
      </c>
      <c r="S535" s="55" t="s">
        <v>25</v>
      </c>
      <c r="T535" s="58"/>
    </row>
    <row r="536" spans="2:20" ht="18" customHeight="1" x14ac:dyDescent="0.15">
      <c r="B536" s="33">
        <v>2017</v>
      </c>
      <c r="C536" s="52">
        <v>7</v>
      </c>
      <c r="D536" s="52" t="s">
        <v>15</v>
      </c>
      <c r="E536" s="42" t="s">
        <v>2844</v>
      </c>
      <c r="F536" s="232" t="s">
        <v>2832</v>
      </c>
      <c r="G536" s="31" t="s">
        <v>44</v>
      </c>
      <c r="H536" s="48" t="s">
        <v>42</v>
      </c>
      <c r="I536" s="223">
        <v>763</v>
      </c>
      <c r="J536" s="223">
        <v>20</v>
      </c>
      <c r="K536" s="223"/>
      <c r="L536" s="223">
        <v>783</v>
      </c>
      <c r="M536" s="223">
        <v>783</v>
      </c>
      <c r="N536" s="223">
        <v>548</v>
      </c>
      <c r="O536" s="123"/>
      <c r="P536" s="45" t="s">
        <v>2845</v>
      </c>
      <c r="Q536" s="52" t="s">
        <v>2846</v>
      </c>
      <c r="R536" s="52" t="s">
        <v>2847</v>
      </c>
      <c r="S536" s="55" t="s">
        <v>25</v>
      </c>
      <c r="T536" s="49"/>
    </row>
    <row r="537" spans="2:20" ht="18" customHeight="1" x14ac:dyDescent="0.15">
      <c r="B537" s="33">
        <v>2017</v>
      </c>
      <c r="C537" s="52">
        <v>7</v>
      </c>
      <c r="D537" s="52" t="s">
        <v>888</v>
      </c>
      <c r="E537" s="42" t="s">
        <v>4176</v>
      </c>
      <c r="F537" s="200" t="s">
        <v>1481</v>
      </c>
      <c r="G537" s="39" t="s">
        <v>17</v>
      </c>
      <c r="H537" s="52" t="s">
        <v>42</v>
      </c>
      <c r="I537" s="69">
        <v>1516</v>
      </c>
      <c r="J537" s="69">
        <v>273</v>
      </c>
      <c r="K537" s="69">
        <v>54</v>
      </c>
      <c r="L537" s="69">
        <f>SUM(I537:K537)</f>
        <v>1843</v>
      </c>
      <c r="M537" s="69">
        <v>455</v>
      </c>
      <c r="N537" s="69">
        <v>1848</v>
      </c>
      <c r="O537" s="123"/>
      <c r="P537" s="45" t="s">
        <v>4177</v>
      </c>
      <c r="Q537" s="52" t="s">
        <v>4178</v>
      </c>
      <c r="R537" s="52" t="s">
        <v>4179</v>
      </c>
      <c r="S537" s="55" t="s">
        <v>25</v>
      </c>
      <c r="T537" s="49"/>
    </row>
    <row r="538" spans="2:20" ht="18" customHeight="1" x14ac:dyDescent="0.15">
      <c r="B538" s="33">
        <v>2017</v>
      </c>
      <c r="C538" s="52">
        <v>7</v>
      </c>
      <c r="D538" s="52" t="s">
        <v>16</v>
      </c>
      <c r="E538" s="42" t="s">
        <v>4801</v>
      </c>
      <c r="F538" s="200" t="s">
        <v>1328</v>
      </c>
      <c r="G538" s="39" t="s">
        <v>17</v>
      </c>
      <c r="H538" s="52" t="s">
        <v>42</v>
      </c>
      <c r="I538" s="223">
        <v>4144</v>
      </c>
      <c r="J538" s="223">
        <v>3425</v>
      </c>
      <c r="K538" s="223"/>
      <c r="L538" s="223">
        <f>SUM(I538:K538)</f>
        <v>7569</v>
      </c>
      <c r="M538" s="223">
        <v>1500</v>
      </c>
      <c r="N538" s="223">
        <v>7569</v>
      </c>
      <c r="O538" s="75"/>
      <c r="P538" s="45" t="s">
        <v>4791</v>
      </c>
      <c r="Q538" s="52" t="s">
        <v>4802</v>
      </c>
      <c r="R538" s="52" t="s">
        <v>4803</v>
      </c>
      <c r="S538" s="55" t="s">
        <v>25</v>
      </c>
      <c r="T538" s="58"/>
    </row>
    <row r="539" spans="2:20" ht="18" customHeight="1" x14ac:dyDescent="0.15">
      <c r="B539" s="176">
        <v>2017</v>
      </c>
      <c r="C539" s="66">
        <v>7</v>
      </c>
      <c r="D539" s="66" t="s">
        <v>15</v>
      </c>
      <c r="E539" s="210" t="s">
        <v>4812</v>
      </c>
      <c r="F539" s="233" t="s">
        <v>1328</v>
      </c>
      <c r="G539" s="66" t="s">
        <v>17</v>
      </c>
      <c r="H539" s="66" t="s">
        <v>42</v>
      </c>
      <c r="I539" s="228">
        <v>200</v>
      </c>
      <c r="J539" s="228">
        <v>100</v>
      </c>
      <c r="K539" s="228">
        <v>50</v>
      </c>
      <c r="L539" s="223">
        <f>SUM(I539:K539)</f>
        <v>350</v>
      </c>
      <c r="M539" s="228">
        <v>350</v>
      </c>
      <c r="N539" s="228">
        <v>245</v>
      </c>
      <c r="O539" s="212"/>
      <c r="P539" s="219" t="s">
        <v>4806</v>
      </c>
      <c r="Q539" s="177" t="s">
        <v>4810</v>
      </c>
      <c r="R539" s="177" t="s">
        <v>4811</v>
      </c>
      <c r="S539" s="71" t="s">
        <v>25</v>
      </c>
      <c r="T539" s="150"/>
    </row>
    <row r="540" spans="2:20" ht="18" customHeight="1" x14ac:dyDescent="0.15">
      <c r="B540" s="33">
        <v>2017</v>
      </c>
      <c r="C540" s="52">
        <v>7</v>
      </c>
      <c r="D540" s="52" t="s">
        <v>15</v>
      </c>
      <c r="E540" s="42" t="s">
        <v>5247</v>
      </c>
      <c r="F540" s="200" t="s">
        <v>5235</v>
      </c>
      <c r="G540" s="39" t="s">
        <v>18</v>
      </c>
      <c r="H540" s="52" t="s">
        <v>42</v>
      </c>
      <c r="I540" s="223">
        <v>850</v>
      </c>
      <c r="J540" s="223">
        <v>0</v>
      </c>
      <c r="K540" s="223">
        <v>0</v>
      </c>
      <c r="L540" s="223">
        <f>SUM(I540:K540)</f>
        <v>850</v>
      </c>
      <c r="M540" s="223">
        <v>850</v>
      </c>
      <c r="N540" s="223">
        <v>0</v>
      </c>
      <c r="O540" s="123"/>
      <c r="P540" s="45" t="s">
        <v>5240</v>
      </c>
      <c r="Q540" s="52" t="s">
        <v>5241</v>
      </c>
      <c r="R540" s="52" t="s">
        <v>5242</v>
      </c>
      <c r="S540" s="55" t="s">
        <v>25</v>
      </c>
      <c r="T540" s="49"/>
    </row>
    <row r="541" spans="2:20" ht="18" customHeight="1" x14ac:dyDescent="0.15">
      <c r="B541" s="33">
        <v>2017</v>
      </c>
      <c r="C541" s="52">
        <v>7</v>
      </c>
      <c r="D541" s="52" t="s">
        <v>15</v>
      </c>
      <c r="E541" s="42" t="s">
        <v>5267</v>
      </c>
      <c r="F541" s="200" t="s">
        <v>5235</v>
      </c>
      <c r="G541" s="39" t="s">
        <v>18</v>
      </c>
      <c r="H541" s="52" t="s">
        <v>42</v>
      </c>
      <c r="I541" s="223">
        <v>500</v>
      </c>
      <c r="J541" s="223">
        <v>0</v>
      </c>
      <c r="K541" s="223">
        <v>0</v>
      </c>
      <c r="L541" s="223">
        <f>SUM(I541:K541)</f>
        <v>500</v>
      </c>
      <c r="M541" s="223">
        <f>L541</f>
        <v>500</v>
      </c>
      <c r="N541" s="223">
        <f>M541*0.7</f>
        <v>350</v>
      </c>
      <c r="O541" s="123"/>
      <c r="P541" s="45" t="s">
        <v>5258</v>
      </c>
      <c r="Q541" s="52" t="s">
        <v>5264</v>
      </c>
      <c r="R541" s="52" t="s">
        <v>5265</v>
      </c>
      <c r="S541" s="55" t="s">
        <v>25</v>
      </c>
      <c r="T541" s="49"/>
    </row>
    <row r="542" spans="2:20" ht="18" customHeight="1" x14ac:dyDescent="0.15">
      <c r="B542" s="33">
        <v>2017</v>
      </c>
      <c r="C542" s="52">
        <v>8</v>
      </c>
      <c r="D542" s="52" t="s">
        <v>15</v>
      </c>
      <c r="E542" s="42" t="s">
        <v>493</v>
      </c>
      <c r="F542" s="200" t="s">
        <v>478</v>
      </c>
      <c r="G542" s="39" t="s">
        <v>341</v>
      </c>
      <c r="H542" s="52" t="s">
        <v>42</v>
      </c>
      <c r="I542" s="69">
        <v>700</v>
      </c>
      <c r="J542" s="69">
        <v>0</v>
      </c>
      <c r="K542" s="69">
        <v>0</v>
      </c>
      <c r="L542" s="69">
        <v>700</v>
      </c>
      <c r="M542" s="69">
        <v>450</v>
      </c>
      <c r="N542" s="69">
        <v>310</v>
      </c>
      <c r="O542" s="75"/>
      <c r="P542" s="45" t="s">
        <v>483</v>
      </c>
      <c r="Q542" s="52" t="s">
        <v>491</v>
      </c>
      <c r="R542" s="39" t="s">
        <v>485</v>
      </c>
      <c r="S542" s="55" t="s">
        <v>25</v>
      </c>
      <c r="T542" s="58"/>
    </row>
    <row r="543" spans="2:20" ht="18" customHeight="1" x14ac:dyDescent="0.15">
      <c r="B543" s="33">
        <v>2017</v>
      </c>
      <c r="C543" s="52">
        <v>8</v>
      </c>
      <c r="D543" s="52" t="s">
        <v>15</v>
      </c>
      <c r="E543" s="42" t="s">
        <v>505</v>
      </c>
      <c r="F543" s="200" t="s">
        <v>478</v>
      </c>
      <c r="G543" s="39" t="s">
        <v>43</v>
      </c>
      <c r="H543" s="52" t="s">
        <v>42</v>
      </c>
      <c r="I543" s="69">
        <v>75</v>
      </c>
      <c r="J543" s="69">
        <v>172</v>
      </c>
      <c r="K543" s="69"/>
      <c r="L543" s="69">
        <v>247</v>
      </c>
      <c r="M543" s="69">
        <v>30</v>
      </c>
      <c r="N543" s="69">
        <v>75</v>
      </c>
      <c r="O543" s="75"/>
      <c r="P543" s="45" t="s">
        <v>506</v>
      </c>
      <c r="Q543" s="52" t="s">
        <v>507</v>
      </c>
      <c r="R543" s="52" t="s">
        <v>508</v>
      </c>
      <c r="S543" s="55" t="s">
        <v>25</v>
      </c>
      <c r="T543" s="58"/>
    </row>
    <row r="544" spans="2:20" ht="18" customHeight="1" x14ac:dyDescent="0.15">
      <c r="B544" s="33">
        <v>2017</v>
      </c>
      <c r="C544" s="52">
        <v>8</v>
      </c>
      <c r="D544" s="52" t="s">
        <v>15</v>
      </c>
      <c r="E544" s="42" t="s">
        <v>509</v>
      </c>
      <c r="F544" s="200" t="s">
        <v>478</v>
      </c>
      <c r="G544" s="39" t="s">
        <v>43</v>
      </c>
      <c r="H544" s="52" t="s">
        <v>42</v>
      </c>
      <c r="I544" s="69">
        <v>55</v>
      </c>
      <c r="J544" s="69">
        <v>214</v>
      </c>
      <c r="K544" s="69">
        <v>0</v>
      </c>
      <c r="L544" s="69">
        <v>269</v>
      </c>
      <c r="M544" s="69">
        <v>20</v>
      </c>
      <c r="N544" s="69">
        <v>55</v>
      </c>
      <c r="O544" s="75"/>
      <c r="P544" s="45" t="s">
        <v>506</v>
      </c>
      <c r="Q544" s="52" t="s">
        <v>507</v>
      </c>
      <c r="R544" s="52" t="s">
        <v>508</v>
      </c>
      <c r="S544" s="55" t="s">
        <v>25</v>
      </c>
      <c r="T544" s="58"/>
    </row>
    <row r="545" spans="2:20" ht="18" customHeight="1" x14ac:dyDescent="0.15">
      <c r="B545" s="33">
        <v>2017</v>
      </c>
      <c r="C545" s="52">
        <v>8</v>
      </c>
      <c r="D545" s="52" t="s">
        <v>16</v>
      </c>
      <c r="E545" s="42" t="s">
        <v>2072</v>
      </c>
      <c r="F545" s="200" t="s">
        <v>310</v>
      </c>
      <c r="G545" s="39" t="s">
        <v>17</v>
      </c>
      <c r="H545" s="52" t="s">
        <v>42</v>
      </c>
      <c r="I545" s="223">
        <v>2160</v>
      </c>
      <c r="J545" s="223">
        <v>1440</v>
      </c>
      <c r="K545" s="223"/>
      <c r="L545" s="224">
        <v>3600</v>
      </c>
      <c r="M545" s="223">
        <v>1440</v>
      </c>
      <c r="N545" s="223"/>
      <c r="O545" s="75"/>
      <c r="P545" s="45" t="s">
        <v>2060</v>
      </c>
      <c r="Q545" s="52" t="s">
        <v>2070</v>
      </c>
      <c r="R545" s="52" t="s">
        <v>2071</v>
      </c>
      <c r="S545" s="55" t="s">
        <v>25</v>
      </c>
      <c r="T545" s="58"/>
    </row>
    <row r="546" spans="2:20" ht="18" customHeight="1" x14ac:dyDescent="0.15">
      <c r="B546" s="33">
        <v>2017</v>
      </c>
      <c r="C546" s="52">
        <v>8</v>
      </c>
      <c r="D546" s="52" t="s">
        <v>16</v>
      </c>
      <c r="E546" s="42" t="s">
        <v>2073</v>
      </c>
      <c r="F546" s="200" t="s">
        <v>310</v>
      </c>
      <c r="G546" s="39" t="s">
        <v>17</v>
      </c>
      <c r="H546" s="52" t="s">
        <v>42</v>
      </c>
      <c r="I546" s="223">
        <v>3900</v>
      </c>
      <c r="J546" s="223">
        <v>2600</v>
      </c>
      <c r="K546" s="223"/>
      <c r="L546" s="224">
        <v>6500</v>
      </c>
      <c r="M546" s="223">
        <v>400</v>
      </c>
      <c r="N546" s="223"/>
      <c r="O546" s="75"/>
      <c r="P546" s="45" t="s">
        <v>2060</v>
      </c>
      <c r="Q546" s="52" t="s">
        <v>2074</v>
      </c>
      <c r="R546" s="52" t="s">
        <v>2075</v>
      </c>
      <c r="S546" s="55" t="s">
        <v>25</v>
      </c>
      <c r="T546" s="58"/>
    </row>
    <row r="547" spans="2:20" ht="18" customHeight="1" x14ac:dyDescent="0.15">
      <c r="B547" s="74">
        <v>2017</v>
      </c>
      <c r="C547" s="39">
        <v>8</v>
      </c>
      <c r="D547" s="39" t="s">
        <v>15</v>
      </c>
      <c r="E547" s="107" t="s">
        <v>2573</v>
      </c>
      <c r="F547" s="230" t="s">
        <v>2521</v>
      </c>
      <c r="G547" s="39" t="s">
        <v>43</v>
      </c>
      <c r="H547" s="39" t="s">
        <v>42</v>
      </c>
      <c r="I547" s="170">
        <v>158</v>
      </c>
      <c r="J547" s="170">
        <v>93</v>
      </c>
      <c r="K547" s="170">
        <v>0</v>
      </c>
      <c r="L547" s="69">
        <f>SUM(I547:K547)</f>
        <v>251</v>
      </c>
      <c r="M547" s="170">
        <v>158</v>
      </c>
      <c r="N547" s="170">
        <v>110</v>
      </c>
      <c r="O547" s="133"/>
      <c r="P547" s="41" t="s">
        <v>2574</v>
      </c>
      <c r="Q547" s="39" t="s">
        <v>2575</v>
      </c>
      <c r="R547" s="39" t="s">
        <v>2576</v>
      </c>
      <c r="S547" s="40" t="s">
        <v>25</v>
      </c>
      <c r="T547" s="148"/>
    </row>
    <row r="548" spans="2:20" ht="18" customHeight="1" x14ac:dyDescent="0.15">
      <c r="B548" s="74">
        <v>2017</v>
      </c>
      <c r="C548" s="39">
        <v>8</v>
      </c>
      <c r="D548" s="39" t="s">
        <v>15</v>
      </c>
      <c r="E548" s="107" t="s">
        <v>2596</v>
      </c>
      <c r="F548" s="230" t="s">
        <v>2521</v>
      </c>
      <c r="G548" s="39" t="s">
        <v>17</v>
      </c>
      <c r="H548" s="39" t="s">
        <v>42</v>
      </c>
      <c r="I548" s="170">
        <v>1100</v>
      </c>
      <c r="J548" s="170">
        <v>500</v>
      </c>
      <c r="K548" s="170">
        <v>0</v>
      </c>
      <c r="L548" s="69">
        <f>SUM(I548:K548)</f>
        <v>1600</v>
      </c>
      <c r="M548" s="170">
        <v>500</v>
      </c>
      <c r="N548" s="170">
        <v>4000</v>
      </c>
      <c r="O548" s="133"/>
      <c r="P548" s="41" t="s">
        <v>2582</v>
      </c>
      <c r="Q548" s="39" t="s">
        <v>2597</v>
      </c>
      <c r="R548" s="39" t="s">
        <v>2598</v>
      </c>
      <c r="S548" s="40" t="s">
        <v>25</v>
      </c>
      <c r="T548" s="148"/>
    </row>
    <row r="549" spans="2:20" ht="18" customHeight="1" x14ac:dyDescent="0.15">
      <c r="B549" s="74">
        <v>2017</v>
      </c>
      <c r="C549" s="39">
        <v>8</v>
      </c>
      <c r="D549" s="39" t="s">
        <v>15</v>
      </c>
      <c r="E549" s="107" t="s">
        <v>2596</v>
      </c>
      <c r="F549" s="230" t="s">
        <v>2521</v>
      </c>
      <c r="G549" s="39" t="s">
        <v>43</v>
      </c>
      <c r="H549" s="39" t="s">
        <v>42</v>
      </c>
      <c r="I549" s="170">
        <v>100</v>
      </c>
      <c r="J549" s="170">
        <v>30</v>
      </c>
      <c r="K549" s="170">
        <v>0</v>
      </c>
      <c r="L549" s="69">
        <f>SUM(I549:K549)</f>
        <v>130</v>
      </c>
      <c r="M549" s="170">
        <v>100</v>
      </c>
      <c r="N549" s="170">
        <v>80</v>
      </c>
      <c r="O549" s="133"/>
      <c r="P549" s="41" t="s">
        <v>2582</v>
      </c>
      <c r="Q549" s="39" t="s">
        <v>2597</v>
      </c>
      <c r="R549" s="39" t="s">
        <v>2598</v>
      </c>
      <c r="S549" s="40" t="s">
        <v>25</v>
      </c>
      <c r="T549" s="148"/>
    </row>
    <row r="550" spans="2:20" ht="18" customHeight="1" x14ac:dyDescent="0.15">
      <c r="B550" s="74">
        <v>2017</v>
      </c>
      <c r="C550" s="39">
        <v>8</v>
      </c>
      <c r="D550" s="39" t="s">
        <v>15</v>
      </c>
      <c r="E550" s="107" t="s">
        <v>2596</v>
      </c>
      <c r="F550" s="230" t="s">
        <v>2521</v>
      </c>
      <c r="G550" s="39" t="s">
        <v>44</v>
      </c>
      <c r="H550" s="39" t="s">
        <v>42</v>
      </c>
      <c r="I550" s="170">
        <v>50</v>
      </c>
      <c r="J550" s="170">
        <v>10</v>
      </c>
      <c r="K550" s="170">
        <v>0</v>
      </c>
      <c r="L550" s="69">
        <f>SUM(I550:K550)</f>
        <v>60</v>
      </c>
      <c r="M550" s="170">
        <v>10</v>
      </c>
      <c r="N550" s="170">
        <v>8</v>
      </c>
      <c r="O550" s="133"/>
      <c r="P550" s="41" t="s">
        <v>2582</v>
      </c>
      <c r="Q550" s="39" t="s">
        <v>2597</v>
      </c>
      <c r="R550" s="39" t="s">
        <v>2598</v>
      </c>
      <c r="S550" s="40" t="s">
        <v>25</v>
      </c>
      <c r="T550" s="148"/>
    </row>
    <row r="551" spans="2:20" ht="18" customHeight="1" x14ac:dyDescent="0.15">
      <c r="B551" s="33">
        <v>2017</v>
      </c>
      <c r="C551" s="52">
        <v>8</v>
      </c>
      <c r="D551" s="52" t="s">
        <v>3228</v>
      </c>
      <c r="E551" s="42" t="s">
        <v>3229</v>
      </c>
      <c r="F551" s="200" t="s">
        <v>3230</v>
      </c>
      <c r="G551" s="39" t="s">
        <v>336</v>
      </c>
      <c r="H551" s="52" t="s">
        <v>42</v>
      </c>
      <c r="I551" s="69">
        <v>140</v>
      </c>
      <c r="J551" s="69">
        <v>7</v>
      </c>
      <c r="K551" s="69">
        <v>2</v>
      </c>
      <c r="L551" s="69">
        <f>SUM(I551:K551)</f>
        <v>149</v>
      </c>
      <c r="M551" s="69">
        <v>140</v>
      </c>
      <c r="N551" s="69">
        <v>140</v>
      </c>
      <c r="O551" s="75"/>
      <c r="P551" s="45" t="s">
        <v>3231</v>
      </c>
      <c r="Q551" s="52" t="s">
        <v>3232</v>
      </c>
      <c r="R551" s="52" t="s">
        <v>3233</v>
      </c>
      <c r="S551" s="55" t="s">
        <v>25</v>
      </c>
      <c r="T551" s="58"/>
    </row>
    <row r="552" spans="2:20" ht="18" customHeight="1" x14ac:dyDescent="0.15">
      <c r="B552" s="33">
        <v>2017</v>
      </c>
      <c r="C552" s="52">
        <v>8</v>
      </c>
      <c r="D552" s="52" t="s">
        <v>15</v>
      </c>
      <c r="E552" s="42" t="s">
        <v>3913</v>
      </c>
      <c r="F552" s="200" t="s">
        <v>3230</v>
      </c>
      <c r="G552" s="39" t="s">
        <v>341</v>
      </c>
      <c r="H552" s="52" t="s">
        <v>42</v>
      </c>
      <c r="I552" s="69">
        <v>300</v>
      </c>
      <c r="J552" s="69">
        <v>200</v>
      </c>
      <c r="K552" s="69"/>
      <c r="L552" s="69">
        <f>SUM(I552:K552)</f>
        <v>500</v>
      </c>
      <c r="M552" s="69">
        <v>300</v>
      </c>
      <c r="N552" s="69">
        <v>500</v>
      </c>
      <c r="O552" s="75"/>
      <c r="P552" s="45" t="s">
        <v>3914</v>
      </c>
      <c r="Q552" s="52" t="s">
        <v>3915</v>
      </c>
      <c r="R552" s="52" t="s">
        <v>3916</v>
      </c>
      <c r="S552" s="55" t="s">
        <v>25</v>
      </c>
      <c r="T552" s="58"/>
    </row>
    <row r="553" spans="2:20" ht="18" customHeight="1" x14ac:dyDescent="0.15">
      <c r="B553" s="33">
        <v>2017</v>
      </c>
      <c r="C553" s="52">
        <v>8</v>
      </c>
      <c r="D553" s="52" t="s">
        <v>15</v>
      </c>
      <c r="E553" s="42" t="s">
        <v>5262</v>
      </c>
      <c r="F553" s="200" t="s">
        <v>5235</v>
      </c>
      <c r="G553" s="39" t="s">
        <v>17</v>
      </c>
      <c r="H553" s="52" t="s">
        <v>1377</v>
      </c>
      <c r="I553" s="223">
        <v>270</v>
      </c>
      <c r="J553" s="223">
        <v>0</v>
      </c>
      <c r="K553" s="223">
        <v>0</v>
      </c>
      <c r="L553" s="223">
        <f>SUM(I553:K553)</f>
        <v>270</v>
      </c>
      <c r="M553" s="223">
        <v>270</v>
      </c>
      <c r="N553" s="223">
        <v>189</v>
      </c>
      <c r="O553" s="123"/>
      <c r="P553" s="45" t="s">
        <v>5258</v>
      </c>
      <c r="Q553" s="52" t="s">
        <v>5259</v>
      </c>
      <c r="R553" s="52" t="s">
        <v>5260</v>
      </c>
      <c r="S553" s="55" t="s">
        <v>25</v>
      </c>
      <c r="T553" s="49"/>
    </row>
    <row r="554" spans="2:20" ht="18" customHeight="1" x14ac:dyDescent="0.15">
      <c r="B554" s="33">
        <v>2017</v>
      </c>
      <c r="C554" s="52">
        <v>9</v>
      </c>
      <c r="D554" s="52" t="s">
        <v>15</v>
      </c>
      <c r="E554" s="42" t="s">
        <v>537</v>
      </c>
      <c r="F554" s="200" t="s">
        <v>478</v>
      </c>
      <c r="G554" s="39" t="s">
        <v>341</v>
      </c>
      <c r="H554" s="52" t="s">
        <v>42</v>
      </c>
      <c r="I554" s="223">
        <v>3200</v>
      </c>
      <c r="J554" s="223">
        <v>950</v>
      </c>
      <c r="K554" s="223">
        <v>450</v>
      </c>
      <c r="L554" s="223">
        <v>4600</v>
      </c>
      <c r="M554" s="223">
        <v>350</v>
      </c>
      <c r="N554" s="223">
        <v>245</v>
      </c>
      <c r="O554" s="75"/>
      <c r="P554" s="22" t="s">
        <v>530</v>
      </c>
      <c r="Q554" s="52" t="s">
        <v>538</v>
      </c>
      <c r="R554" s="52" t="s">
        <v>539</v>
      </c>
      <c r="S554" s="55" t="s">
        <v>25</v>
      </c>
      <c r="T554" s="58"/>
    </row>
    <row r="555" spans="2:20" ht="18" customHeight="1" x14ac:dyDescent="0.15">
      <c r="B555" s="33">
        <v>2017</v>
      </c>
      <c r="C555" s="52">
        <v>9</v>
      </c>
      <c r="D555" s="52" t="s">
        <v>15</v>
      </c>
      <c r="E555" s="42" t="s">
        <v>567</v>
      </c>
      <c r="F555" s="200" t="s">
        <v>478</v>
      </c>
      <c r="G555" s="39" t="s">
        <v>341</v>
      </c>
      <c r="H555" s="52" t="s">
        <v>42</v>
      </c>
      <c r="I555" s="223">
        <v>5900</v>
      </c>
      <c r="J555" s="223"/>
      <c r="K555" s="223"/>
      <c r="L555" s="223">
        <v>5900</v>
      </c>
      <c r="M555" s="223">
        <v>350</v>
      </c>
      <c r="N555" s="223">
        <v>5900</v>
      </c>
      <c r="O555" s="75"/>
      <c r="P555" s="45" t="s">
        <v>563</v>
      </c>
      <c r="Q555" s="52" t="s">
        <v>564</v>
      </c>
      <c r="R555" s="52" t="s">
        <v>565</v>
      </c>
      <c r="S555" s="55" t="s">
        <v>25</v>
      </c>
      <c r="T555" s="58"/>
    </row>
    <row r="556" spans="2:20" ht="18" customHeight="1" x14ac:dyDescent="0.15">
      <c r="B556" s="33">
        <v>2017</v>
      </c>
      <c r="C556" s="52">
        <v>9</v>
      </c>
      <c r="D556" s="52" t="s">
        <v>15</v>
      </c>
      <c r="E556" s="42" t="s">
        <v>568</v>
      </c>
      <c r="F556" s="200" t="s">
        <v>478</v>
      </c>
      <c r="G556" s="39" t="s">
        <v>341</v>
      </c>
      <c r="H556" s="52" t="s">
        <v>42</v>
      </c>
      <c r="I556" s="223">
        <v>4500</v>
      </c>
      <c r="J556" s="223"/>
      <c r="K556" s="223"/>
      <c r="L556" s="223">
        <v>4500</v>
      </c>
      <c r="M556" s="223">
        <v>350</v>
      </c>
      <c r="N556" s="223">
        <v>4500</v>
      </c>
      <c r="O556" s="75"/>
      <c r="P556" s="45" t="s">
        <v>563</v>
      </c>
      <c r="Q556" s="52" t="s">
        <v>569</v>
      </c>
      <c r="R556" s="52" t="s">
        <v>570</v>
      </c>
      <c r="S556" s="55" t="s">
        <v>25</v>
      </c>
      <c r="T556" s="58"/>
    </row>
    <row r="557" spans="2:20" ht="18" customHeight="1" x14ac:dyDescent="0.15">
      <c r="B557" s="33">
        <v>2017</v>
      </c>
      <c r="C557" s="52">
        <v>9</v>
      </c>
      <c r="D557" s="52" t="s">
        <v>15</v>
      </c>
      <c r="E557" s="42" t="s">
        <v>1610</v>
      </c>
      <c r="F557" s="200" t="s">
        <v>1486</v>
      </c>
      <c r="G557" s="39" t="s">
        <v>18</v>
      </c>
      <c r="H557" s="52" t="s">
        <v>42</v>
      </c>
      <c r="I557" s="223">
        <v>250</v>
      </c>
      <c r="J557" s="223">
        <v>30</v>
      </c>
      <c r="K557" s="223">
        <v>20</v>
      </c>
      <c r="L557" s="223">
        <v>300</v>
      </c>
      <c r="M557" s="223">
        <v>250</v>
      </c>
      <c r="N557" s="223">
        <v>175</v>
      </c>
      <c r="O557" s="123"/>
      <c r="P557" s="45" t="s">
        <v>1598</v>
      </c>
      <c r="Q557" s="52" t="s">
        <v>1599</v>
      </c>
      <c r="R557" s="52" t="s">
        <v>1600</v>
      </c>
      <c r="S557" s="55" t="s">
        <v>25</v>
      </c>
      <c r="T557" s="49"/>
    </row>
    <row r="558" spans="2:20" ht="18" customHeight="1" x14ac:dyDescent="0.15">
      <c r="B558" s="33">
        <v>2017</v>
      </c>
      <c r="C558" s="52">
        <v>9</v>
      </c>
      <c r="D558" s="52" t="s">
        <v>15</v>
      </c>
      <c r="E558" s="42" t="s">
        <v>2032</v>
      </c>
      <c r="F558" s="200" t="s">
        <v>310</v>
      </c>
      <c r="G558" s="39" t="s">
        <v>17</v>
      </c>
      <c r="H558" s="52" t="s">
        <v>42</v>
      </c>
      <c r="I558" s="223">
        <v>30</v>
      </c>
      <c r="J558" s="223">
        <v>20</v>
      </c>
      <c r="K558" s="223"/>
      <c r="L558" s="224">
        <v>50</v>
      </c>
      <c r="M558" s="223">
        <v>30</v>
      </c>
      <c r="N558" s="223">
        <v>50</v>
      </c>
      <c r="O558" s="75"/>
      <c r="P558" s="22" t="s">
        <v>2023</v>
      </c>
      <c r="Q558" s="52" t="s">
        <v>2024</v>
      </c>
      <c r="R558" s="24" t="s">
        <v>2025</v>
      </c>
      <c r="S558" s="55" t="s">
        <v>25</v>
      </c>
      <c r="T558" s="58"/>
    </row>
    <row r="559" spans="2:20" ht="18" customHeight="1" x14ac:dyDescent="0.15">
      <c r="B559" s="33">
        <v>2017</v>
      </c>
      <c r="C559" s="52">
        <v>9</v>
      </c>
      <c r="D559" s="52" t="s">
        <v>15</v>
      </c>
      <c r="E559" s="42" t="s">
        <v>2033</v>
      </c>
      <c r="F559" s="200" t="s">
        <v>310</v>
      </c>
      <c r="G559" s="39" t="s">
        <v>17</v>
      </c>
      <c r="H559" s="52" t="s">
        <v>42</v>
      </c>
      <c r="I559" s="223">
        <v>30</v>
      </c>
      <c r="J559" s="223">
        <v>20</v>
      </c>
      <c r="K559" s="223"/>
      <c r="L559" s="224">
        <v>50</v>
      </c>
      <c r="M559" s="223">
        <v>30</v>
      </c>
      <c r="N559" s="223">
        <v>50</v>
      </c>
      <c r="O559" s="75"/>
      <c r="P559" s="22" t="s">
        <v>2023</v>
      </c>
      <c r="Q559" s="52" t="s">
        <v>2027</v>
      </c>
      <c r="R559" s="24" t="s">
        <v>2028</v>
      </c>
      <c r="S559" s="55" t="s">
        <v>25</v>
      </c>
      <c r="T559" s="58"/>
    </row>
    <row r="560" spans="2:20" ht="18" customHeight="1" x14ac:dyDescent="0.15">
      <c r="B560" s="33">
        <v>2017</v>
      </c>
      <c r="C560" s="52">
        <v>9</v>
      </c>
      <c r="D560" s="52" t="s">
        <v>15</v>
      </c>
      <c r="E560" s="42" t="s">
        <v>2034</v>
      </c>
      <c r="F560" s="200" t="s">
        <v>310</v>
      </c>
      <c r="G560" s="39" t="s">
        <v>17</v>
      </c>
      <c r="H560" s="52" t="s">
        <v>42</v>
      </c>
      <c r="I560" s="223">
        <v>30</v>
      </c>
      <c r="J560" s="223">
        <v>20</v>
      </c>
      <c r="K560" s="223"/>
      <c r="L560" s="224">
        <v>50</v>
      </c>
      <c r="M560" s="223">
        <v>30</v>
      </c>
      <c r="N560" s="223">
        <v>50</v>
      </c>
      <c r="O560" s="75"/>
      <c r="P560" s="22" t="s">
        <v>2023</v>
      </c>
      <c r="Q560" s="52" t="s">
        <v>2030</v>
      </c>
      <c r="R560" s="24" t="s">
        <v>2031</v>
      </c>
      <c r="S560" s="55" t="s">
        <v>25</v>
      </c>
      <c r="T560" s="58"/>
    </row>
    <row r="561" spans="2:20" ht="18" customHeight="1" x14ac:dyDescent="0.15">
      <c r="B561" s="33">
        <v>2017</v>
      </c>
      <c r="C561" s="52">
        <v>9</v>
      </c>
      <c r="D561" s="52" t="s">
        <v>15</v>
      </c>
      <c r="E561" s="42" t="s">
        <v>2038</v>
      </c>
      <c r="F561" s="200" t="s">
        <v>310</v>
      </c>
      <c r="G561" s="39" t="s">
        <v>336</v>
      </c>
      <c r="H561" s="52" t="s">
        <v>42</v>
      </c>
      <c r="I561" s="223">
        <v>30</v>
      </c>
      <c r="J561" s="223">
        <v>20</v>
      </c>
      <c r="K561" s="223"/>
      <c r="L561" s="224">
        <v>50</v>
      </c>
      <c r="M561" s="223">
        <v>30</v>
      </c>
      <c r="N561" s="223">
        <v>50</v>
      </c>
      <c r="O561" s="75"/>
      <c r="P561" s="22" t="s">
        <v>2023</v>
      </c>
      <c r="Q561" s="52" t="s">
        <v>2039</v>
      </c>
      <c r="R561" s="24" t="s">
        <v>2040</v>
      </c>
      <c r="S561" s="55" t="s">
        <v>25</v>
      </c>
      <c r="T561" s="58"/>
    </row>
    <row r="562" spans="2:20" ht="18" customHeight="1" x14ac:dyDescent="0.15">
      <c r="B562" s="33">
        <v>2017</v>
      </c>
      <c r="C562" s="52">
        <v>9</v>
      </c>
      <c r="D562" s="52" t="s">
        <v>15</v>
      </c>
      <c r="E562" s="42" t="s">
        <v>2051</v>
      </c>
      <c r="F562" s="200" t="s">
        <v>310</v>
      </c>
      <c r="G562" s="39" t="s">
        <v>17</v>
      </c>
      <c r="H562" s="52" t="s">
        <v>42</v>
      </c>
      <c r="I562" s="224">
        <v>2690</v>
      </c>
      <c r="J562" s="224">
        <v>890</v>
      </c>
      <c r="K562" s="224"/>
      <c r="L562" s="224">
        <v>3580</v>
      </c>
      <c r="M562" s="224">
        <v>20</v>
      </c>
      <c r="N562" s="224">
        <v>3580</v>
      </c>
      <c r="O562" s="133"/>
      <c r="P562" s="218" t="s">
        <v>2046</v>
      </c>
      <c r="Q562" s="52" t="s">
        <v>2047</v>
      </c>
      <c r="R562" s="24" t="s">
        <v>2048</v>
      </c>
      <c r="S562" s="55" t="s">
        <v>25</v>
      </c>
      <c r="T562" s="58"/>
    </row>
    <row r="563" spans="2:20" ht="18" customHeight="1" x14ac:dyDescent="0.15">
      <c r="B563" s="33">
        <v>2017</v>
      </c>
      <c r="C563" s="52">
        <v>9</v>
      </c>
      <c r="D563" s="52" t="s">
        <v>15</v>
      </c>
      <c r="E563" s="42" t="s">
        <v>2052</v>
      </c>
      <c r="F563" s="200" t="s">
        <v>310</v>
      </c>
      <c r="G563" s="39" t="s">
        <v>17</v>
      </c>
      <c r="H563" s="52" t="s">
        <v>42</v>
      </c>
      <c r="I563" s="224">
        <v>3000</v>
      </c>
      <c r="J563" s="224">
        <v>1000</v>
      </c>
      <c r="K563" s="224"/>
      <c r="L563" s="224">
        <v>4000</v>
      </c>
      <c r="M563" s="224">
        <v>20</v>
      </c>
      <c r="N563" s="224">
        <v>4000</v>
      </c>
      <c r="O563" s="133"/>
      <c r="P563" s="218" t="s">
        <v>2046</v>
      </c>
      <c r="Q563" s="52" t="s">
        <v>2047</v>
      </c>
      <c r="R563" s="24" t="s">
        <v>2048</v>
      </c>
      <c r="S563" s="55" t="s">
        <v>25</v>
      </c>
      <c r="T563" s="58"/>
    </row>
    <row r="564" spans="2:20" ht="18" customHeight="1" x14ac:dyDescent="0.15">
      <c r="B564" s="33">
        <v>2017</v>
      </c>
      <c r="C564" s="52">
        <v>9</v>
      </c>
      <c r="D564" s="52" t="s">
        <v>15</v>
      </c>
      <c r="E564" s="107" t="s">
        <v>3180</v>
      </c>
      <c r="F564" s="200" t="s">
        <v>310</v>
      </c>
      <c r="G564" s="39" t="s">
        <v>17</v>
      </c>
      <c r="H564" s="52" t="s">
        <v>42</v>
      </c>
      <c r="I564" s="173">
        <v>9736</v>
      </c>
      <c r="J564" s="173">
        <v>4156</v>
      </c>
      <c r="K564" s="173">
        <v>312</v>
      </c>
      <c r="L564" s="69">
        <f>SUM(I564:K564)</f>
        <v>14204</v>
      </c>
      <c r="M564" s="69">
        <v>600</v>
      </c>
      <c r="N564" s="69">
        <v>0</v>
      </c>
      <c r="O564" s="123"/>
      <c r="P564" s="45" t="s">
        <v>3177</v>
      </c>
      <c r="Q564" s="52" t="s">
        <v>3174</v>
      </c>
      <c r="R564" s="52" t="s">
        <v>3175</v>
      </c>
      <c r="S564" s="55" t="s">
        <v>25</v>
      </c>
      <c r="T564" s="49"/>
    </row>
    <row r="565" spans="2:20" ht="18" customHeight="1" x14ac:dyDescent="0.15">
      <c r="B565" s="33">
        <v>2017</v>
      </c>
      <c r="C565" s="52">
        <v>9</v>
      </c>
      <c r="D565" s="52" t="s">
        <v>15</v>
      </c>
      <c r="E565" s="107" t="s">
        <v>3181</v>
      </c>
      <c r="F565" s="200" t="s">
        <v>310</v>
      </c>
      <c r="G565" s="39" t="s">
        <v>17</v>
      </c>
      <c r="H565" s="52" t="s">
        <v>42</v>
      </c>
      <c r="I565" s="173">
        <v>8657</v>
      </c>
      <c r="J565" s="173">
        <v>4295</v>
      </c>
      <c r="K565" s="173">
        <v>129</v>
      </c>
      <c r="L565" s="69">
        <f>SUM(I565:K565)</f>
        <v>13081</v>
      </c>
      <c r="M565" s="69">
        <v>600</v>
      </c>
      <c r="N565" s="69">
        <v>0</v>
      </c>
      <c r="O565" s="123"/>
      <c r="P565" s="45" t="s">
        <v>3177</v>
      </c>
      <c r="Q565" s="52" t="s">
        <v>3174</v>
      </c>
      <c r="R565" s="52" t="s">
        <v>3175</v>
      </c>
      <c r="S565" s="55" t="s">
        <v>25</v>
      </c>
      <c r="T565" s="49"/>
    </row>
    <row r="566" spans="2:20" ht="18" customHeight="1" x14ac:dyDescent="0.15">
      <c r="B566" s="33">
        <v>2017</v>
      </c>
      <c r="C566" s="52">
        <v>9</v>
      </c>
      <c r="D566" s="52" t="s">
        <v>15</v>
      </c>
      <c r="E566" s="107" t="s">
        <v>3182</v>
      </c>
      <c r="F566" s="200" t="s">
        <v>310</v>
      </c>
      <c r="G566" s="39" t="s">
        <v>17</v>
      </c>
      <c r="H566" s="52" t="s">
        <v>42</v>
      </c>
      <c r="I566" s="173">
        <v>2218</v>
      </c>
      <c r="J566" s="173">
        <v>1107</v>
      </c>
      <c r="K566" s="173">
        <v>23</v>
      </c>
      <c r="L566" s="69">
        <f>SUM(I566:K566)</f>
        <v>3348</v>
      </c>
      <c r="M566" s="69">
        <v>300</v>
      </c>
      <c r="N566" s="69">
        <v>0</v>
      </c>
      <c r="O566" s="123"/>
      <c r="P566" s="45" t="s">
        <v>3177</v>
      </c>
      <c r="Q566" s="52" t="s">
        <v>3174</v>
      </c>
      <c r="R566" s="52" t="s">
        <v>3175</v>
      </c>
      <c r="S566" s="55" t="s">
        <v>25</v>
      </c>
      <c r="T566" s="49"/>
    </row>
    <row r="567" spans="2:20" ht="18" customHeight="1" x14ac:dyDescent="0.15">
      <c r="B567" s="33">
        <v>2017</v>
      </c>
      <c r="C567" s="52">
        <v>9</v>
      </c>
      <c r="D567" s="52" t="s">
        <v>888</v>
      </c>
      <c r="E567" s="42" t="s">
        <v>4040</v>
      </c>
      <c r="F567" s="200" t="s">
        <v>4022</v>
      </c>
      <c r="G567" s="39" t="s">
        <v>1490</v>
      </c>
      <c r="H567" s="52" t="s">
        <v>1377</v>
      </c>
      <c r="I567" s="69">
        <v>2500</v>
      </c>
      <c r="J567" s="69">
        <v>1500</v>
      </c>
      <c r="K567" s="69">
        <v>500</v>
      </c>
      <c r="L567" s="69">
        <f>SUM(I567:K567)</f>
        <v>4500</v>
      </c>
      <c r="M567" s="69">
        <v>1000</v>
      </c>
      <c r="N567" s="69">
        <v>4500</v>
      </c>
      <c r="O567" s="123"/>
      <c r="P567" s="45" t="s">
        <v>4031</v>
      </c>
      <c r="Q567" s="52" t="s">
        <v>4039</v>
      </c>
      <c r="R567" s="52" t="s">
        <v>4033</v>
      </c>
      <c r="S567" s="55" t="s">
        <v>451</v>
      </c>
      <c r="T567" s="49"/>
    </row>
    <row r="568" spans="2:20" ht="18" customHeight="1" x14ac:dyDescent="0.15">
      <c r="B568" s="33">
        <v>2017</v>
      </c>
      <c r="C568" s="52">
        <v>9</v>
      </c>
      <c r="D568" s="52" t="s">
        <v>888</v>
      </c>
      <c r="E568" s="42" t="s">
        <v>4049</v>
      </c>
      <c r="F568" s="200" t="s">
        <v>1481</v>
      </c>
      <c r="G568" s="39" t="s">
        <v>43</v>
      </c>
      <c r="H568" s="52" t="s">
        <v>42</v>
      </c>
      <c r="I568" s="69">
        <v>2400</v>
      </c>
      <c r="J568" s="69">
        <v>2000</v>
      </c>
      <c r="K568" s="69">
        <v>580</v>
      </c>
      <c r="L568" s="69">
        <f>SUM(I568:K568)</f>
        <v>4980</v>
      </c>
      <c r="M568" s="69">
        <v>2500</v>
      </c>
      <c r="N568" s="69"/>
      <c r="O568" s="123"/>
      <c r="P568" s="45" t="s">
        <v>4042</v>
      </c>
      <c r="Q568" s="52" t="s">
        <v>4050</v>
      </c>
      <c r="R568" s="52" t="s">
        <v>4051</v>
      </c>
      <c r="S568" s="55" t="s">
        <v>25</v>
      </c>
      <c r="T568" s="49"/>
    </row>
    <row r="569" spans="2:20" ht="18" customHeight="1" x14ac:dyDescent="0.15">
      <c r="B569" s="33">
        <v>2017</v>
      </c>
      <c r="C569" s="52">
        <v>10</v>
      </c>
      <c r="D569" s="52" t="s">
        <v>15</v>
      </c>
      <c r="E569" s="42" t="s">
        <v>571</v>
      </c>
      <c r="F569" s="200" t="s">
        <v>478</v>
      </c>
      <c r="G569" s="39" t="s">
        <v>341</v>
      </c>
      <c r="H569" s="52" t="s">
        <v>42</v>
      </c>
      <c r="I569" s="223">
        <v>4279</v>
      </c>
      <c r="J569" s="223"/>
      <c r="K569" s="223"/>
      <c r="L569" s="223">
        <v>4279</v>
      </c>
      <c r="M569" s="223">
        <v>1210</v>
      </c>
      <c r="N569" s="223">
        <v>4279</v>
      </c>
      <c r="O569" s="75"/>
      <c r="P569" s="45" t="s">
        <v>563</v>
      </c>
      <c r="Q569" s="52" t="s">
        <v>569</v>
      </c>
      <c r="R569" s="52" t="s">
        <v>570</v>
      </c>
      <c r="S569" s="55" t="s">
        <v>25</v>
      </c>
      <c r="T569" s="58"/>
    </row>
    <row r="570" spans="2:20" ht="18" customHeight="1" x14ac:dyDescent="0.15">
      <c r="B570" s="33">
        <v>2017</v>
      </c>
      <c r="C570" s="52">
        <v>10</v>
      </c>
      <c r="D570" s="52" t="s">
        <v>15</v>
      </c>
      <c r="E570" s="107" t="s">
        <v>2012</v>
      </c>
      <c r="F570" s="230" t="s">
        <v>310</v>
      </c>
      <c r="G570" s="39" t="s">
        <v>341</v>
      </c>
      <c r="H570" s="39" t="s">
        <v>42</v>
      </c>
      <c r="I570" s="224">
        <v>2200</v>
      </c>
      <c r="J570" s="224">
        <v>800</v>
      </c>
      <c r="K570" s="224">
        <v>100</v>
      </c>
      <c r="L570" s="224">
        <v>3100</v>
      </c>
      <c r="M570" s="224">
        <v>500</v>
      </c>
      <c r="N570" s="224">
        <v>3100</v>
      </c>
      <c r="O570" s="133"/>
      <c r="P570" s="41" t="s">
        <v>2009</v>
      </c>
      <c r="Q570" s="39" t="s">
        <v>2010</v>
      </c>
      <c r="R570" s="39" t="s">
        <v>2011</v>
      </c>
      <c r="S570" s="40" t="s">
        <v>25</v>
      </c>
      <c r="T570" s="83"/>
    </row>
    <row r="571" spans="2:20" ht="18" customHeight="1" x14ac:dyDescent="0.15">
      <c r="B571" s="74">
        <v>2017</v>
      </c>
      <c r="C571" s="39">
        <v>10</v>
      </c>
      <c r="D571" s="39" t="s">
        <v>15</v>
      </c>
      <c r="E571" s="107" t="s">
        <v>2558</v>
      </c>
      <c r="F571" s="230" t="s">
        <v>2521</v>
      </c>
      <c r="G571" s="39" t="s">
        <v>17</v>
      </c>
      <c r="H571" s="39" t="s">
        <v>1377</v>
      </c>
      <c r="I571" s="170">
        <v>1800</v>
      </c>
      <c r="J571" s="170">
        <v>500</v>
      </c>
      <c r="K571" s="170">
        <v>20</v>
      </c>
      <c r="L571" s="69">
        <f>SUM(I571:K571)</f>
        <v>2320</v>
      </c>
      <c r="M571" s="170">
        <v>200</v>
      </c>
      <c r="N571" s="170">
        <v>200</v>
      </c>
      <c r="O571" s="133"/>
      <c r="P571" s="41" t="s">
        <v>2548</v>
      </c>
      <c r="Q571" s="39" t="s">
        <v>2559</v>
      </c>
      <c r="R571" s="39" t="s">
        <v>2560</v>
      </c>
      <c r="S571" s="40" t="s">
        <v>25</v>
      </c>
      <c r="T571" s="148"/>
    </row>
    <row r="572" spans="2:20" ht="18" customHeight="1" x14ac:dyDescent="0.15">
      <c r="B572" s="33">
        <v>2017</v>
      </c>
      <c r="C572" s="52">
        <v>10</v>
      </c>
      <c r="D572" s="52" t="s">
        <v>15</v>
      </c>
      <c r="E572" s="42" t="s">
        <v>3879</v>
      </c>
      <c r="F572" s="200" t="s">
        <v>3230</v>
      </c>
      <c r="G572" s="39" t="s">
        <v>17</v>
      </c>
      <c r="H572" s="52" t="s">
        <v>42</v>
      </c>
      <c r="I572" s="69">
        <v>8000</v>
      </c>
      <c r="J572" s="69">
        <v>1500</v>
      </c>
      <c r="K572" s="69">
        <v>0</v>
      </c>
      <c r="L572" s="69">
        <f>SUM(I572:K572)</f>
        <v>9500</v>
      </c>
      <c r="M572" s="69">
        <v>125</v>
      </c>
      <c r="N572" s="69">
        <v>125</v>
      </c>
      <c r="O572" s="75"/>
      <c r="P572" s="199" t="s">
        <v>3437</v>
      </c>
      <c r="Q572" s="52" t="s">
        <v>3438</v>
      </c>
      <c r="R572" s="52" t="s">
        <v>3439</v>
      </c>
      <c r="S572" s="55" t="s">
        <v>25</v>
      </c>
      <c r="T572" s="58"/>
    </row>
    <row r="573" spans="2:20" ht="18" customHeight="1" x14ac:dyDescent="0.15">
      <c r="B573" s="33">
        <v>2017</v>
      </c>
      <c r="C573" s="52">
        <v>10</v>
      </c>
      <c r="D573" s="52" t="s">
        <v>16</v>
      </c>
      <c r="E573" s="42" t="s">
        <v>3881</v>
      </c>
      <c r="F573" s="200" t="s">
        <v>3230</v>
      </c>
      <c r="G573" s="39" t="s">
        <v>17</v>
      </c>
      <c r="H573" s="52" t="s">
        <v>42</v>
      </c>
      <c r="I573" s="69">
        <v>1500</v>
      </c>
      <c r="J573" s="69">
        <v>800</v>
      </c>
      <c r="K573" s="69">
        <v>0</v>
      </c>
      <c r="L573" s="69">
        <f>SUM(I573:K573)</f>
        <v>2300</v>
      </c>
      <c r="M573" s="69">
        <v>400</v>
      </c>
      <c r="N573" s="69">
        <v>2400</v>
      </c>
      <c r="O573" s="75"/>
      <c r="P573" s="45" t="s">
        <v>3625</v>
      </c>
      <c r="Q573" s="52" t="s">
        <v>3626</v>
      </c>
      <c r="R573" s="52" t="s">
        <v>3627</v>
      </c>
      <c r="S573" s="55" t="s">
        <v>25</v>
      </c>
      <c r="T573" s="58"/>
    </row>
    <row r="574" spans="2:20" ht="18" customHeight="1" x14ac:dyDescent="0.15">
      <c r="B574" s="33">
        <v>2017</v>
      </c>
      <c r="C574" s="52">
        <v>10</v>
      </c>
      <c r="D574" s="52" t="s">
        <v>16</v>
      </c>
      <c r="E574" s="42" t="s">
        <v>3885</v>
      </c>
      <c r="F574" s="200" t="s">
        <v>3230</v>
      </c>
      <c r="G574" s="39" t="s">
        <v>17</v>
      </c>
      <c r="H574" s="52" t="s">
        <v>42</v>
      </c>
      <c r="I574" s="69">
        <v>1500</v>
      </c>
      <c r="J574" s="69">
        <v>500</v>
      </c>
      <c r="K574" s="69">
        <v>0</v>
      </c>
      <c r="L574" s="69">
        <f>SUM(I574:K574)</f>
        <v>2000</v>
      </c>
      <c r="M574" s="69">
        <v>500</v>
      </c>
      <c r="N574" s="69">
        <v>3591</v>
      </c>
      <c r="O574" s="75"/>
      <c r="P574" s="45" t="s">
        <v>3625</v>
      </c>
      <c r="Q574" s="52" t="s">
        <v>3628</v>
      </c>
      <c r="R574" s="52" t="s">
        <v>3629</v>
      </c>
      <c r="S574" s="55" t="s">
        <v>25</v>
      </c>
      <c r="T574" s="58"/>
    </row>
    <row r="575" spans="2:20" ht="18" customHeight="1" x14ac:dyDescent="0.15">
      <c r="B575" s="33">
        <v>2017</v>
      </c>
      <c r="C575" s="52">
        <v>10</v>
      </c>
      <c r="D575" s="52" t="s">
        <v>888</v>
      </c>
      <c r="E575" s="42" t="s">
        <v>4125</v>
      </c>
      <c r="F575" s="200" t="s">
        <v>4022</v>
      </c>
      <c r="G575" s="39" t="s">
        <v>1490</v>
      </c>
      <c r="H575" s="52" t="s">
        <v>1377</v>
      </c>
      <c r="I575" s="69">
        <v>726</v>
      </c>
      <c r="J575" s="69">
        <v>45</v>
      </c>
      <c r="K575" s="69">
        <v>33</v>
      </c>
      <c r="L575" s="69">
        <f>SUM(I575:K575)</f>
        <v>804</v>
      </c>
      <c r="M575" s="69">
        <v>50</v>
      </c>
      <c r="N575" s="69">
        <v>769</v>
      </c>
      <c r="O575" s="123"/>
      <c r="P575" s="45" t="s">
        <v>4114</v>
      </c>
      <c r="Q575" s="52" t="s">
        <v>4122</v>
      </c>
      <c r="R575" s="52" t="s">
        <v>4123</v>
      </c>
      <c r="S575" s="55" t="s">
        <v>25</v>
      </c>
      <c r="T575" s="49"/>
    </row>
    <row r="576" spans="2:20" ht="18" customHeight="1" x14ac:dyDescent="0.15">
      <c r="B576" s="33">
        <v>2017</v>
      </c>
      <c r="C576" s="52">
        <v>10</v>
      </c>
      <c r="D576" s="52" t="s">
        <v>888</v>
      </c>
      <c r="E576" s="42" t="s">
        <v>4126</v>
      </c>
      <c r="F576" s="200" t="s">
        <v>4022</v>
      </c>
      <c r="G576" s="39" t="s">
        <v>1490</v>
      </c>
      <c r="H576" s="52" t="s">
        <v>42</v>
      </c>
      <c r="I576" s="69">
        <v>854</v>
      </c>
      <c r="J576" s="69">
        <v>0</v>
      </c>
      <c r="K576" s="69">
        <v>15</v>
      </c>
      <c r="L576" s="69">
        <f>SUM(I576:K576)</f>
        <v>869</v>
      </c>
      <c r="M576" s="69">
        <v>50</v>
      </c>
      <c r="N576" s="69">
        <v>869</v>
      </c>
      <c r="O576" s="123"/>
      <c r="P576" s="45" t="s">
        <v>4114</v>
      </c>
      <c r="Q576" s="52" t="s">
        <v>4122</v>
      </c>
      <c r="R576" s="52" t="s">
        <v>4123</v>
      </c>
      <c r="S576" s="55" t="s">
        <v>25</v>
      </c>
      <c r="T576" s="49"/>
    </row>
    <row r="577" spans="2:20" ht="18" customHeight="1" x14ac:dyDescent="0.15">
      <c r="B577" s="33">
        <v>2017</v>
      </c>
      <c r="C577" s="52">
        <v>10</v>
      </c>
      <c r="D577" s="52" t="s">
        <v>888</v>
      </c>
      <c r="E577" s="42" t="s">
        <v>4127</v>
      </c>
      <c r="F577" s="200" t="s">
        <v>4022</v>
      </c>
      <c r="G577" s="39" t="s">
        <v>1490</v>
      </c>
      <c r="H577" s="52" t="s">
        <v>1377</v>
      </c>
      <c r="I577" s="69">
        <v>879</v>
      </c>
      <c r="J577" s="69">
        <v>0</v>
      </c>
      <c r="K577" s="69">
        <v>0</v>
      </c>
      <c r="L577" s="69">
        <f>SUM(I577:K577)</f>
        <v>879</v>
      </c>
      <c r="M577" s="69">
        <v>50</v>
      </c>
      <c r="N577" s="69">
        <v>879</v>
      </c>
      <c r="O577" s="123"/>
      <c r="P577" s="45" t="s">
        <v>4114</v>
      </c>
      <c r="Q577" s="52" t="s">
        <v>4122</v>
      </c>
      <c r="R577" s="52" t="s">
        <v>4123</v>
      </c>
      <c r="S577" s="55" t="s">
        <v>25</v>
      </c>
      <c r="T577" s="49"/>
    </row>
    <row r="578" spans="2:20" ht="18" customHeight="1" x14ac:dyDescent="0.15">
      <c r="B578" s="33">
        <v>2017</v>
      </c>
      <c r="C578" s="52">
        <v>10</v>
      </c>
      <c r="D578" s="52" t="s">
        <v>15</v>
      </c>
      <c r="E578" s="23" t="s">
        <v>4758</v>
      </c>
      <c r="F578" s="229" t="s">
        <v>1328</v>
      </c>
      <c r="G578" s="39" t="s">
        <v>18</v>
      </c>
      <c r="H578" s="52" t="s">
        <v>42</v>
      </c>
      <c r="I578" s="223">
        <v>600</v>
      </c>
      <c r="J578" s="223">
        <v>250</v>
      </c>
      <c r="K578" s="223"/>
      <c r="L578" s="223">
        <f>SUM(I578:K578)</f>
        <v>850</v>
      </c>
      <c r="M578" s="223">
        <v>100</v>
      </c>
      <c r="N578" s="223">
        <v>850</v>
      </c>
      <c r="O578" s="75"/>
      <c r="P578" s="22" t="s">
        <v>4742</v>
      </c>
      <c r="Q578" s="24" t="s">
        <v>4756</v>
      </c>
      <c r="R578" s="24" t="s">
        <v>4757</v>
      </c>
      <c r="S578" s="55" t="s">
        <v>25</v>
      </c>
      <c r="T578" s="58"/>
    </row>
    <row r="579" spans="2:20" ht="18" customHeight="1" x14ac:dyDescent="0.15">
      <c r="B579" s="33">
        <v>2017</v>
      </c>
      <c r="C579" s="52">
        <v>10</v>
      </c>
      <c r="D579" s="52" t="s">
        <v>16</v>
      </c>
      <c r="E579" s="42" t="s">
        <v>4804</v>
      </c>
      <c r="F579" s="200" t="s">
        <v>1328</v>
      </c>
      <c r="G579" s="39" t="s">
        <v>17</v>
      </c>
      <c r="H579" s="52" t="s">
        <v>42</v>
      </c>
      <c r="I579" s="223">
        <v>900</v>
      </c>
      <c r="J579" s="223">
        <v>600</v>
      </c>
      <c r="K579" s="223"/>
      <c r="L579" s="223">
        <f>SUM(I579:K579)</f>
        <v>1500</v>
      </c>
      <c r="M579" s="223">
        <v>400</v>
      </c>
      <c r="N579" s="223">
        <v>1500</v>
      </c>
      <c r="O579" s="75"/>
      <c r="P579" s="45" t="s">
        <v>4791</v>
      </c>
      <c r="Q579" s="52" t="s">
        <v>4802</v>
      </c>
      <c r="R579" s="52" t="s">
        <v>4803</v>
      </c>
      <c r="S579" s="55" t="s">
        <v>25</v>
      </c>
      <c r="T579" s="58"/>
    </row>
    <row r="580" spans="2:20" ht="18" customHeight="1" x14ac:dyDescent="0.15">
      <c r="B580" s="33">
        <v>2017</v>
      </c>
      <c r="C580" s="52">
        <v>11</v>
      </c>
      <c r="D580" s="52" t="s">
        <v>15</v>
      </c>
      <c r="E580" s="42" t="s">
        <v>554</v>
      </c>
      <c r="F580" s="200" t="s">
        <v>478</v>
      </c>
      <c r="G580" s="39" t="s">
        <v>17</v>
      </c>
      <c r="H580" s="52" t="s">
        <v>42</v>
      </c>
      <c r="I580" s="223">
        <v>350</v>
      </c>
      <c r="J580" s="223">
        <v>80</v>
      </c>
      <c r="K580" s="223"/>
      <c r="L580" s="223">
        <v>430</v>
      </c>
      <c r="M580" s="223">
        <v>50</v>
      </c>
      <c r="N580" s="223">
        <v>335</v>
      </c>
      <c r="O580" s="75"/>
      <c r="P580" s="45" t="s">
        <v>541</v>
      </c>
      <c r="Q580" s="52" t="s">
        <v>552</v>
      </c>
      <c r="R580" s="52" t="s">
        <v>553</v>
      </c>
      <c r="S580" s="55" t="s">
        <v>25</v>
      </c>
      <c r="T580" s="58"/>
    </row>
    <row r="581" spans="2:20" ht="18" customHeight="1" x14ac:dyDescent="0.15">
      <c r="B581" s="33">
        <v>2017</v>
      </c>
      <c r="C581" s="52">
        <v>11</v>
      </c>
      <c r="D581" s="52" t="s">
        <v>15</v>
      </c>
      <c r="E581" s="42" t="s">
        <v>592</v>
      </c>
      <c r="F581" s="200" t="s">
        <v>478</v>
      </c>
      <c r="G581" s="39" t="s">
        <v>341</v>
      </c>
      <c r="H581" s="52" t="s">
        <v>42</v>
      </c>
      <c r="I581" s="223">
        <v>2651</v>
      </c>
      <c r="J581" s="223">
        <v>841</v>
      </c>
      <c r="K581" s="223">
        <v>0</v>
      </c>
      <c r="L581" s="223">
        <v>3492</v>
      </c>
      <c r="M581" s="223">
        <v>30</v>
      </c>
      <c r="N581" s="223">
        <v>100</v>
      </c>
      <c r="O581" s="75"/>
      <c r="P581" s="45" t="s">
        <v>593</v>
      </c>
      <c r="Q581" s="52" t="s">
        <v>594</v>
      </c>
      <c r="R581" s="52" t="s">
        <v>595</v>
      </c>
      <c r="S581" s="55" t="s">
        <v>25</v>
      </c>
      <c r="T581" s="58"/>
    </row>
    <row r="582" spans="2:20" ht="18" customHeight="1" x14ac:dyDescent="0.15">
      <c r="B582" s="33">
        <v>2017</v>
      </c>
      <c r="C582" s="52">
        <v>11</v>
      </c>
      <c r="D582" s="52" t="s">
        <v>15</v>
      </c>
      <c r="E582" s="42" t="s">
        <v>596</v>
      </c>
      <c r="F582" s="200" t="s">
        <v>478</v>
      </c>
      <c r="G582" s="39" t="s">
        <v>17</v>
      </c>
      <c r="H582" s="52" t="s">
        <v>42</v>
      </c>
      <c r="I582" s="223">
        <v>2400</v>
      </c>
      <c r="J582" s="223">
        <v>60</v>
      </c>
      <c r="K582" s="223">
        <v>0</v>
      </c>
      <c r="L582" s="223">
        <v>2460</v>
      </c>
      <c r="M582" s="223">
        <v>20</v>
      </c>
      <c r="N582" s="223">
        <v>100</v>
      </c>
      <c r="O582" s="75"/>
      <c r="P582" s="45" t="s">
        <v>593</v>
      </c>
      <c r="Q582" s="52" t="s">
        <v>594</v>
      </c>
      <c r="R582" s="52" t="s">
        <v>595</v>
      </c>
      <c r="S582" s="55" t="s">
        <v>25</v>
      </c>
      <c r="T582" s="58"/>
    </row>
    <row r="583" spans="2:20" ht="18" customHeight="1" x14ac:dyDescent="0.15">
      <c r="B583" s="33">
        <v>2017</v>
      </c>
      <c r="C583" s="52">
        <v>11</v>
      </c>
      <c r="D583" s="52" t="s">
        <v>15</v>
      </c>
      <c r="E583" s="42" t="s">
        <v>597</v>
      </c>
      <c r="F583" s="200" t="s">
        <v>478</v>
      </c>
      <c r="G583" s="39" t="s">
        <v>17</v>
      </c>
      <c r="H583" s="52" t="s">
        <v>42</v>
      </c>
      <c r="I583" s="223">
        <v>3703</v>
      </c>
      <c r="J583" s="223">
        <v>198</v>
      </c>
      <c r="K583" s="223">
        <v>0</v>
      </c>
      <c r="L583" s="223">
        <v>3901</v>
      </c>
      <c r="M583" s="223">
        <v>20</v>
      </c>
      <c r="N583" s="223">
        <v>100</v>
      </c>
      <c r="O583" s="75"/>
      <c r="P583" s="45" t="s">
        <v>593</v>
      </c>
      <c r="Q583" s="52" t="s">
        <v>594</v>
      </c>
      <c r="R583" s="52" t="s">
        <v>595</v>
      </c>
      <c r="S583" s="55" t="s">
        <v>25</v>
      </c>
      <c r="T583" s="58"/>
    </row>
    <row r="584" spans="2:20" ht="18" customHeight="1" x14ac:dyDescent="0.15">
      <c r="B584" s="74">
        <v>2017</v>
      </c>
      <c r="C584" s="39">
        <v>11</v>
      </c>
      <c r="D584" s="39" t="s">
        <v>15</v>
      </c>
      <c r="E584" s="209" t="s">
        <v>1915</v>
      </c>
      <c r="F584" s="231" t="s">
        <v>310</v>
      </c>
      <c r="G584" s="39" t="s">
        <v>17</v>
      </c>
      <c r="H584" s="39" t="s">
        <v>42</v>
      </c>
      <c r="I584" s="224">
        <v>4500</v>
      </c>
      <c r="J584" s="224">
        <v>100</v>
      </c>
      <c r="K584" s="224">
        <v>500</v>
      </c>
      <c r="L584" s="224">
        <v>5100</v>
      </c>
      <c r="M584" s="224">
        <v>100</v>
      </c>
      <c r="N584" s="224">
        <v>100</v>
      </c>
      <c r="O584" s="133"/>
      <c r="P584" s="218" t="s">
        <v>1912</v>
      </c>
      <c r="Q584" s="134" t="s">
        <v>1916</v>
      </c>
      <c r="R584" s="134" t="s">
        <v>1917</v>
      </c>
      <c r="S584" s="40" t="s">
        <v>25</v>
      </c>
      <c r="T584" s="83"/>
    </row>
    <row r="585" spans="2:20" ht="18" customHeight="1" x14ac:dyDescent="0.15">
      <c r="B585" s="74">
        <v>2017</v>
      </c>
      <c r="C585" s="39">
        <v>11</v>
      </c>
      <c r="D585" s="39" t="s">
        <v>15</v>
      </c>
      <c r="E585" s="209" t="s">
        <v>1918</v>
      </c>
      <c r="F585" s="231" t="s">
        <v>310</v>
      </c>
      <c r="G585" s="39" t="s">
        <v>17</v>
      </c>
      <c r="H585" s="39" t="s">
        <v>42</v>
      </c>
      <c r="I585" s="224">
        <v>4000</v>
      </c>
      <c r="J585" s="224">
        <v>500</v>
      </c>
      <c r="K585" s="224">
        <v>500</v>
      </c>
      <c r="L585" s="224">
        <v>5000</v>
      </c>
      <c r="M585" s="224">
        <v>85</v>
      </c>
      <c r="N585" s="224">
        <v>85</v>
      </c>
      <c r="O585" s="133"/>
      <c r="P585" s="218" t="s">
        <v>1912</v>
      </c>
      <c r="Q585" s="134" t="s">
        <v>1916</v>
      </c>
      <c r="R585" s="134" t="s">
        <v>1917</v>
      </c>
      <c r="S585" s="40" t="s">
        <v>25</v>
      </c>
      <c r="T585" s="83"/>
    </row>
    <row r="586" spans="2:20" ht="18" customHeight="1" x14ac:dyDescent="0.15">
      <c r="B586" s="33">
        <v>2017</v>
      </c>
      <c r="C586" s="52">
        <v>11</v>
      </c>
      <c r="D586" s="52" t="s">
        <v>16</v>
      </c>
      <c r="E586" s="42" t="s">
        <v>1939</v>
      </c>
      <c r="F586" s="200" t="s">
        <v>310</v>
      </c>
      <c r="G586" s="39" t="s">
        <v>17</v>
      </c>
      <c r="H586" s="52" t="s">
        <v>42</v>
      </c>
      <c r="I586" s="223">
        <v>806</v>
      </c>
      <c r="J586" s="223">
        <v>205</v>
      </c>
      <c r="K586" s="69"/>
      <c r="L586" s="224">
        <v>1011</v>
      </c>
      <c r="M586" s="223">
        <v>105</v>
      </c>
      <c r="N586" s="223">
        <v>809</v>
      </c>
      <c r="O586" s="75" t="s">
        <v>1936</v>
      </c>
      <c r="P586" s="45" t="s">
        <v>1936</v>
      </c>
      <c r="Q586" s="52" t="s">
        <v>1940</v>
      </c>
      <c r="R586" s="52" t="s">
        <v>1941</v>
      </c>
      <c r="S586" s="55" t="s">
        <v>25</v>
      </c>
      <c r="T586" s="58"/>
    </row>
    <row r="587" spans="2:20" ht="18" customHeight="1" x14ac:dyDescent="0.15">
      <c r="B587" s="33">
        <v>2017</v>
      </c>
      <c r="C587" s="52">
        <v>11</v>
      </c>
      <c r="D587" s="52" t="s">
        <v>16</v>
      </c>
      <c r="E587" s="42" t="s">
        <v>1942</v>
      </c>
      <c r="F587" s="200" t="s">
        <v>310</v>
      </c>
      <c r="G587" s="39" t="s">
        <v>17</v>
      </c>
      <c r="H587" s="52" t="s">
        <v>42</v>
      </c>
      <c r="I587" s="223">
        <v>1612</v>
      </c>
      <c r="J587" s="223">
        <v>410</v>
      </c>
      <c r="K587" s="69"/>
      <c r="L587" s="224">
        <v>2022</v>
      </c>
      <c r="M587" s="223">
        <v>210</v>
      </c>
      <c r="N587" s="223">
        <v>1618</v>
      </c>
      <c r="O587" s="75" t="s">
        <v>1936</v>
      </c>
      <c r="P587" s="45" t="s">
        <v>1936</v>
      </c>
      <c r="Q587" s="52" t="s">
        <v>1940</v>
      </c>
      <c r="R587" s="52" t="s">
        <v>1941</v>
      </c>
      <c r="S587" s="55" t="s">
        <v>25</v>
      </c>
      <c r="T587" s="58"/>
    </row>
    <row r="588" spans="2:20" ht="18" customHeight="1" x14ac:dyDescent="0.15">
      <c r="B588" s="33">
        <v>2017</v>
      </c>
      <c r="C588" s="52">
        <v>11</v>
      </c>
      <c r="D588" s="52" t="s">
        <v>16</v>
      </c>
      <c r="E588" s="42" t="s">
        <v>1943</v>
      </c>
      <c r="F588" s="200" t="s">
        <v>310</v>
      </c>
      <c r="G588" s="39" t="s">
        <v>17</v>
      </c>
      <c r="H588" s="52" t="s">
        <v>42</v>
      </c>
      <c r="I588" s="223">
        <v>806</v>
      </c>
      <c r="J588" s="223">
        <v>205</v>
      </c>
      <c r="K588" s="69"/>
      <c r="L588" s="224">
        <v>1011</v>
      </c>
      <c r="M588" s="223">
        <v>105</v>
      </c>
      <c r="N588" s="223">
        <v>809</v>
      </c>
      <c r="O588" s="75" t="s">
        <v>1936</v>
      </c>
      <c r="P588" s="45" t="s">
        <v>1936</v>
      </c>
      <c r="Q588" s="52" t="s">
        <v>1940</v>
      </c>
      <c r="R588" s="52" t="s">
        <v>1941</v>
      </c>
      <c r="S588" s="55" t="s">
        <v>25</v>
      </c>
      <c r="T588" s="58"/>
    </row>
    <row r="589" spans="2:20" ht="18" customHeight="1" x14ac:dyDescent="0.15">
      <c r="B589" s="33">
        <v>2017</v>
      </c>
      <c r="C589" s="52">
        <v>11</v>
      </c>
      <c r="D589" s="52" t="s">
        <v>15</v>
      </c>
      <c r="E589" s="42" t="s">
        <v>1960</v>
      </c>
      <c r="F589" s="200" t="s">
        <v>310</v>
      </c>
      <c r="G589" s="39" t="s">
        <v>17</v>
      </c>
      <c r="H589" s="52" t="s">
        <v>42</v>
      </c>
      <c r="I589" s="223">
        <v>693</v>
      </c>
      <c r="J589" s="223">
        <v>342</v>
      </c>
      <c r="K589" s="223">
        <v>245</v>
      </c>
      <c r="L589" s="224">
        <v>1280</v>
      </c>
      <c r="M589" s="223">
        <v>605</v>
      </c>
      <c r="N589" s="223">
        <v>1024</v>
      </c>
      <c r="O589" s="75"/>
      <c r="P589" s="45" t="s">
        <v>1957</v>
      </c>
      <c r="Q589" s="52" t="s">
        <v>1958</v>
      </c>
      <c r="R589" s="52" t="s">
        <v>1959</v>
      </c>
      <c r="S589" s="55" t="s">
        <v>25</v>
      </c>
      <c r="T589" s="58"/>
    </row>
    <row r="590" spans="2:20" ht="18" customHeight="1" x14ac:dyDescent="0.15">
      <c r="B590" s="33">
        <v>2017</v>
      </c>
      <c r="C590" s="52">
        <v>11</v>
      </c>
      <c r="D590" s="52" t="s">
        <v>15</v>
      </c>
      <c r="E590" s="42" t="s">
        <v>3907</v>
      </c>
      <c r="F590" s="200" t="s">
        <v>3240</v>
      </c>
      <c r="G590" s="39" t="s">
        <v>17</v>
      </c>
      <c r="H590" s="52" t="s">
        <v>42</v>
      </c>
      <c r="I590" s="69">
        <v>1419</v>
      </c>
      <c r="J590" s="69">
        <v>0</v>
      </c>
      <c r="K590" s="69">
        <v>0</v>
      </c>
      <c r="L590" s="69">
        <f>SUM(I590:K590)</f>
        <v>1419</v>
      </c>
      <c r="M590" s="69">
        <v>0</v>
      </c>
      <c r="N590" s="69">
        <v>1419</v>
      </c>
      <c r="O590" s="75"/>
      <c r="P590" s="45" t="s">
        <v>3908</v>
      </c>
      <c r="Q590" s="52" t="s">
        <v>3909</v>
      </c>
      <c r="R590" s="52" t="s">
        <v>3910</v>
      </c>
      <c r="S590" s="55" t="s">
        <v>52</v>
      </c>
      <c r="T590" s="58"/>
    </row>
    <row r="591" spans="2:20" ht="18" customHeight="1" x14ac:dyDescent="0.15">
      <c r="B591" s="33">
        <v>2017</v>
      </c>
      <c r="C591" s="52">
        <v>11</v>
      </c>
      <c r="D591" s="52" t="s">
        <v>15</v>
      </c>
      <c r="E591" s="42" t="s">
        <v>3911</v>
      </c>
      <c r="F591" s="200" t="s">
        <v>3240</v>
      </c>
      <c r="G591" s="39" t="s">
        <v>17</v>
      </c>
      <c r="H591" s="52" t="s">
        <v>42</v>
      </c>
      <c r="I591" s="69">
        <v>4000</v>
      </c>
      <c r="J591" s="69">
        <v>0</v>
      </c>
      <c r="K591" s="69">
        <v>0</v>
      </c>
      <c r="L591" s="69">
        <f>SUM(I591:K591)</f>
        <v>4000</v>
      </c>
      <c r="M591" s="69">
        <v>0</v>
      </c>
      <c r="N591" s="69">
        <v>4000</v>
      </c>
      <c r="O591" s="75"/>
      <c r="P591" s="45" t="s">
        <v>3908</v>
      </c>
      <c r="Q591" s="52" t="s">
        <v>3909</v>
      </c>
      <c r="R591" s="52" t="s">
        <v>3910</v>
      </c>
      <c r="S591" s="55" t="s">
        <v>25</v>
      </c>
      <c r="T591" s="58"/>
    </row>
    <row r="592" spans="2:20" ht="18" customHeight="1" x14ac:dyDescent="0.15">
      <c r="B592" s="33">
        <v>2017</v>
      </c>
      <c r="C592" s="52">
        <v>11</v>
      </c>
      <c r="D592" s="52" t="s">
        <v>888</v>
      </c>
      <c r="E592" s="42" t="s">
        <v>4082</v>
      </c>
      <c r="F592" s="200" t="s">
        <v>1481</v>
      </c>
      <c r="G592" s="39" t="s">
        <v>17</v>
      </c>
      <c r="H592" s="52" t="s">
        <v>42</v>
      </c>
      <c r="I592" s="69">
        <v>4800</v>
      </c>
      <c r="J592" s="69">
        <v>1440</v>
      </c>
      <c r="K592" s="69"/>
      <c r="L592" s="69">
        <f>SUM(I592:K592)</f>
        <v>6240</v>
      </c>
      <c r="M592" s="69">
        <v>960</v>
      </c>
      <c r="N592" s="69">
        <v>5600</v>
      </c>
      <c r="O592" s="123"/>
      <c r="P592" s="45" t="s">
        <v>4078</v>
      </c>
      <c r="Q592" s="52" t="s">
        <v>3275</v>
      </c>
      <c r="R592" s="52" t="s">
        <v>4076</v>
      </c>
      <c r="S592" s="55" t="s">
        <v>25</v>
      </c>
      <c r="T592" s="49"/>
    </row>
    <row r="593" spans="2:20" ht="18" customHeight="1" x14ac:dyDescent="0.15">
      <c r="B593" s="33">
        <v>2017</v>
      </c>
      <c r="C593" s="52">
        <v>11</v>
      </c>
      <c r="D593" s="52" t="s">
        <v>888</v>
      </c>
      <c r="E593" s="42" t="s">
        <v>4083</v>
      </c>
      <c r="F593" s="200" t="s">
        <v>1481</v>
      </c>
      <c r="G593" s="39" t="s">
        <v>17</v>
      </c>
      <c r="H593" s="52" t="s">
        <v>42</v>
      </c>
      <c r="I593" s="69">
        <v>3060</v>
      </c>
      <c r="J593" s="69">
        <v>920</v>
      </c>
      <c r="K593" s="69"/>
      <c r="L593" s="69">
        <f>SUM(I593:K593)</f>
        <v>3980</v>
      </c>
      <c r="M593" s="69">
        <v>612</v>
      </c>
      <c r="N593" s="69">
        <v>3570</v>
      </c>
      <c r="O593" s="123"/>
      <c r="P593" s="45" t="s">
        <v>4078</v>
      </c>
      <c r="Q593" s="52" t="s">
        <v>3275</v>
      </c>
      <c r="R593" s="52" t="s">
        <v>4076</v>
      </c>
      <c r="S593" s="55" t="s">
        <v>25</v>
      </c>
      <c r="T593" s="49"/>
    </row>
    <row r="594" spans="2:20" ht="18" customHeight="1" x14ac:dyDescent="0.15">
      <c r="B594" s="33">
        <v>2017</v>
      </c>
      <c r="C594" s="52">
        <v>11</v>
      </c>
      <c r="D594" s="52" t="s">
        <v>15</v>
      </c>
      <c r="E594" s="42" t="s">
        <v>4741</v>
      </c>
      <c r="F594" s="200" t="s">
        <v>1328</v>
      </c>
      <c r="G594" s="39" t="s">
        <v>17</v>
      </c>
      <c r="H594" s="52" t="s">
        <v>42</v>
      </c>
      <c r="I594" s="223">
        <v>680</v>
      </c>
      <c r="J594" s="223">
        <v>720</v>
      </c>
      <c r="K594" s="223"/>
      <c r="L594" s="223">
        <f>SUM(I594:K594)</f>
        <v>1400</v>
      </c>
      <c r="M594" s="223">
        <v>250</v>
      </c>
      <c r="N594" s="223">
        <v>1881</v>
      </c>
      <c r="O594" s="75"/>
      <c r="P594" s="45" t="s">
        <v>4742</v>
      </c>
      <c r="Q594" s="52" t="s">
        <v>4743</v>
      </c>
      <c r="R594" s="52" t="s">
        <v>4744</v>
      </c>
      <c r="S594" s="55" t="s">
        <v>25</v>
      </c>
      <c r="T594" s="58"/>
    </row>
    <row r="595" spans="2:20" ht="18" customHeight="1" x14ac:dyDescent="0.15">
      <c r="B595" s="33">
        <v>2017</v>
      </c>
      <c r="C595" s="52">
        <v>12</v>
      </c>
      <c r="D595" s="52" t="s">
        <v>16</v>
      </c>
      <c r="E595" s="42" t="s">
        <v>3255</v>
      </c>
      <c r="F595" s="200" t="s">
        <v>3230</v>
      </c>
      <c r="G595" s="39" t="s">
        <v>17</v>
      </c>
      <c r="H595" s="52" t="s">
        <v>42</v>
      </c>
      <c r="I595" s="69">
        <v>10</v>
      </c>
      <c r="J595" s="69">
        <v>9</v>
      </c>
      <c r="K595" s="69">
        <v>81</v>
      </c>
      <c r="L595" s="69">
        <v>100</v>
      </c>
      <c r="M595" s="69">
        <v>10</v>
      </c>
      <c r="N595" s="69">
        <v>100</v>
      </c>
      <c r="O595" s="75" t="s">
        <v>3252</v>
      </c>
      <c r="P595" s="45" t="s">
        <v>3575</v>
      </c>
      <c r="Q595" s="52" t="s">
        <v>3256</v>
      </c>
      <c r="R595" s="52" t="s">
        <v>3257</v>
      </c>
      <c r="S595" s="55" t="s">
        <v>25</v>
      </c>
      <c r="T595" s="58"/>
    </row>
    <row r="596" spans="2:20" ht="18" customHeight="1" x14ac:dyDescent="0.15">
      <c r="B596" s="33">
        <v>2017</v>
      </c>
      <c r="C596" s="52">
        <v>12</v>
      </c>
      <c r="D596" s="52" t="s">
        <v>16</v>
      </c>
      <c r="E596" s="42" t="s">
        <v>3258</v>
      </c>
      <c r="F596" s="200" t="s">
        <v>3230</v>
      </c>
      <c r="G596" s="39" t="s">
        <v>17</v>
      </c>
      <c r="H596" s="52" t="s">
        <v>42</v>
      </c>
      <c r="I596" s="69">
        <v>10</v>
      </c>
      <c r="J596" s="69">
        <v>9</v>
      </c>
      <c r="K596" s="69">
        <v>66</v>
      </c>
      <c r="L596" s="69">
        <v>85</v>
      </c>
      <c r="M596" s="69">
        <v>10</v>
      </c>
      <c r="N596" s="69">
        <v>85</v>
      </c>
      <c r="O596" s="75" t="s">
        <v>3252</v>
      </c>
      <c r="P596" s="45" t="s">
        <v>3575</v>
      </c>
      <c r="Q596" s="52" t="s">
        <v>3256</v>
      </c>
      <c r="R596" s="52" t="s">
        <v>3257</v>
      </c>
      <c r="S596" s="55" t="s">
        <v>25</v>
      </c>
      <c r="T596" s="58"/>
    </row>
    <row r="597" spans="2:20" ht="18" customHeight="1" x14ac:dyDescent="0.15">
      <c r="B597" s="33">
        <v>2017</v>
      </c>
      <c r="C597" s="52">
        <v>12</v>
      </c>
      <c r="D597" s="52" t="s">
        <v>888</v>
      </c>
      <c r="E597" s="42" t="s">
        <v>4041</v>
      </c>
      <c r="F597" s="200" t="s">
        <v>4022</v>
      </c>
      <c r="G597" s="39" t="s">
        <v>341</v>
      </c>
      <c r="H597" s="52" t="s">
        <v>42</v>
      </c>
      <c r="I597" s="69">
        <v>2889</v>
      </c>
      <c r="J597" s="69">
        <v>500</v>
      </c>
      <c r="K597" s="69"/>
      <c r="L597" s="69">
        <f>SUM(I597:K597)</f>
        <v>3389</v>
      </c>
      <c r="M597" s="69">
        <v>1200</v>
      </c>
      <c r="N597" s="69">
        <v>120</v>
      </c>
      <c r="O597" s="123"/>
      <c r="P597" s="45" t="s">
        <v>4042</v>
      </c>
      <c r="Q597" s="52" t="s">
        <v>4043</v>
      </c>
      <c r="R597" s="52" t="s">
        <v>4044</v>
      </c>
      <c r="S597" s="55" t="s">
        <v>25</v>
      </c>
      <c r="T597" s="49"/>
    </row>
    <row r="598" spans="2:20" ht="18" customHeight="1" x14ac:dyDescent="0.15">
      <c r="B598" s="33">
        <v>2017</v>
      </c>
      <c r="C598" s="52">
        <v>12</v>
      </c>
      <c r="D598" s="52" t="s">
        <v>888</v>
      </c>
      <c r="E598" s="42" t="s">
        <v>4041</v>
      </c>
      <c r="F598" s="200" t="s">
        <v>4022</v>
      </c>
      <c r="G598" s="39" t="s">
        <v>43</v>
      </c>
      <c r="H598" s="52" t="s">
        <v>42</v>
      </c>
      <c r="I598" s="69">
        <v>235</v>
      </c>
      <c r="J598" s="69"/>
      <c r="K598" s="69"/>
      <c r="L598" s="69">
        <f>SUM(I598:K598)</f>
        <v>235</v>
      </c>
      <c r="M598" s="69">
        <v>50</v>
      </c>
      <c r="N598" s="69">
        <v>50</v>
      </c>
      <c r="O598" s="123"/>
      <c r="P598" s="45" t="s">
        <v>4042</v>
      </c>
      <c r="Q598" s="52" t="s">
        <v>4043</v>
      </c>
      <c r="R598" s="52" t="s">
        <v>4044</v>
      </c>
      <c r="S598" s="55" t="s">
        <v>25</v>
      </c>
      <c r="T598" s="49"/>
    </row>
    <row r="599" spans="2:20" ht="18" customHeight="1" x14ac:dyDescent="0.15">
      <c r="B599" s="33">
        <v>2017</v>
      </c>
      <c r="C599" s="52">
        <v>12</v>
      </c>
      <c r="D599" s="52" t="s">
        <v>888</v>
      </c>
      <c r="E599" s="42" t="s">
        <v>4041</v>
      </c>
      <c r="F599" s="200" t="s">
        <v>4022</v>
      </c>
      <c r="G599" s="39" t="s">
        <v>44</v>
      </c>
      <c r="H599" s="52" t="s">
        <v>1377</v>
      </c>
      <c r="I599" s="69">
        <v>40</v>
      </c>
      <c r="J599" s="69"/>
      <c r="K599" s="69"/>
      <c r="L599" s="69">
        <f>SUM(I599:K599)</f>
        <v>40</v>
      </c>
      <c r="M599" s="69">
        <v>10</v>
      </c>
      <c r="N599" s="69">
        <v>10</v>
      </c>
      <c r="O599" s="123"/>
      <c r="P599" s="45" t="s">
        <v>4042</v>
      </c>
      <c r="Q599" s="52" t="s">
        <v>4043</v>
      </c>
      <c r="R599" s="52" t="s">
        <v>4044</v>
      </c>
      <c r="S599" s="55" t="s">
        <v>25</v>
      </c>
      <c r="T599" s="49"/>
    </row>
    <row r="600" spans="2:20" ht="18" customHeight="1" x14ac:dyDescent="0.15">
      <c r="B600" s="33">
        <v>2017</v>
      </c>
      <c r="C600" s="52">
        <v>12</v>
      </c>
      <c r="D600" s="52" t="s">
        <v>888</v>
      </c>
      <c r="E600" s="42" t="s">
        <v>4187</v>
      </c>
      <c r="F600" s="200" t="s">
        <v>4188</v>
      </c>
      <c r="G600" s="39" t="s">
        <v>17</v>
      </c>
      <c r="H600" s="52" t="s">
        <v>42</v>
      </c>
      <c r="I600" s="69">
        <v>900</v>
      </c>
      <c r="J600" s="69">
        <v>150</v>
      </c>
      <c r="K600" s="69"/>
      <c r="L600" s="69">
        <f>SUM(I600:K600)</f>
        <v>1050</v>
      </c>
      <c r="M600" s="69">
        <v>70</v>
      </c>
      <c r="N600" s="69">
        <v>900</v>
      </c>
      <c r="O600" s="123"/>
      <c r="P600" s="45" t="s">
        <v>4189</v>
      </c>
      <c r="Q600" s="52" t="s">
        <v>4190</v>
      </c>
      <c r="R600" s="52" t="s">
        <v>4191</v>
      </c>
      <c r="S600" s="55" t="s">
        <v>25</v>
      </c>
      <c r="T600" s="49"/>
    </row>
    <row r="601" spans="2:20" ht="18" customHeight="1" x14ac:dyDescent="0.15">
      <c r="B601" s="33">
        <v>2017</v>
      </c>
      <c r="C601" s="52">
        <v>12</v>
      </c>
      <c r="D601" s="52" t="s">
        <v>888</v>
      </c>
      <c r="E601" s="42" t="s">
        <v>4192</v>
      </c>
      <c r="F601" s="200" t="s">
        <v>4188</v>
      </c>
      <c r="G601" s="39" t="s">
        <v>17</v>
      </c>
      <c r="H601" s="52" t="s">
        <v>42</v>
      </c>
      <c r="I601" s="69">
        <v>2400</v>
      </c>
      <c r="J601" s="69"/>
      <c r="K601" s="69"/>
      <c r="L601" s="69">
        <f>SUM(I601:K601)</f>
        <v>2400</v>
      </c>
      <c r="M601" s="69">
        <v>60</v>
      </c>
      <c r="N601" s="69">
        <v>2400</v>
      </c>
      <c r="O601" s="123"/>
      <c r="P601" s="45" t="s">
        <v>4189</v>
      </c>
      <c r="Q601" s="52" t="s">
        <v>4190</v>
      </c>
      <c r="R601" s="52" t="s">
        <v>4191</v>
      </c>
      <c r="S601" s="55" t="s">
        <v>25</v>
      </c>
      <c r="T601" s="49"/>
    </row>
    <row r="602" spans="2:20" ht="18" customHeight="1" thickBot="1" x14ac:dyDescent="0.2">
      <c r="B602" s="77">
        <v>2017</v>
      </c>
      <c r="C602" s="53">
        <v>12</v>
      </c>
      <c r="D602" s="53" t="s">
        <v>888</v>
      </c>
      <c r="E602" s="73" t="s">
        <v>4193</v>
      </c>
      <c r="F602" s="215" t="s">
        <v>4188</v>
      </c>
      <c r="G602" s="79" t="s">
        <v>17</v>
      </c>
      <c r="H602" s="53" t="s">
        <v>42</v>
      </c>
      <c r="I602" s="174">
        <v>465</v>
      </c>
      <c r="J602" s="174"/>
      <c r="K602" s="174"/>
      <c r="L602" s="174">
        <f>SUM(I602:K602)</f>
        <v>465</v>
      </c>
      <c r="M602" s="174">
        <v>80</v>
      </c>
      <c r="N602" s="174">
        <v>465</v>
      </c>
      <c r="O602" s="216"/>
      <c r="P602" s="156" t="s">
        <v>4189</v>
      </c>
      <c r="Q602" s="53" t="s">
        <v>4190</v>
      </c>
      <c r="R602" s="53" t="s">
        <v>4191</v>
      </c>
      <c r="S602" s="56" t="s">
        <v>25</v>
      </c>
      <c r="T602" s="51"/>
    </row>
  </sheetData>
  <phoneticPr fontId="2" type="noConversion"/>
  <dataValidations count="5">
    <dataValidation type="list" allowBlank="1" showInputMessage="1" showErrorMessage="1" sqref="D3:D10 D492:D498 D502:D602 D251:D490 D15:D167">
      <formula1>"자체조달,중앙조달"</formula1>
    </dataValidation>
    <dataValidation type="list" showInputMessage="1" showErrorMessage="1" sqref="F3:F10 F492:F498 F502:F602 F251:F490 F15:F167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H3:H10 H492:H498 H502:H602 H378:H490 H251:H376 H15:H167">
      <formula1>"대안,턴키,일반,PQ,수의,실적"</formula1>
    </dataValidation>
    <dataValidation type="list" allowBlank="1" showInputMessage="1" showErrorMessage="1" sqref="G3:G10 G492:G498 G502:G602 G378:G490 G251:G376 G15:G167">
      <formula1>"토건,토목,건축,전문,전기,통신,소방,기타"</formula1>
    </dataValidation>
    <dataValidation type="list" allowBlank="1" showInputMessage="1" showErrorMessage="1" sqref="S3:S9 S492:S498 S591:S602 S502:S588 S251:S490 S15:S167">
      <formula1>"비협정,협정"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902"/>
  <sheetViews>
    <sheetView zoomScale="90" zoomScaleNormal="90" workbookViewId="0">
      <selection activeCell="B1" sqref="B1"/>
    </sheetView>
  </sheetViews>
  <sheetFormatPr defaultRowHeight="13.5" x14ac:dyDescent="0.2"/>
  <cols>
    <col min="1" max="1" width="1.88671875" customWidth="1"/>
    <col min="2" max="2" width="15.109375" customWidth="1"/>
    <col min="3" max="3" width="9.77734375" customWidth="1"/>
    <col min="4" max="4" width="21" customWidth="1"/>
    <col min="5" max="5" width="28.33203125" customWidth="1"/>
    <col min="7" max="7" width="14.33203125" customWidth="1"/>
    <col min="8" max="8" width="10.77734375" customWidth="1"/>
    <col min="9" max="9" width="14.33203125" customWidth="1"/>
    <col min="10" max="10" width="14.109375" customWidth="1"/>
    <col min="11" max="11" width="12.88671875" style="5" customWidth="1"/>
    <col min="12" max="12" width="22.88671875" style="6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 x14ac:dyDescent="0.25">
      <c r="B1" s="9" t="s">
        <v>38</v>
      </c>
    </row>
    <row r="2" spans="2:17" ht="43.5" customHeight="1" x14ac:dyDescent="0.15">
      <c r="B2" s="19" t="s">
        <v>71</v>
      </c>
      <c r="C2" s="26" t="s">
        <v>72</v>
      </c>
      <c r="D2" s="30" t="s">
        <v>73</v>
      </c>
      <c r="E2" s="28" t="s">
        <v>74</v>
      </c>
      <c r="F2" s="26" t="s">
        <v>8</v>
      </c>
      <c r="G2" s="27" t="s">
        <v>60</v>
      </c>
      <c r="H2" s="27" t="s">
        <v>61</v>
      </c>
      <c r="I2" s="27" t="s">
        <v>62</v>
      </c>
      <c r="J2" s="27" t="s">
        <v>63</v>
      </c>
      <c r="K2" s="26" t="s">
        <v>26</v>
      </c>
      <c r="L2" s="11" t="s">
        <v>9</v>
      </c>
      <c r="M2" s="26" t="s">
        <v>10</v>
      </c>
      <c r="N2" s="28" t="s">
        <v>11</v>
      </c>
      <c r="O2" s="28" t="s">
        <v>12</v>
      </c>
      <c r="P2" s="28" t="s">
        <v>13</v>
      </c>
      <c r="Q2" s="29" t="s">
        <v>14</v>
      </c>
    </row>
    <row r="3" spans="2:17" ht="18" customHeight="1" x14ac:dyDescent="0.15">
      <c r="B3" s="33">
        <v>2017</v>
      </c>
      <c r="C3" s="52">
        <v>1</v>
      </c>
      <c r="D3" s="35" t="s">
        <v>16</v>
      </c>
      <c r="E3" s="42" t="s">
        <v>182</v>
      </c>
      <c r="F3" s="35" t="s">
        <v>18</v>
      </c>
      <c r="G3" s="69">
        <v>10382</v>
      </c>
      <c r="H3" s="69">
        <v>4952</v>
      </c>
      <c r="I3" s="69">
        <v>5403</v>
      </c>
      <c r="J3" s="69">
        <v>20737</v>
      </c>
      <c r="K3" s="69"/>
      <c r="L3" s="34" t="s">
        <v>183</v>
      </c>
      <c r="M3" s="48"/>
      <c r="N3" s="42" t="s">
        <v>100</v>
      </c>
      <c r="O3" s="52" t="s">
        <v>108</v>
      </c>
      <c r="P3" s="52" t="s">
        <v>109</v>
      </c>
      <c r="Q3" s="49"/>
    </row>
    <row r="4" spans="2:17" ht="18" customHeight="1" x14ac:dyDescent="0.15">
      <c r="B4" s="33">
        <v>2017</v>
      </c>
      <c r="C4" s="52">
        <v>1</v>
      </c>
      <c r="D4" s="35" t="s">
        <v>16</v>
      </c>
      <c r="E4" s="42" t="s">
        <v>182</v>
      </c>
      <c r="F4" s="35" t="s">
        <v>43</v>
      </c>
      <c r="G4" s="69">
        <v>628</v>
      </c>
      <c r="H4" s="69">
        <v>938</v>
      </c>
      <c r="I4" s="69">
        <v>678</v>
      </c>
      <c r="J4" s="69">
        <v>2244</v>
      </c>
      <c r="K4" s="69"/>
      <c r="L4" s="34" t="s">
        <v>183</v>
      </c>
      <c r="M4" s="48"/>
      <c r="N4" s="42" t="s">
        <v>100</v>
      </c>
      <c r="O4" s="52" t="s">
        <v>104</v>
      </c>
      <c r="P4" s="52" t="s">
        <v>105</v>
      </c>
      <c r="Q4" s="49"/>
    </row>
    <row r="5" spans="2:17" ht="18" customHeight="1" x14ac:dyDescent="0.15">
      <c r="B5" s="33">
        <v>2017</v>
      </c>
      <c r="C5" s="52">
        <v>1</v>
      </c>
      <c r="D5" s="35" t="s">
        <v>16</v>
      </c>
      <c r="E5" s="42" t="s">
        <v>182</v>
      </c>
      <c r="F5" s="35" t="s">
        <v>44</v>
      </c>
      <c r="G5" s="69">
        <v>542</v>
      </c>
      <c r="H5" s="69">
        <v>662</v>
      </c>
      <c r="I5" s="69">
        <v>284</v>
      </c>
      <c r="J5" s="69">
        <v>1488</v>
      </c>
      <c r="K5" s="69"/>
      <c r="L5" s="34" t="s">
        <v>183</v>
      </c>
      <c r="M5" s="48"/>
      <c r="N5" s="42" t="s">
        <v>100</v>
      </c>
      <c r="O5" s="52" t="s">
        <v>104</v>
      </c>
      <c r="P5" s="52" t="s">
        <v>105</v>
      </c>
      <c r="Q5" s="49"/>
    </row>
    <row r="6" spans="2:17" ht="18" customHeight="1" x14ac:dyDescent="0.15">
      <c r="B6" s="33">
        <v>2017</v>
      </c>
      <c r="C6" s="52">
        <v>1</v>
      </c>
      <c r="D6" s="35" t="s">
        <v>16</v>
      </c>
      <c r="E6" s="42" t="s">
        <v>182</v>
      </c>
      <c r="F6" s="35" t="s">
        <v>45</v>
      </c>
      <c r="G6" s="69">
        <v>264</v>
      </c>
      <c r="H6" s="69">
        <v>287</v>
      </c>
      <c r="I6" s="69">
        <v>412</v>
      </c>
      <c r="J6" s="69">
        <v>963</v>
      </c>
      <c r="K6" s="69"/>
      <c r="L6" s="34"/>
      <c r="M6" s="48"/>
      <c r="N6" s="42" t="s">
        <v>100</v>
      </c>
      <c r="O6" s="52" t="s">
        <v>104</v>
      </c>
      <c r="P6" s="52" t="s">
        <v>105</v>
      </c>
      <c r="Q6" s="49"/>
    </row>
    <row r="7" spans="2:17" ht="18" customHeight="1" x14ac:dyDescent="0.15">
      <c r="B7" s="33">
        <v>2017</v>
      </c>
      <c r="C7" s="52">
        <v>1</v>
      </c>
      <c r="D7" s="65" t="s">
        <v>15</v>
      </c>
      <c r="E7" s="42" t="s">
        <v>638</v>
      </c>
      <c r="F7" s="65" t="s">
        <v>336</v>
      </c>
      <c r="G7" s="69">
        <v>141</v>
      </c>
      <c r="H7" s="69"/>
      <c r="I7" s="69">
        <v>0</v>
      </c>
      <c r="J7" s="69">
        <v>141</v>
      </c>
      <c r="K7" s="69"/>
      <c r="L7" s="38" t="s">
        <v>183</v>
      </c>
      <c r="M7" s="52"/>
      <c r="N7" s="42" t="s">
        <v>479</v>
      </c>
      <c r="O7" s="52" t="s">
        <v>480</v>
      </c>
      <c r="P7" s="52" t="s">
        <v>481</v>
      </c>
      <c r="Q7" s="80"/>
    </row>
    <row r="8" spans="2:17" ht="18" customHeight="1" x14ac:dyDescent="0.15">
      <c r="B8" s="33">
        <v>2017</v>
      </c>
      <c r="C8" s="52">
        <v>1</v>
      </c>
      <c r="D8" s="65" t="s">
        <v>15</v>
      </c>
      <c r="E8" s="42" t="s">
        <v>639</v>
      </c>
      <c r="F8" s="65" t="s">
        <v>336</v>
      </c>
      <c r="G8" s="69">
        <v>24</v>
      </c>
      <c r="H8" s="69"/>
      <c r="I8" s="69"/>
      <c r="J8" s="69">
        <v>24</v>
      </c>
      <c r="K8" s="69"/>
      <c r="L8" s="38"/>
      <c r="M8" s="52"/>
      <c r="N8" s="42" t="s">
        <v>479</v>
      </c>
      <c r="O8" s="52" t="s">
        <v>640</v>
      </c>
      <c r="P8" s="52" t="s">
        <v>641</v>
      </c>
      <c r="Q8" s="80"/>
    </row>
    <row r="9" spans="2:17" ht="18" customHeight="1" x14ac:dyDescent="0.15">
      <c r="B9" s="33">
        <v>2017</v>
      </c>
      <c r="C9" s="52">
        <v>1</v>
      </c>
      <c r="D9" s="65" t="s">
        <v>15</v>
      </c>
      <c r="E9" s="42" t="s">
        <v>642</v>
      </c>
      <c r="F9" s="65" t="s">
        <v>336</v>
      </c>
      <c r="G9" s="69">
        <v>113</v>
      </c>
      <c r="H9" s="69"/>
      <c r="I9" s="69"/>
      <c r="J9" s="69">
        <v>113</v>
      </c>
      <c r="K9" s="69"/>
      <c r="L9" s="38"/>
      <c r="M9" s="52"/>
      <c r="N9" s="42" t="s">
        <v>479</v>
      </c>
      <c r="O9" s="52" t="s">
        <v>480</v>
      </c>
      <c r="P9" s="52" t="s">
        <v>481</v>
      </c>
      <c r="Q9" s="80"/>
    </row>
    <row r="10" spans="2:17" ht="18" customHeight="1" x14ac:dyDescent="0.15">
      <c r="B10" s="33">
        <v>2017</v>
      </c>
      <c r="C10" s="52">
        <v>1</v>
      </c>
      <c r="D10" s="65" t="s">
        <v>15</v>
      </c>
      <c r="E10" s="42" t="s">
        <v>643</v>
      </c>
      <c r="F10" s="65" t="s">
        <v>17</v>
      </c>
      <c r="G10" s="69">
        <v>152</v>
      </c>
      <c r="H10" s="69"/>
      <c r="I10" s="69"/>
      <c r="J10" s="69">
        <v>152</v>
      </c>
      <c r="K10" s="69"/>
      <c r="L10" s="38"/>
      <c r="M10" s="52"/>
      <c r="N10" s="42" t="s">
        <v>479</v>
      </c>
      <c r="O10" s="52" t="s">
        <v>480</v>
      </c>
      <c r="P10" s="52" t="s">
        <v>481</v>
      </c>
      <c r="Q10" s="80"/>
    </row>
    <row r="11" spans="2:17" ht="18" customHeight="1" x14ac:dyDescent="0.15">
      <c r="B11" s="33">
        <v>2017</v>
      </c>
      <c r="C11" s="52">
        <v>1</v>
      </c>
      <c r="D11" s="65" t="s">
        <v>15</v>
      </c>
      <c r="E11" s="42" t="s">
        <v>665</v>
      </c>
      <c r="F11" s="65" t="s">
        <v>17</v>
      </c>
      <c r="G11" s="69">
        <v>226</v>
      </c>
      <c r="H11" s="69">
        <v>0</v>
      </c>
      <c r="I11" s="69">
        <v>289</v>
      </c>
      <c r="J11" s="69">
        <v>515</v>
      </c>
      <c r="K11" s="69">
        <v>180.8</v>
      </c>
      <c r="L11" s="38" t="s">
        <v>183</v>
      </c>
      <c r="M11" s="52"/>
      <c r="N11" s="42" t="s">
        <v>666</v>
      </c>
      <c r="O11" s="52" t="s">
        <v>667</v>
      </c>
      <c r="P11" s="52" t="s">
        <v>668</v>
      </c>
      <c r="Q11" s="58"/>
    </row>
    <row r="12" spans="2:17" ht="18" customHeight="1" x14ac:dyDescent="0.15">
      <c r="B12" s="33">
        <v>2017</v>
      </c>
      <c r="C12" s="52">
        <v>1</v>
      </c>
      <c r="D12" s="65" t="s">
        <v>15</v>
      </c>
      <c r="E12" s="42" t="s">
        <v>669</v>
      </c>
      <c r="F12" s="65" t="s">
        <v>17</v>
      </c>
      <c r="G12" s="69">
        <v>346</v>
      </c>
      <c r="H12" s="69">
        <v>0</v>
      </c>
      <c r="I12" s="69">
        <v>14</v>
      </c>
      <c r="J12" s="69">
        <v>360</v>
      </c>
      <c r="K12" s="69">
        <v>276.8</v>
      </c>
      <c r="L12" s="38" t="s">
        <v>183</v>
      </c>
      <c r="M12" s="52"/>
      <c r="N12" s="42" t="s">
        <v>666</v>
      </c>
      <c r="O12" s="52" t="s">
        <v>667</v>
      </c>
      <c r="P12" s="52" t="s">
        <v>668</v>
      </c>
      <c r="Q12" s="58"/>
    </row>
    <row r="13" spans="2:17" ht="18" customHeight="1" x14ac:dyDescent="0.15">
      <c r="B13" s="33">
        <v>2017</v>
      </c>
      <c r="C13" s="52">
        <v>1</v>
      </c>
      <c r="D13" s="65" t="s">
        <v>15</v>
      </c>
      <c r="E13" s="42" t="s">
        <v>673</v>
      </c>
      <c r="F13" s="65" t="s">
        <v>17</v>
      </c>
      <c r="G13" s="69">
        <v>131</v>
      </c>
      <c r="H13" s="69">
        <v>131</v>
      </c>
      <c r="I13" s="69">
        <v>63</v>
      </c>
      <c r="J13" s="69">
        <v>325</v>
      </c>
      <c r="K13" s="69">
        <v>325</v>
      </c>
      <c r="L13" s="38" t="s">
        <v>183</v>
      </c>
      <c r="M13" s="52"/>
      <c r="N13" s="42" t="s">
        <v>666</v>
      </c>
      <c r="O13" s="52" t="s">
        <v>674</v>
      </c>
      <c r="P13" s="52" t="s">
        <v>675</v>
      </c>
      <c r="Q13" s="58"/>
    </row>
    <row r="14" spans="2:17" ht="18" customHeight="1" x14ac:dyDescent="0.15">
      <c r="B14" s="33">
        <v>2017</v>
      </c>
      <c r="C14" s="52">
        <v>1</v>
      </c>
      <c r="D14" s="65" t="s">
        <v>15</v>
      </c>
      <c r="E14" s="42" t="s">
        <v>682</v>
      </c>
      <c r="F14" s="65" t="s">
        <v>17</v>
      </c>
      <c r="G14" s="69">
        <v>390</v>
      </c>
      <c r="H14" s="69">
        <v>0</v>
      </c>
      <c r="I14" s="69">
        <v>213</v>
      </c>
      <c r="J14" s="69">
        <v>603</v>
      </c>
      <c r="K14" s="69">
        <v>273</v>
      </c>
      <c r="L14" s="38" t="s">
        <v>183</v>
      </c>
      <c r="M14" s="52"/>
      <c r="N14" s="42" t="s">
        <v>666</v>
      </c>
      <c r="O14" s="52" t="s">
        <v>680</v>
      </c>
      <c r="P14" s="52" t="s">
        <v>681</v>
      </c>
      <c r="Q14" s="58"/>
    </row>
    <row r="15" spans="2:17" ht="18" customHeight="1" x14ac:dyDescent="0.15">
      <c r="B15" s="33">
        <v>2017</v>
      </c>
      <c r="C15" s="52">
        <v>1</v>
      </c>
      <c r="D15" s="65" t="s">
        <v>15</v>
      </c>
      <c r="E15" s="42" t="s">
        <v>683</v>
      </c>
      <c r="F15" s="65" t="s">
        <v>17</v>
      </c>
      <c r="G15" s="69">
        <v>561</v>
      </c>
      <c r="H15" s="69">
        <v>0</v>
      </c>
      <c r="I15" s="69">
        <v>293</v>
      </c>
      <c r="J15" s="69">
        <v>854</v>
      </c>
      <c r="K15" s="69">
        <v>392.7</v>
      </c>
      <c r="L15" s="38" t="s">
        <v>183</v>
      </c>
      <c r="M15" s="52"/>
      <c r="N15" s="42" t="s">
        <v>666</v>
      </c>
      <c r="O15" s="52" t="s">
        <v>680</v>
      </c>
      <c r="P15" s="52" t="s">
        <v>681</v>
      </c>
      <c r="Q15" s="58"/>
    </row>
    <row r="16" spans="2:17" ht="18" customHeight="1" x14ac:dyDescent="0.15">
      <c r="B16" s="33">
        <v>2017</v>
      </c>
      <c r="C16" s="52">
        <v>1</v>
      </c>
      <c r="D16" s="65" t="s">
        <v>15</v>
      </c>
      <c r="E16" s="42" t="s">
        <v>683</v>
      </c>
      <c r="F16" s="65" t="s">
        <v>43</v>
      </c>
      <c r="G16" s="69">
        <v>40</v>
      </c>
      <c r="H16" s="69">
        <v>0</v>
      </c>
      <c r="I16" s="69">
        <v>13</v>
      </c>
      <c r="J16" s="69">
        <v>53</v>
      </c>
      <c r="K16" s="69">
        <v>28</v>
      </c>
      <c r="L16" s="38"/>
      <c r="M16" s="52"/>
      <c r="N16" s="42" t="s">
        <v>666</v>
      </c>
      <c r="O16" s="52" t="s">
        <v>680</v>
      </c>
      <c r="P16" s="52" t="s">
        <v>681</v>
      </c>
      <c r="Q16" s="58"/>
    </row>
    <row r="17" spans="2:17" ht="18" customHeight="1" x14ac:dyDescent="0.15">
      <c r="B17" s="33">
        <v>2017</v>
      </c>
      <c r="C17" s="52">
        <v>1</v>
      </c>
      <c r="D17" s="65" t="s">
        <v>15</v>
      </c>
      <c r="E17" s="42" t="s">
        <v>684</v>
      </c>
      <c r="F17" s="65" t="s">
        <v>17</v>
      </c>
      <c r="G17" s="69">
        <v>672</v>
      </c>
      <c r="H17" s="69">
        <v>672</v>
      </c>
      <c r="I17" s="69">
        <v>181</v>
      </c>
      <c r="J17" s="69">
        <v>1525</v>
      </c>
      <c r="K17" s="69">
        <v>470</v>
      </c>
      <c r="L17" s="38" t="s">
        <v>183</v>
      </c>
      <c r="M17" s="52"/>
      <c r="N17" s="42" t="s">
        <v>666</v>
      </c>
      <c r="O17" s="52" t="s">
        <v>674</v>
      </c>
      <c r="P17" s="52" t="s">
        <v>675</v>
      </c>
      <c r="Q17" s="58"/>
    </row>
    <row r="18" spans="2:17" ht="18" customHeight="1" x14ac:dyDescent="0.15">
      <c r="B18" s="33">
        <v>2017</v>
      </c>
      <c r="C18" s="52">
        <v>1</v>
      </c>
      <c r="D18" s="65" t="s">
        <v>15</v>
      </c>
      <c r="E18" s="42" t="s">
        <v>685</v>
      </c>
      <c r="F18" s="65" t="s">
        <v>17</v>
      </c>
      <c r="G18" s="69">
        <v>572</v>
      </c>
      <c r="H18" s="69">
        <v>0</v>
      </c>
      <c r="I18" s="69">
        <v>1001</v>
      </c>
      <c r="J18" s="69">
        <v>1573</v>
      </c>
      <c r="K18" s="69">
        <v>1101</v>
      </c>
      <c r="L18" s="38"/>
      <c r="M18" s="52"/>
      <c r="N18" s="42" t="s">
        <v>666</v>
      </c>
      <c r="O18" s="52" t="s">
        <v>677</v>
      </c>
      <c r="P18" s="52" t="s">
        <v>678</v>
      </c>
      <c r="Q18" s="58"/>
    </row>
    <row r="19" spans="2:17" ht="18" customHeight="1" x14ac:dyDescent="0.15">
      <c r="B19" s="54">
        <v>2017</v>
      </c>
      <c r="C19" s="55">
        <v>1</v>
      </c>
      <c r="D19" s="57" t="s">
        <v>15</v>
      </c>
      <c r="E19" s="42" t="s">
        <v>686</v>
      </c>
      <c r="F19" s="57" t="s">
        <v>341</v>
      </c>
      <c r="G19" s="173">
        <v>641</v>
      </c>
      <c r="H19" s="173">
        <v>0</v>
      </c>
      <c r="I19" s="173">
        <v>0</v>
      </c>
      <c r="J19" s="173">
        <v>641</v>
      </c>
      <c r="K19" s="173">
        <v>641</v>
      </c>
      <c r="L19" s="85" t="s">
        <v>183</v>
      </c>
      <c r="M19" s="55"/>
      <c r="N19" s="42" t="s">
        <v>687</v>
      </c>
      <c r="O19" s="52" t="s">
        <v>688</v>
      </c>
      <c r="P19" s="52" t="s">
        <v>689</v>
      </c>
      <c r="Q19" s="246"/>
    </row>
    <row r="20" spans="2:17" ht="18" customHeight="1" x14ac:dyDescent="0.15">
      <c r="B20" s="54">
        <v>2017</v>
      </c>
      <c r="C20" s="55">
        <v>1</v>
      </c>
      <c r="D20" s="57" t="s">
        <v>15</v>
      </c>
      <c r="E20" s="42" t="s">
        <v>690</v>
      </c>
      <c r="F20" s="57" t="s">
        <v>17</v>
      </c>
      <c r="G20" s="173">
        <v>319</v>
      </c>
      <c r="H20" s="173">
        <v>0</v>
      </c>
      <c r="I20" s="173">
        <v>617</v>
      </c>
      <c r="J20" s="173">
        <v>936</v>
      </c>
      <c r="K20" s="173">
        <v>936</v>
      </c>
      <c r="L20" s="85" t="s">
        <v>183</v>
      </c>
      <c r="M20" s="55"/>
      <c r="N20" s="42" t="s">
        <v>687</v>
      </c>
      <c r="O20" s="55" t="s">
        <v>688</v>
      </c>
      <c r="P20" s="52" t="s">
        <v>689</v>
      </c>
      <c r="Q20" s="246"/>
    </row>
    <row r="21" spans="2:17" ht="18" customHeight="1" x14ac:dyDescent="0.15">
      <c r="B21" s="54">
        <v>2017</v>
      </c>
      <c r="C21" s="55">
        <v>1</v>
      </c>
      <c r="D21" s="57" t="s">
        <v>15</v>
      </c>
      <c r="E21" s="42" t="s">
        <v>691</v>
      </c>
      <c r="F21" s="57" t="s">
        <v>17</v>
      </c>
      <c r="G21" s="173">
        <v>1300</v>
      </c>
      <c r="H21" s="173">
        <v>0</v>
      </c>
      <c r="I21" s="173">
        <v>277</v>
      </c>
      <c r="J21" s="173">
        <v>1577</v>
      </c>
      <c r="K21" s="173">
        <v>1577</v>
      </c>
      <c r="L21" s="85"/>
      <c r="M21" s="55"/>
      <c r="N21" s="42" t="s">
        <v>687</v>
      </c>
      <c r="O21" s="55" t="s">
        <v>692</v>
      </c>
      <c r="P21" s="52" t="s">
        <v>693</v>
      </c>
      <c r="Q21" s="246"/>
    </row>
    <row r="22" spans="2:17" ht="18" customHeight="1" x14ac:dyDescent="0.15">
      <c r="B22" s="54">
        <v>2017</v>
      </c>
      <c r="C22" s="55">
        <v>1</v>
      </c>
      <c r="D22" s="57" t="s">
        <v>15</v>
      </c>
      <c r="E22" s="42" t="s">
        <v>694</v>
      </c>
      <c r="F22" s="57" t="s">
        <v>341</v>
      </c>
      <c r="G22" s="173">
        <v>589</v>
      </c>
      <c r="H22" s="173">
        <v>1134</v>
      </c>
      <c r="I22" s="173">
        <v>1479</v>
      </c>
      <c r="J22" s="173">
        <v>3202</v>
      </c>
      <c r="K22" s="173">
        <v>3202</v>
      </c>
      <c r="L22" s="85"/>
      <c r="M22" s="55"/>
      <c r="N22" s="42" t="s">
        <v>687</v>
      </c>
      <c r="O22" s="55" t="s">
        <v>692</v>
      </c>
      <c r="P22" s="52" t="s">
        <v>693</v>
      </c>
      <c r="Q22" s="246"/>
    </row>
    <row r="23" spans="2:17" ht="18" customHeight="1" x14ac:dyDescent="0.15">
      <c r="B23" s="54">
        <v>2017</v>
      </c>
      <c r="C23" s="55">
        <v>1</v>
      </c>
      <c r="D23" s="57" t="s">
        <v>15</v>
      </c>
      <c r="E23" s="42" t="s">
        <v>695</v>
      </c>
      <c r="F23" s="57" t="s">
        <v>43</v>
      </c>
      <c r="G23" s="173">
        <v>29</v>
      </c>
      <c r="H23" s="173">
        <v>40</v>
      </c>
      <c r="I23" s="173">
        <v>107</v>
      </c>
      <c r="J23" s="173">
        <v>176</v>
      </c>
      <c r="K23" s="173">
        <v>176</v>
      </c>
      <c r="L23" s="85"/>
      <c r="M23" s="55"/>
      <c r="N23" s="42" t="s">
        <v>687</v>
      </c>
      <c r="O23" s="55" t="s">
        <v>696</v>
      </c>
      <c r="P23" s="55" t="s">
        <v>697</v>
      </c>
      <c r="Q23" s="246"/>
    </row>
    <row r="24" spans="2:17" ht="18" customHeight="1" x14ac:dyDescent="0.15">
      <c r="B24" s="54">
        <v>2017</v>
      </c>
      <c r="C24" s="55">
        <v>1</v>
      </c>
      <c r="D24" s="57" t="s">
        <v>15</v>
      </c>
      <c r="E24" s="42" t="s">
        <v>698</v>
      </c>
      <c r="F24" s="57" t="s">
        <v>17</v>
      </c>
      <c r="G24" s="173">
        <v>371</v>
      </c>
      <c r="H24" s="173">
        <v>0</v>
      </c>
      <c r="I24" s="173">
        <v>647</v>
      </c>
      <c r="J24" s="173">
        <v>1018</v>
      </c>
      <c r="K24" s="173">
        <v>1018</v>
      </c>
      <c r="L24" s="85"/>
      <c r="M24" s="55"/>
      <c r="N24" s="42" t="s">
        <v>687</v>
      </c>
      <c r="O24" s="52" t="s">
        <v>699</v>
      </c>
      <c r="P24" s="52" t="s">
        <v>700</v>
      </c>
      <c r="Q24" s="246"/>
    </row>
    <row r="25" spans="2:17" ht="18" customHeight="1" x14ac:dyDescent="0.15">
      <c r="B25" s="54">
        <v>2017</v>
      </c>
      <c r="C25" s="55">
        <v>1</v>
      </c>
      <c r="D25" s="57" t="s">
        <v>15</v>
      </c>
      <c r="E25" s="42" t="s">
        <v>701</v>
      </c>
      <c r="F25" s="57" t="s">
        <v>341</v>
      </c>
      <c r="G25" s="173">
        <v>1259</v>
      </c>
      <c r="H25" s="173">
        <v>0</v>
      </c>
      <c r="I25" s="173">
        <v>0</v>
      </c>
      <c r="J25" s="173">
        <v>1259</v>
      </c>
      <c r="K25" s="173">
        <v>1259</v>
      </c>
      <c r="L25" s="85" t="s">
        <v>183</v>
      </c>
      <c r="M25" s="55"/>
      <c r="N25" s="42" t="s">
        <v>687</v>
      </c>
      <c r="O25" s="55" t="s">
        <v>692</v>
      </c>
      <c r="P25" s="52" t="s">
        <v>693</v>
      </c>
      <c r="Q25" s="246"/>
    </row>
    <row r="26" spans="2:17" ht="18" customHeight="1" x14ac:dyDescent="0.15">
      <c r="B26" s="54">
        <v>2017</v>
      </c>
      <c r="C26" s="55">
        <v>1</v>
      </c>
      <c r="D26" s="57" t="s">
        <v>15</v>
      </c>
      <c r="E26" s="42" t="s">
        <v>702</v>
      </c>
      <c r="F26" s="57" t="s">
        <v>43</v>
      </c>
      <c r="G26" s="173">
        <v>120</v>
      </c>
      <c r="H26" s="173">
        <v>0</v>
      </c>
      <c r="I26" s="173">
        <v>0</v>
      </c>
      <c r="J26" s="173">
        <v>120</v>
      </c>
      <c r="K26" s="173">
        <v>120</v>
      </c>
      <c r="L26" s="85" t="s">
        <v>183</v>
      </c>
      <c r="M26" s="55"/>
      <c r="N26" s="42" t="s">
        <v>687</v>
      </c>
      <c r="O26" s="55" t="s">
        <v>703</v>
      </c>
      <c r="P26" s="52" t="s">
        <v>704</v>
      </c>
      <c r="Q26" s="246"/>
    </row>
    <row r="27" spans="2:17" ht="18" customHeight="1" x14ac:dyDescent="0.15">
      <c r="B27" s="54">
        <v>2017</v>
      </c>
      <c r="C27" s="55">
        <v>1</v>
      </c>
      <c r="D27" s="57" t="s">
        <v>15</v>
      </c>
      <c r="E27" s="42" t="s">
        <v>705</v>
      </c>
      <c r="F27" s="57" t="s">
        <v>341</v>
      </c>
      <c r="G27" s="173">
        <v>700</v>
      </c>
      <c r="H27" s="173">
        <v>0</v>
      </c>
      <c r="I27" s="173">
        <v>744</v>
      </c>
      <c r="J27" s="173">
        <v>1444</v>
      </c>
      <c r="K27" s="173">
        <v>1444</v>
      </c>
      <c r="L27" s="85" t="s">
        <v>183</v>
      </c>
      <c r="M27" s="55"/>
      <c r="N27" s="42" t="s">
        <v>687</v>
      </c>
      <c r="O27" s="55" t="s">
        <v>688</v>
      </c>
      <c r="P27" s="52" t="s">
        <v>689</v>
      </c>
      <c r="Q27" s="246"/>
    </row>
    <row r="28" spans="2:17" ht="18" customHeight="1" x14ac:dyDescent="0.15">
      <c r="B28" s="54">
        <v>2017</v>
      </c>
      <c r="C28" s="55">
        <v>1</v>
      </c>
      <c r="D28" s="57" t="s">
        <v>15</v>
      </c>
      <c r="E28" s="42" t="s">
        <v>706</v>
      </c>
      <c r="F28" s="57" t="s">
        <v>43</v>
      </c>
      <c r="G28" s="173">
        <v>65</v>
      </c>
      <c r="H28" s="173">
        <v>0</v>
      </c>
      <c r="I28" s="173">
        <v>0</v>
      </c>
      <c r="J28" s="173">
        <v>65</v>
      </c>
      <c r="K28" s="173">
        <v>65</v>
      </c>
      <c r="L28" s="85" t="s">
        <v>183</v>
      </c>
      <c r="M28" s="55"/>
      <c r="N28" s="42" t="s">
        <v>687</v>
      </c>
      <c r="O28" s="55" t="s">
        <v>703</v>
      </c>
      <c r="P28" s="52" t="s">
        <v>704</v>
      </c>
      <c r="Q28" s="246"/>
    </row>
    <row r="29" spans="2:17" ht="18" customHeight="1" x14ac:dyDescent="0.15">
      <c r="B29" s="54">
        <v>2017</v>
      </c>
      <c r="C29" s="55">
        <v>1</v>
      </c>
      <c r="D29" s="57" t="s">
        <v>15</v>
      </c>
      <c r="E29" s="42" t="s">
        <v>707</v>
      </c>
      <c r="F29" s="57" t="s">
        <v>17</v>
      </c>
      <c r="G29" s="173">
        <v>1000</v>
      </c>
      <c r="H29" s="173"/>
      <c r="I29" s="173">
        <v>0</v>
      </c>
      <c r="J29" s="173">
        <v>1000</v>
      </c>
      <c r="K29" s="173">
        <v>1000</v>
      </c>
      <c r="L29" s="85"/>
      <c r="M29" s="55"/>
      <c r="N29" s="42" t="s">
        <v>687</v>
      </c>
      <c r="O29" s="55" t="s">
        <v>688</v>
      </c>
      <c r="P29" s="52" t="s">
        <v>689</v>
      </c>
      <c r="Q29" s="246"/>
    </row>
    <row r="30" spans="2:17" ht="18" customHeight="1" x14ac:dyDescent="0.15">
      <c r="B30" s="54">
        <v>2017</v>
      </c>
      <c r="C30" s="55">
        <v>1</v>
      </c>
      <c r="D30" s="57" t="s">
        <v>15</v>
      </c>
      <c r="E30" s="42" t="s">
        <v>708</v>
      </c>
      <c r="F30" s="57" t="s">
        <v>17</v>
      </c>
      <c r="G30" s="173">
        <v>700</v>
      </c>
      <c r="H30" s="173"/>
      <c r="I30" s="173">
        <v>0</v>
      </c>
      <c r="J30" s="173">
        <v>700</v>
      </c>
      <c r="K30" s="173">
        <v>700</v>
      </c>
      <c r="L30" s="85"/>
      <c r="M30" s="55"/>
      <c r="N30" s="42" t="s">
        <v>687</v>
      </c>
      <c r="O30" s="55" t="s">
        <v>692</v>
      </c>
      <c r="P30" s="52" t="s">
        <v>693</v>
      </c>
      <c r="Q30" s="246"/>
    </row>
    <row r="31" spans="2:17" ht="18" customHeight="1" x14ac:dyDescent="0.15">
      <c r="B31" s="54">
        <v>2017</v>
      </c>
      <c r="C31" s="55">
        <v>1</v>
      </c>
      <c r="D31" s="57" t="s">
        <v>15</v>
      </c>
      <c r="E31" s="42" t="s">
        <v>709</v>
      </c>
      <c r="F31" s="57" t="s">
        <v>17</v>
      </c>
      <c r="G31" s="173">
        <v>500</v>
      </c>
      <c r="H31" s="173"/>
      <c r="I31" s="173">
        <v>0</v>
      </c>
      <c r="J31" s="173">
        <v>500</v>
      </c>
      <c r="K31" s="173">
        <v>500</v>
      </c>
      <c r="L31" s="85"/>
      <c r="M31" s="55"/>
      <c r="N31" s="42" t="s">
        <v>687</v>
      </c>
      <c r="O31" s="52" t="s">
        <v>699</v>
      </c>
      <c r="P31" s="52" t="s">
        <v>700</v>
      </c>
      <c r="Q31" s="246"/>
    </row>
    <row r="32" spans="2:17" ht="18" customHeight="1" x14ac:dyDescent="0.15">
      <c r="B32" s="33">
        <v>2017</v>
      </c>
      <c r="C32" s="52">
        <v>1</v>
      </c>
      <c r="D32" s="35" t="s">
        <v>15</v>
      </c>
      <c r="E32" s="23" t="s">
        <v>737</v>
      </c>
      <c r="F32" s="35" t="s">
        <v>17</v>
      </c>
      <c r="G32" s="69">
        <v>3000</v>
      </c>
      <c r="H32" s="69">
        <v>23332</v>
      </c>
      <c r="I32" s="69">
        <v>39205</v>
      </c>
      <c r="J32" s="69">
        <v>65537</v>
      </c>
      <c r="K32" s="69">
        <v>25000</v>
      </c>
      <c r="L32" s="38" t="s">
        <v>183</v>
      </c>
      <c r="M32" s="52"/>
      <c r="N32" s="42" t="s">
        <v>506</v>
      </c>
      <c r="O32" s="24" t="s">
        <v>738</v>
      </c>
      <c r="P32" s="24" t="s">
        <v>739</v>
      </c>
      <c r="Q32" s="58"/>
    </row>
    <row r="33" spans="2:17" ht="18" customHeight="1" x14ac:dyDescent="0.15">
      <c r="B33" s="33">
        <v>2017</v>
      </c>
      <c r="C33" s="52">
        <v>1</v>
      </c>
      <c r="D33" s="35" t="s">
        <v>15</v>
      </c>
      <c r="E33" s="42" t="s">
        <v>740</v>
      </c>
      <c r="F33" s="35" t="s">
        <v>341</v>
      </c>
      <c r="G33" s="69">
        <v>98</v>
      </c>
      <c r="H33" s="69">
        <v>0</v>
      </c>
      <c r="I33" s="69">
        <v>3748</v>
      </c>
      <c r="J33" s="69">
        <v>3846</v>
      </c>
      <c r="K33" s="69">
        <v>2692</v>
      </c>
      <c r="L33" s="38" t="s">
        <v>183</v>
      </c>
      <c r="M33" s="52"/>
      <c r="N33" s="42" t="s">
        <v>506</v>
      </c>
      <c r="O33" s="52" t="s">
        <v>741</v>
      </c>
      <c r="P33" s="52" t="s">
        <v>742</v>
      </c>
      <c r="Q33" s="58"/>
    </row>
    <row r="34" spans="2:17" ht="18" customHeight="1" x14ac:dyDescent="0.15">
      <c r="B34" s="33">
        <v>2017</v>
      </c>
      <c r="C34" s="52">
        <v>1</v>
      </c>
      <c r="D34" s="35" t="s">
        <v>15</v>
      </c>
      <c r="E34" s="42" t="s">
        <v>743</v>
      </c>
      <c r="F34" s="35" t="s">
        <v>43</v>
      </c>
      <c r="G34" s="69">
        <v>23</v>
      </c>
      <c r="H34" s="69">
        <v>0</v>
      </c>
      <c r="I34" s="69">
        <v>150</v>
      </c>
      <c r="J34" s="69">
        <v>173</v>
      </c>
      <c r="K34" s="69">
        <v>121</v>
      </c>
      <c r="L34" s="38" t="s">
        <v>183</v>
      </c>
      <c r="M34" s="52"/>
      <c r="N34" s="42" t="s">
        <v>506</v>
      </c>
      <c r="O34" s="52" t="s">
        <v>741</v>
      </c>
      <c r="P34" s="52" t="s">
        <v>742</v>
      </c>
      <c r="Q34" s="58"/>
    </row>
    <row r="35" spans="2:17" ht="18" customHeight="1" x14ac:dyDescent="0.15">
      <c r="B35" s="33">
        <v>2017</v>
      </c>
      <c r="C35" s="52">
        <v>1</v>
      </c>
      <c r="D35" s="35" t="s">
        <v>15</v>
      </c>
      <c r="E35" s="42" t="s">
        <v>744</v>
      </c>
      <c r="F35" s="35" t="s">
        <v>341</v>
      </c>
      <c r="G35" s="69">
        <v>160</v>
      </c>
      <c r="H35" s="69">
        <v>0</v>
      </c>
      <c r="I35" s="69">
        <v>760</v>
      </c>
      <c r="J35" s="69">
        <v>920</v>
      </c>
      <c r="K35" s="69">
        <v>644</v>
      </c>
      <c r="L35" s="38" t="s">
        <v>183</v>
      </c>
      <c r="M35" s="52"/>
      <c r="N35" s="42" t="s">
        <v>506</v>
      </c>
      <c r="O35" s="52" t="s">
        <v>741</v>
      </c>
      <c r="P35" s="52" t="s">
        <v>742</v>
      </c>
      <c r="Q35" s="58"/>
    </row>
    <row r="36" spans="2:17" ht="18" customHeight="1" x14ac:dyDescent="0.15">
      <c r="B36" s="33">
        <v>2017</v>
      </c>
      <c r="C36" s="52">
        <v>1</v>
      </c>
      <c r="D36" s="35" t="s">
        <v>15</v>
      </c>
      <c r="E36" s="42" t="s">
        <v>745</v>
      </c>
      <c r="F36" s="35" t="s">
        <v>43</v>
      </c>
      <c r="G36" s="69">
        <v>13</v>
      </c>
      <c r="H36" s="69">
        <v>0</v>
      </c>
      <c r="I36" s="69">
        <v>650</v>
      </c>
      <c r="J36" s="69">
        <v>663</v>
      </c>
      <c r="K36" s="69">
        <v>464</v>
      </c>
      <c r="L36" s="38"/>
      <c r="M36" s="52"/>
      <c r="N36" s="42" t="s">
        <v>506</v>
      </c>
      <c r="O36" s="52" t="s">
        <v>741</v>
      </c>
      <c r="P36" s="52" t="s">
        <v>742</v>
      </c>
      <c r="Q36" s="58"/>
    </row>
    <row r="37" spans="2:17" ht="18" customHeight="1" x14ac:dyDescent="0.15">
      <c r="B37" s="33">
        <v>2017</v>
      </c>
      <c r="C37" s="52">
        <v>1</v>
      </c>
      <c r="D37" s="35" t="s">
        <v>15</v>
      </c>
      <c r="E37" s="42" t="s">
        <v>746</v>
      </c>
      <c r="F37" s="35" t="s">
        <v>44</v>
      </c>
      <c r="G37" s="69">
        <v>12</v>
      </c>
      <c r="H37" s="69">
        <v>0</v>
      </c>
      <c r="I37" s="69">
        <v>10</v>
      </c>
      <c r="J37" s="69">
        <v>22</v>
      </c>
      <c r="K37" s="69">
        <v>15</v>
      </c>
      <c r="L37" s="38"/>
      <c r="M37" s="52"/>
      <c r="N37" s="42" t="s">
        <v>506</v>
      </c>
      <c r="O37" s="52" t="s">
        <v>741</v>
      </c>
      <c r="P37" s="52" t="s">
        <v>742</v>
      </c>
      <c r="Q37" s="58"/>
    </row>
    <row r="38" spans="2:17" ht="18" customHeight="1" x14ac:dyDescent="0.15">
      <c r="B38" s="33">
        <v>2017</v>
      </c>
      <c r="C38" s="52">
        <v>1</v>
      </c>
      <c r="D38" s="35" t="s">
        <v>15</v>
      </c>
      <c r="E38" s="42" t="s">
        <v>747</v>
      </c>
      <c r="F38" s="35" t="s">
        <v>17</v>
      </c>
      <c r="G38" s="69">
        <v>1013</v>
      </c>
      <c r="H38" s="69">
        <v>0</v>
      </c>
      <c r="I38" s="69">
        <v>0</v>
      </c>
      <c r="J38" s="69">
        <v>1013</v>
      </c>
      <c r="K38" s="69">
        <v>709</v>
      </c>
      <c r="L38" s="38"/>
      <c r="M38" s="52"/>
      <c r="N38" s="42" t="s">
        <v>506</v>
      </c>
      <c r="O38" s="52" t="s">
        <v>741</v>
      </c>
      <c r="P38" s="52" t="s">
        <v>742</v>
      </c>
      <c r="Q38" s="58"/>
    </row>
    <row r="39" spans="2:17" ht="18" customHeight="1" x14ac:dyDescent="0.15">
      <c r="B39" s="33">
        <v>2017</v>
      </c>
      <c r="C39" s="52">
        <v>1</v>
      </c>
      <c r="D39" s="35" t="s">
        <v>15</v>
      </c>
      <c r="E39" s="42" t="s">
        <v>748</v>
      </c>
      <c r="F39" s="35" t="s">
        <v>341</v>
      </c>
      <c r="G39" s="69">
        <v>1755</v>
      </c>
      <c r="H39" s="69">
        <v>0</v>
      </c>
      <c r="I39" s="69">
        <v>0</v>
      </c>
      <c r="J39" s="69">
        <v>1755</v>
      </c>
      <c r="K39" s="69">
        <v>1229</v>
      </c>
      <c r="L39" s="38"/>
      <c r="M39" s="52"/>
      <c r="N39" s="42" t="s">
        <v>506</v>
      </c>
      <c r="O39" s="52" t="s">
        <v>741</v>
      </c>
      <c r="P39" s="52" t="s">
        <v>742</v>
      </c>
      <c r="Q39" s="58"/>
    </row>
    <row r="40" spans="2:17" ht="18" customHeight="1" x14ac:dyDescent="0.15">
      <c r="B40" s="33">
        <v>2017</v>
      </c>
      <c r="C40" s="52">
        <v>1</v>
      </c>
      <c r="D40" s="35" t="s">
        <v>15</v>
      </c>
      <c r="E40" s="42" t="s">
        <v>749</v>
      </c>
      <c r="F40" s="35" t="s">
        <v>43</v>
      </c>
      <c r="G40" s="69">
        <v>201</v>
      </c>
      <c r="H40" s="69">
        <v>0</v>
      </c>
      <c r="I40" s="69">
        <v>0</v>
      </c>
      <c r="J40" s="69">
        <v>201</v>
      </c>
      <c r="K40" s="69">
        <v>141</v>
      </c>
      <c r="L40" s="38"/>
      <c r="M40" s="52"/>
      <c r="N40" s="42" t="s">
        <v>506</v>
      </c>
      <c r="O40" s="52" t="s">
        <v>741</v>
      </c>
      <c r="P40" s="52" t="s">
        <v>742</v>
      </c>
      <c r="Q40" s="58"/>
    </row>
    <row r="41" spans="2:17" ht="18" customHeight="1" x14ac:dyDescent="0.15">
      <c r="B41" s="33">
        <v>2017</v>
      </c>
      <c r="C41" s="52">
        <v>1</v>
      </c>
      <c r="D41" s="35" t="s">
        <v>15</v>
      </c>
      <c r="E41" s="42" t="s">
        <v>750</v>
      </c>
      <c r="F41" s="35" t="s">
        <v>44</v>
      </c>
      <c r="G41" s="69">
        <v>25</v>
      </c>
      <c r="H41" s="69">
        <v>0</v>
      </c>
      <c r="I41" s="69">
        <v>0</v>
      </c>
      <c r="J41" s="69">
        <v>25</v>
      </c>
      <c r="K41" s="69">
        <v>18</v>
      </c>
      <c r="L41" s="38"/>
      <c r="M41" s="52"/>
      <c r="N41" s="42" t="s">
        <v>506</v>
      </c>
      <c r="O41" s="52" t="s">
        <v>741</v>
      </c>
      <c r="P41" s="52" t="s">
        <v>742</v>
      </c>
      <c r="Q41" s="58"/>
    </row>
    <row r="42" spans="2:17" ht="18" customHeight="1" x14ac:dyDescent="0.15">
      <c r="B42" s="33">
        <v>2017</v>
      </c>
      <c r="C42" s="52">
        <v>1</v>
      </c>
      <c r="D42" s="35" t="s">
        <v>15</v>
      </c>
      <c r="E42" s="42" t="s">
        <v>751</v>
      </c>
      <c r="F42" s="35" t="s">
        <v>341</v>
      </c>
      <c r="G42" s="69">
        <v>1738</v>
      </c>
      <c r="H42" s="69">
        <v>0</v>
      </c>
      <c r="I42" s="69">
        <v>0</v>
      </c>
      <c r="J42" s="69">
        <v>1738</v>
      </c>
      <c r="K42" s="69">
        <v>1217</v>
      </c>
      <c r="L42" s="38"/>
      <c r="M42" s="52"/>
      <c r="N42" s="42" t="s">
        <v>506</v>
      </c>
      <c r="O42" s="52" t="s">
        <v>525</v>
      </c>
      <c r="P42" s="52" t="s">
        <v>526</v>
      </c>
      <c r="Q42" s="58"/>
    </row>
    <row r="43" spans="2:17" ht="18" customHeight="1" x14ac:dyDescent="0.15">
      <c r="B43" s="33">
        <v>2017</v>
      </c>
      <c r="C43" s="52">
        <v>1</v>
      </c>
      <c r="D43" s="35" t="s">
        <v>15</v>
      </c>
      <c r="E43" s="42" t="s">
        <v>752</v>
      </c>
      <c r="F43" s="35" t="s">
        <v>43</v>
      </c>
      <c r="G43" s="69">
        <v>139</v>
      </c>
      <c r="H43" s="69">
        <v>0</v>
      </c>
      <c r="I43" s="69">
        <v>0</v>
      </c>
      <c r="J43" s="69">
        <v>139</v>
      </c>
      <c r="K43" s="69">
        <v>97</v>
      </c>
      <c r="L43" s="38"/>
      <c r="M43" s="52"/>
      <c r="N43" s="42" t="s">
        <v>506</v>
      </c>
      <c r="O43" s="52" t="s">
        <v>525</v>
      </c>
      <c r="P43" s="52" t="s">
        <v>526</v>
      </c>
      <c r="Q43" s="58"/>
    </row>
    <row r="44" spans="2:17" ht="18" customHeight="1" x14ac:dyDescent="0.15">
      <c r="B44" s="33">
        <v>2017</v>
      </c>
      <c r="C44" s="52">
        <v>1</v>
      </c>
      <c r="D44" s="35" t="s">
        <v>15</v>
      </c>
      <c r="E44" s="42" t="s">
        <v>753</v>
      </c>
      <c r="F44" s="35" t="s">
        <v>341</v>
      </c>
      <c r="G44" s="69">
        <v>48</v>
      </c>
      <c r="H44" s="69">
        <v>0</v>
      </c>
      <c r="I44" s="69">
        <v>1133</v>
      </c>
      <c r="J44" s="69">
        <v>1181</v>
      </c>
      <c r="K44" s="69">
        <v>827</v>
      </c>
      <c r="L44" s="38"/>
      <c r="M44" s="52"/>
      <c r="N44" s="42" t="s">
        <v>506</v>
      </c>
      <c r="O44" s="52" t="s">
        <v>525</v>
      </c>
      <c r="P44" s="52" t="s">
        <v>526</v>
      </c>
      <c r="Q44" s="58"/>
    </row>
    <row r="45" spans="2:17" ht="18" customHeight="1" x14ac:dyDescent="0.15">
      <c r="B45" s="33">
        <v>2017</v>
      </c>
      <c r="C45" s="52">
        <v>1</v>
      </c>
      <c r="D45" s="35" t="s">
        <v>15</v>
      </c>
      <c r="E45" s="42" t="s">
        <v>770</v>
      </c>
      <c r="F45" s="35" t="s">
        <v>341</v>
      </c>
      <c r="G45" s="69">
        <v>1200</v>
      </c>
      <c r="H45" s="69">
        <v>0</v>
      </c>
      <c r="I45" s="69">
        <v>1120</v>
      </c>
      <c r="J45" s="69">
        <v>2320</v>
      </c>
      <c r="K45" s="69">
        <v>1624</v>
      </c>
      <c r="L45" s="38" t="s">
        <v>183</v>
      </c>
      <c r="M45" s="52"/>
      <c r="N45" s="23" t="s">
        <v>755</v>
      </c>
      <c r="O45" s="52" t="s">
        <v>771</v>
      </c>
      <c r="P45" s="52" t="s">
        <v>539</v>
      </c>
      <c r="Q45" s="49"/>
    </row>
    <row r="46" spans="2:17" ht="18" customHeight="1" x14ac:dyDescent="0.15">
      <c r="B46" s="93">
        <v>2017</v>
      </c>
      <c r="C46" s="94">
        <v>1</v>
      </c>
      <c r="D46" s="95" t="s">
        <v>15</v>
      </c>
      <c r="E46" s="158" t="s">
        <v>780</v>
      </c>
      <c r="F46" s="95" t="s">
        <v>341</v>
      </c>
      <c r="G46" s="172">
        <v>1000</v>
      </c>
      <c r="H46" s="172">
        <v>0</v>
      </c>
      <c r="I46" s="172">
        <v>1000</v>
      </c>
      <c r="J46" s="172">
        <v>2000</v>
      </c>
      <c r="K46" s="172">
        <v>1400</v>
      </c>
      <c r="L46" s="96"/>
      <c r="M46" s="94"/>
      <c r="N46" s="158" t="s">
        <v>541</v>
      </c>
      <c r="O46" s="94" t="s">
        <v>548</v>
      </c>
      <c r="P46" s="94" t="s">
        <v>549</v>
      </c>
      <c r="Q46" s="97"/>
    </row>
    <row r="47" spans="2:17" ht="18" customHeight="1" x14ac:dyDescent="0.15">
      <c r="B47" s="33">
        <v>2017</v>
      </c>
      <c r="C47" s="52">
        <v>1</v>
      </c>
      <c r="D47" s="35" t="s">
        <v>15</v>
      </c>
      <c r="E47" s="42" t="s">
        <v>601</v>
      </c>
      <c r="F47" s="35" t="s">
        <v>341</v>
      </c>
      <c r="G47" s="69">
        <v>3</v>
      </c>
      <c r="H47" s="69">
        <v>10</v>
      </c>
      <c r="I47" s="69">
        <v>10</v>
      </c>
      <c r="J47" s="69">
        <v>23</v>
      </c>
      <c r="K47" s="69">
        <v>25</v>
      </c>
      <c r="L47" s="38" t="s">
        <v>183</v>
      </c>
      <c r="M47" s="52"/>
      <c r="N47" s="42" t="s">
        <v>593</v>
      </c>
      <c r="O47" s="52" t="s">
        <v>594</v>
      </c>
      <c r="P47" s="52" t="s">
        <v>595</v>
      </c>
      <c r="Q47" s="58"/>
    </row>
    <row r="48" spans="2:17" ht="18" customHeight="1" x14ac:dyDescent="0.15">
      <c r="B48" s="33">
        <v>2017</v>
      </c>
      <c r="C48" s="52">
        <v>1</v>
      </c>
      <c r="D48" s="35" t="s">
        <v>15</v>
      </c>
      <c r="E48" s="241" t="s">
        <v>829</v>
      </c>
      <c r="F48" s="35" t="s">
        <v>17</v>
      </c>
      <c r="G48" s="69">
        <v>39</v>
      </c>
      <c r="H48" s="69">
        <v>0</v>
      </c>
      <c r="I48" s="69">
        <v>1234</v>
      </c>
      <c r="J48" s="69">
        <v>1273</v>
      </c>
      <c r="K48" s="69">
        <v>39</v>
      </c>
      <c r="L48" s="34" t="s">
        <v>183</v>
      </c>
      <c r="M48" s="48"/>
      <c r="N48" s="42" t="s">
        <v>613</v>
      </c>
      <c r="O48" s="52" t="s">
        <v>830</v>
      </c>
      <c r="P48" s="52" t="s">
        <v>831</v>
      </c>
      <c r="Q48" s="49"/>
    </row>
    <row r="49" spans="2:17" ht="18" customHeight="1" x14ac:dyDescent="0.15">
      <c r="B49" s="33">
        <v>2017</v>
      </c>
      <c r="C49" s="52">
        <v>1</v>
      </c>
      <c r="D49" s="35" t="s">
        <v>15</v>
      </c>
      <c r="E49" s="42" t="s">
        <v>832</v>
      </c>
      <c r="F49" s="35" t="s">
        <v>17</v>
      </c>
      <c r="G49" s="69">
        <v>101</v>
      </c>
      <c r="H49" s="69">
        <v>0</v>
      </c>
      <c r="I49" s="69">
        <v>652</v>
      </c>
      <c r="J49" s="69">
        <v>753</v>
      </c>
      <c r="K49" s="69">
        <v>101</v>
      </c>
      <c r="L49" s="34" t="s">
        <v>183</v>
      </c>
      <c r="M49" s="48"/>
      <c r="N49" s="42" t="s">
        <v>613</v>
      </c>
      <c r="O49" s="52" t="s">
        <v>830</v>
      </c>
      <c r="P49" s="52" t="s">
        <v>831</v>
      </c>
      <c r="Q49" s="49"/>
    </row>
    <row r="50" spans="2:17" ht="18" customHeight="1" x14ac:dyDescent="0.15">
      <c r="B50" s="33">
        <v>2017</v>
      </c>
      <c r="C50" s="52">
        <v>1</v>
      </c>
      <c r="D50" s="35" t="s">
        <v>15</v>
      </c>
      <c r="E50" s="42" t="s">
        <v>833</v>
      </c>
      <c r="F50" s="35" t="s">
        <v>17</v>
      </c>
      <c r="G50" s="69">
        <v>1359</v>
      </c>
      <c r="H50" s="69">
        <v>0</v>
      </c>
      <c r="I50" s="69">
        <v>627</v>
      </c>
      <c r="J50" s="69">
        <v>1986</v>
      </c>
      <c r="K50" s="69">
        <v>1914</v>
      </c>
      <c r="L50" s="34"/>
      <c r="M50" s="48"/>
      <c r="N50" s="42" t="s">
        <v>613</v>
      </c>
      <c r="O50" s="52" t="s">
        <v>834</v>
      </c>
      <c r="P50" s="52" t="s">
        <v>835</v>
      </c>
      <c r="Q50" s="49"/>
    </row>
    <row r="51" spans="2:17" ht="18" customHeight="1" x14ac:dyDescent="0.15">
      <c r="B51" s="33">
        <v>2017</v>
      </c>
      <c r="C51" s="52">
        <v>1</v>
      </c>
      <c r="D51" s="35" t="s">
        <v>15</v>
      </c>
      <c r="E51" s="42" t="s">
        <v>836</v>
      </c>
      <c r="F51" s="35" t="s">
        <v>17</v>
      </c>
      <c r="G51" s="69">
        <v>295</v>
      </c>
      <c r="H51" s="69">
        <v>0</v>
      </c>
      <c r="I51" s="69">
        <v>746</v>
      </c>
      <c r="J51" s="69">
        <v>1041</v>
      </c>
      <c r="K51" s="69">
        <v>207</v>
      </c>
      <c r="L51" s="34"/>
      <c r="M51" s="48"/>
      <c r="N51" s="42" t="s">
        <v>613</v>
      </c>
      <c r="O51" s="52" t="s">
        <v>614</v>
      </c>
      <c r="P51" s="52" t="s">
        <v>615</v>
      </c>
      <c r="Q51" s="49"/>
    </row>
    <row r="52" spans="2:17" ht="18" customHeight="1" x14ac:dyDescent="0.15">
      <c r="B52" s="33">
        <v>2017</v>
      </c>
      <c r="C52" s="52">
        <v>1</v>
      </c>
      <c r="D52" s="35" t="s">
        <v>15</v>
      </c>
      <c r="E52" s="42" t="s">
        <v>837</v>
      </c>
      <c r="F52" s="35" t="s">
        <v>17</v>
      </c>
      <c r="G52" s="69">
        <v>995</v>
      </c>
      <c r="H52" s="69">
        <v>0</v>
      </c>
      <c r="I52" s="69">
        <v>1716</v>
      </c>
      <c r="J52" s="69">
        <v>2711</v>
      </c>
      <c r="K52" s="69">
        <v>994</v>
      </c>
      <c r="L52" s="34" t="s">
        <v>183</v>
      </c>
      <c r="M52" s="48"/>
      <c r="N52" s="42" t="s">
        <v>613</v>
      </c>
      <c r="O52" s="52" t="s">
        <v>614</v>
      </c>
      <c r="P52" s="52" t="s">
        <v>838</v>
      </c>
      <c r="Q52" s="49"/>
    </row>
    <row r="53" spans="2:17" ht="18" customHeight="1" x14ac:dyDescent="0.15">
      <c r="B53" s="33">
        <v>2017</v>
      </c>
      <c r="C53" s="52">
        <v>1</v>
      </c>
      <c r="D53" s="35" t="s">
        <v>15</v>
      </c>
      <c r="E53" s="42" t="s">
        <v>849</v>
      </c>
      <c r="F53" s="35" t="s">
        <v>341</v>
      </c>
      <c r="G53" s="69">
        <v>2318</v>
      </c>
      <c r="H53" s="69"/>
      <c r="I53" s="69">
        <v>32</v>
      </c>
      <c r="J53" s="69">
        <v>2350</v>
      </c>
      <c r="K53" s="69">
        <v>1645</v>
      </c>
      <c r="L53" s="38" t="s">
        <v>183</v>
      </c>
      <c r="M53" s="52"/>
      <c r="N53" s="42" t="s">
        <v>840</v>
      </c>
      <c r="O53" s="52" t="s">
        <v>844</v>
      </c>
      <c r="P53" s="52" t="s">
        <v>845</v>
      </c>
      <c r="Q53" s="58"/>
    </row>
    <row r="54" spans="2:17" ht="18" customHeight="1" x14ac:dyDescent="0.15">
      <c r="B54" s="33">
        <v>2017</v>
      </c>
      <c r="C54" s="52">
        <v>1</v>
      </c>
      <c r="D54" s="35" t="s">
        <v>15</v>
      </c>
      <c r="E54" s="42" t="s">
        <v>860</v>
      </c>
      <c r="F54" s="35" t="s">
        <v>17</v>
      </c>
      <c r="G54" s="69">
        <v>254</v>
      </c>
      <c r="H54" s="69">
        <v>0</v>
      </c>
      <c r="I54" s="69">
        <v>779</v>
      </c>
      <c r="J54" s="69">
        <v>1033</v>
      </c>
      <c r="K54" s="69">
        <v>203</v>
      </c>
      <c r="L54" s="38" t="s">
        <v>183</v>
      </c>
      <c r="M54" s="52"/>
      <c r="N54" s="42" t="s">
        <v>624</v>
      </c>
      <c r="O54" s="52" t="s">
        <v>625</v>
      </c>
      <c r="P54" s="52" t="s">
        <v>626</v>
      </c>
      <c r="Q54" s="58"/>
    </row>
    <row r="55" spans="2:17" ht="18" customHeight="1" x14ac:dyDescent="0.15">
      <c r="B55" s="33">
        <v>2017</v>
      </c>
      <c r="C55" s="52">
        <v>1</v>
      </c>
      <c r="D55" s="35" t="s">
        <v>15</v>
      </c>
      <c r="E55" s="42" t="s">
        <v>1620</v>
      </c>
      <c r="F55" s="35" t="s">
        <v>17</v>
      </c>
      <c r="G55" s="69">
        <v>1500</v>
      </c>
      <c r="H55" s="69">
        <v>500</v>
      </c>
      <c r="I55" s="69">
        <v>0</v>
      </c>
      <c r="J55" s="69">
        <v>2000</v>
      </c>
      <c r="K55" s="69">
        <v>2000</v>
      </c>
      <c r="L55" s="34" t="s">
        <v>183</v>
      </c>
      <c r="M55" s="48"/>
      <c r="N55" s="42" t="s">
        <v>1497</v>
      </c>
      <c r="O55" s="52" t="s">
        <v>1498</v>
      </c>
      <c r="P55" s="52" t="s">
        <v>1499</v>
      </c>
      <c r="Q55" s="49"/>
    </row>
    <row r="56" spans="2:17" ht="18" customHeight="1" x14ac:dyDescent="0.15">
      <c r="B56" s="33">
        <v>2017</v>
      </c>
      <c r="C56" s="52">
        <v>1</v>
      </c>
      <c r="D56" s="35" t="s">
        <v>15</v>
      </c>
      <c r="E56" s="42" t="s">
        <v>1631</v>
      </c>
      <c r="F56" s="35" t="s">
        <v>18</v>
      </c>
      <c r="G56" s="69">
        <v>171</v>
      </c>
      <c r="H56" s="69">
        <v>0</v>
      </c>
      <c r="I56" s="69">
        <v>95</v>
      </c>
      <c r="J56" s="69">
        <v>266</v>
      </c>
      <c r="K56" s="69"/>
      <c r="L56" s="34" t="s">
        <v>183</v>
      </c>
      <c r="M56" s="48"/>
      <c r="N56" s="42" t="s">
        <v>1497</v>
      </c>
      <c r="O56" s="52" t="s">
        <v>1632</v>
      </c>
      <c r="P56" s="52" t="s">
        <v>1626</v>
      </c>
      <c r="Q56" s="49"/>
    </row>
    <row r="57" spans="2:17" ht="18" customHeight="1" x14ac:dyDescent="0.15">
      <c r="B57" s="33">
        <v>2017</v>
      </c>
      <c r="C57" s="52">
        <v>1</v>
      </c>
      <c r="D57" s="35" t="s">
        <v>15</v>
      </c>
      <c r="E57" s="42" t="s">
        <v>1633</v>
      </c>
      <c r="F57" s="35" t="s">
        <v>43</v>
      </c>
      <c r="G57" s="69">
        <v>42</v>
      </c>
      <c r="H57" s="69"/>
      <c r="I57" s="69"/>
      <c r="J57" s="69">
        <v>42</v>
      </c>
      <c r="K57" s="69"/>
      <c r="L57" s="34" t="s">
        <v>183</v>
      </c>
      <c r="M57" s="48"/>
      <c r="N57" s="42" t="s">
        <v>1497</v>
      </c>
      <c r="O57" s="52" t="s">
        <v>1632</v>
      </c>
      <c r="P57" s="52" t="s">
        <v>1626</v>
      </c>
      <c r="Q57" s="49"/>
    </row>
    <row r="58" spans="2:17" ht="18" customHeight="1" x14ac:dyDescent="0.15">
      <c r="B58" s="33">
        <v>2017</v>
      </c>
      <c r="C58" s="52">
        <v>1</v>
      </c>
      <c r="D58" s="35" t="s">
        <v>15</v>
      </c>
      <c r="E58" s="42" t="s">
        <v>1634</v>
      </c>
      <c r="F58" s="35" t="s">
        <v>44</v>
      </c>
      <c r="G58" s="69">
        <v>14</v>
      </c>
      <c r="H58" s="69"/>
      <c r="I58" s="69"/>
      <c r="J58" s="69">
        <v>14</v>
      </c>
      <c r="K58" s="69"/>
      <c r="L58" s="34" t="s">
        <v>183</v>
      </c>
      <c r="M58" s="48"/>
      <c r="N58" s="42" t="s">
        <v>1497</v>
      </c>
      <c r="O58" s="52" t="s">
        <v>1632</v>
      </c>
      <c r="P58" s="52" t="s">
        <v>1626</v>
      </c>
      <c r="Q58" s="49"/>
    </row>
    <row r="59" spans="2:17" ht="18" customHeight="1" x14ac:dyDescent="0.15">
      <c r="B59" s="33">
        <v>2017</v>
      </c>
      <c r="C59" s="52">
        <v>1</v>
      </c>
      <c r="D59" s="35" t="s">
        <v>15</v>
      </c>
      <c r="E59" s="42" t="s">
        <v>1637</v>
      </c>
      <c r="F59" s="35" t="s">
        <v>341</v>
      </c>
      <c r="G59" s="69">
        <v>693</v>
      </c>
      <c r="H59" s="69">
        <v>0</v>
      </c>
      <c r="I59" s="69">
        <v>156</v>
      </c>
      <c r="J59" s="69">
        <v>849</v>
      </c>
      <c r="K59" s="69">
        <v>1992</v>
      </c>
      <c r="L59" s="34" t="s">
        <v>183</v>
      </c>
      <c r="M59" s="48"/>
      <c r="N59" s="42" t="s">
        <v>1497</v>
      </c>
      <c r="O59" s="52" t="s">
        <v>1506</v>
      </c>
      <c r="P59" s="52" t="s">
        <v>1507</v>
      </c>
      <c r="Q59" s="49"/>
    </row>
    <row r="60" spans="2:17" ht="18" customHeight="1" x14ac:dyDescent="0.15">
      <c r="B60" s="33">
        <v>2017</v>
      </c>
      <c r="C60" s="52">
        <v>1</v>
      </c>
      <c r="D60" s="35" t="s">
        <v>15</v>
      </c>
      <c r="E60" s="42" t="s">
        <v>1637</v>
      </c>
      <c r="F60" s="35" t="s">
        <v>336</v>
      </c>
      <c r="G60" s="69">
        <v>178</v>
      </c>
      <c r="H60" s="69"/>
      <c r="I60" s="69">
        <v>94</v>
      </c>
      <c r="J60" s="69">
        <v>272</v>
      </c>
      <c r="K60" s="69"/>
      <c r="L60" s="34" t="s">
        <v>183</v>
      </c>
      <c r="M60" s="48"/>
      <c r="N60" s="42" t="s">
        <v>1497</v>
      </c>
      <c r="O60" s="52" t="s">
        <v>1506</v>
      </c>
      <c r="P60" s="52" t="s">
        <v>1507</v>
      </c>
      <c r="Q60" s="49"/>
    </row>
    <row r="61" spans="2:17" ht="18" customHeight="1" x14ac:dyDescent="0.15">
      <c r="B61" s="33">
        <v>2017</v>
      </c>
      <c r="C61" s="52">
        <v>1</v>
      </c>
      <c r="D61" s="35" t="s">
        <v>15</v>
      </c>
      <c r="E61" s="42" t="s">
        <v>1706</v>
      </c>
      <c r="F61" s="35" t="s">
        <v>336</v>
      </c>
      <c r="G61" s="69">
        <v>74</v>
      </c>
      <c r="H61" s="69">
        <v>0</v>
      </c>
      <c r="I61" s="69">
        <v>201</v>
      </c>
      <c r="J61" s="69">
        <v>275</v>
      </c>
      <c r="K61" s="69">
        <v>74</v>
      </c>
      <c r="L61" s="34" t="s">
        <v>183</v>
      </c>
      <c r="M61" s="48"/>
      <c r="N61" s="42" t="s">
        <v>1707</v>
      </c>
      <c r="O61" s="52" t="s">
        <v>1708</v>
      </c>
      <c r="P61" s="52" t="s">
        <v>1709</v>
      </c>
      <c r="Q61" s="49"/>
    </row>
    <row r="62" spans="2:17" ht="18" customHeight="1" x14ac:dyDescent="0.15">
      <c r="B62" s="33">
        <v>2017</v>
      </c>
      <c r="C62" s="52">
        <v>1</v>
      </c>
      <c r="D62" s="35" t="s">
        <v>15</v>
      </c>
      <c r="E62" s="42" t="s">
        <v>1710</v>
      </c>
      <c r="F62" s="35" t="s">
        <v>336</v>
      </c>
      <c r="G62" s="69">
        <v>35</v>
      </c>
      <c r="H62" s="69">
        <v>0</v>
      </c>
      <c r="I62" s="69">
        <v>137</v>
      </c>
      <c r="J62" s="69">
        <v>172</v>
      </c>
      <c r="K62" s="69">
        <v>35</v>
      </c>
      <c r="L62" s="34" t="s">
        <v>183</v>
      </c>
      <c r="M62" s="48"/>
      <c r="N62" s="42" t="s">
        <v>1707</v>
      </c>
      <c r="O62" s="52" t="s">
        <v>1708</v>
      </c>
      <c r="P62" s="52" t="s">
        <v>1709</v>
      </c>
      <c r="Q62" s="49"/>
    </row>
    <row r="63" spans="2:17" ht="18" customHeight="1" x14ac:dyDescent="0.15">
      <c r="B63" s="33">
        <v>2017</v>
      </c>
      <c r="C63" s="52">
        <v>1</v>
      </c>
      <c r="D63" s="35" t="s">
        <v>15</v>
      </c>
      <c r="E63" s="42" t="s">
        <v>1711</v>
      </c>
      <c r="F63" s="35" t="s">
        <v>18</v>
      </c>
      <c r="G63" s="69">
        <v>457</v>
      </c>
      <c r="H63" s="69">
        <v>0</v>
      </c>
      <c r="I63" s="69">
        <v>385</v>
      </c>
      <c r="J63" s="69">
        <v>842</v>
      </c>
      <c r="K63" s="69">
        <v>457</v>
      </c>
      <c r="L63" s="34" t="s">
        <v>183</v>
      </c>
      <c r="M63" s="48"/>
      <c r="N63" s="42" t="s">
        <v>1707</v>
      </c>
      <c r="O63" s="52" t="s">
        <v>1708</v>
      </c>
      <c r="P63" s="52" t="s">
        <v>1709</v>
      </c>
      <c r="Q63" s="49"/>
    </row>
    <row r="64" spans="2:17" ht="18" customHeight="1" x14ac:dyDescent="0.15">
      <c r="B64" s="33">
        <v>2017</v>
      </c>
      <c r="C64" s="52">
        <v>1</v>
      </c>
      <c r="D64" s="35" t="s">
        <v>15</v>
      </c>
      <c r="E64" s="42" t="s">
        <v>1726</v>
      </c>
      <c r="F64" s="35" t="s">
        <v>17</v>
      </c>
      <c r="G64" s="69">
        <v>283</v>
      </c>
      <c r="H64" s="69">
        <v>0</v>
      </c>
      <c r="I64" s="69">
        <v>0</v>
      </c>
      <c r="J64" s="69">
        <v>283</v>
      </c>
      <c r="K64" s="69">
        <v>283</v>
      </c>
      <c r="L64" s="34" t="s">
        <v>183</v>
      </c>
      <c r="M64" s="48"/>
      <c r="N64" s="42" t="s">
        <v>1707</v>
      </c>
      <c r="O64" s="52" t="s">
        <v>1718</v>
      </c>
      <c r="P64" s="52" t="s">
        <v>1719</v>
      </c>
      <c r="Q64" s="49"/>
    </row>
    <row r="65" spans="2:17" ht="18" customHeight="1" x14ac:dyDescent="0.15">
      <c r="B65" s="33">
        <v>2017</v>
      </c>
      <c r="C65" s="52">
        <v>1</v>
      </c>
      <c r="D65" s="35" t="s">
        <v>15</v>
      </c>
      <c r="E65" s="42" t="s">
        <v>2172</v>
      </c>
      <c r="F65" s="35" t="s">
        <v>17</v>
      </c>
      <c r="G65" s="69">
        <v>1067</v>
      </c>
      <c r="H65" s="69"/>
      <c r="I65" s="69">
        <v>9</v>
      </c>
      <c r="J65" s="69">
        <v>1076</v>
      </c>
      <c r="K65" s="69">
        <v>1428</v>
      </c>
      <c r="L65" s="34" t="s">
        <v>183</v>
      </c>
      <c r="M65" s="48"/>
      <c r="N65" s="42" t="s">
        <v>1957</v>
      </c>
      <c r="O65" s="52" t="s">
        <v>1958</v>
      </c>
      <c r="P65" s="52" t="s">
        <v>1959</v>
      </c>
      <c r="Q65" s="49"/>
    </row>
    <row r="66" spans="2:17" ht="18" customHeight="1" x14ac:dyDescent="0.15">
      <c r="B66" s="33">
        <v>2017</v>
      </c>
      <c r="C66" s="52">
        <v>1</v>
      </c>
      <c r="D66" s="35" t="s">
        <v>15</v>
      </c>
      <c r="E66" s="42" t="s">
        <v>2205</v>
      </c>
      <c r="F66" s="35" t="s">
        <v>17</v>
      </c>
      <c r="G66" s="69">
        <v>1338</v>
      </c>
      <c r="H66" s="69"/>
      <c r="I66" s="69">
        <v>198</v>
      </c>
      <c r="J66" s="69">
        <v>1536</v>
      </c>
      <c r="K66" s="69">
        <v>1536</v>
      </c>
      <c r="L66" s="34"/>
      <c r="M66" s="48"/>
      <c r="N66" s="42" t="s">
        <v>1979</v>
      </c>
      <c r="O66" s="52" t="s">
        <v>1980</v>
      </c>
      <c r="P66" s="52" t="s">
        <v>1981</v>
      </c>
      <c r="Q66" s="49"/>
    </row>
    <row r="67" spans="2:17" ht="18" customHeight="1" x14ac:dyDescent="0.15">
      <c r="B67" s="33">
        <v>2017</v>
      </c>
      <c r="C67" s="52">
        <v>1</v>
      </c>
      <c r="D67" s="35" t="s">
        <v>15</v>
      </c>
      <c r="E67" s="42" t="s">
        <v>2248</v>
      </c>
      <c r="F67" s="35" t="s">
        <v>17</v>
      </c>
      <c r="G67" s="69">
        <v>226</v>
      </c>
      <c r="H67" s="69"/>
      <c r="I67" s="69">
        <v>1379</v>
      </c>
      <c r="J67" s="69">
        <v>1605</v>
      </c>
      <c r="K67" s="69"/>
      <c r="L67" s="34"/>
      <c r="M67" s="48"/>
      <c r="N67" s="23" t="s">
        <v>2244</v>
      </c>
      <c r="O67" s="52" t="s">
        <v>2030</v>
      </c>
      <c r="P67" s="52" t="s">
        <v>2031</v>
      </c>
      <c r="Q67" s="49"/>
    </row>
    <row r="68" spans="2:17" ht="18" customHeight="1" x14ac:dyDescent="0.15">
      <c r="B68" s="33">
        <v>2017</v>
      </c>
      <c r="C68" s="52">
        <v>1</v>
      </c>
      <c r="D68" s="35" t="s">
        <v>16</v>
      </c>
      <c r="E68" s="42" t="s">
        <v>2249</v>
      </c>
      <c r="F68" s="35" t="s">
        <v>17</v>
      </c>
      <c r="G68" s="69">
        <v>1278</v>
      </c>
      <c r="H68" s="69"/>
      <c r="I68" s="69">
        <v>3636</v>
      </c>
      <c r="J68" s="69">
        <v>4914</v>
      </c>
      <c r="K68" s="69">
        <v>4914</v>
      </c>
      <c r="L68" s="34" t="s">
        <v>183</v>
      </c>
      <c r="M68" s="48"/>
      <c r="N68" s="42" t="s">
        <v>2056</v>
      </c>
      <c r="O68" s="52" t="s">
        <v>2250</v>
      </c>
      <c r="P68" s="52" t="s">
        <v>2251</v>
      </c>
      <c r="Q68" s="49"/>
    </row>
    <row r="69" spans="2:17" ht="18" customHeight="1" x14ac:dyDescent="0.15">
      <c r="B69" s="33">
        <v>2017</v>
      </c>
      <c r="C69" s="52">
        <v>1</v>
      </c>
      <c r="D69" s="35" t="s">
        <v>16</v>
      </c>
      <c r="E69" s="42" t="s">
        <v>2252</v>
      </c>
      <c r="F69" s="35" t="s">
        <v>17</v>
      </c>
      <c r="G69" s="69">
        <v>4500</v>
      </c>
      <c r="H69" s="69">
        <v>1608</v>
      </c>
      <c r="I69" s="69">
        <v>2311</v>
      </c>
      <c r="J69" s="69">
        <v>8419</v>
      </c>
      <c r="K69" s="69"/>
      <c r="L69" s="34"/>
      <c r="M69" s="48"/>
      <c r="N69" s="42" t="s">
        <v>2060</v>
      </c>
      <c r="O69" s="52" t="s">
        <v>2061</v>
      </c>
      <c r="P69" s="52" t="s">
        <v>2062</v>
      </c>
      <c r="Q69" s="49"/>
    </row>
    <row r="70" spans="2:17" ht="18" customHeight="1" x14ac:dyDescent="0.15">
      <c r="B70" s="33">
        <v>2017</v>
      </c>
      <c r="C70" s="52">
        <v>1</v>
      </c>
      <c r="D70" s="35" t="s">
        <v>16</v>
      </c>
      <c r="E70" s="42" t="s">
        <v>2253</v>
      </c>
      <c r="F70" s="35" t="s">
        <v>17</v>
      </c>
      <c r="G70" s="69">
        <v>1224</v>
      </c>
      <c r="H70" s="69"/>
      <c r="I70" s="69">
        <v>184</v>
      </c>
      <c r="J70" s="69">
        <v>1408</v>
      </c>
      <c r="K70" s="69"/>
      <c r="L70" s="34"/>
      <c r="M70" s="48"/>
      <c r="N70" s="42" t="s">
        <v>2060</v>
      </c>
      <c r="O70" s="52" t="s">
        <v>2254</v>
      </c>
      <c r="P70" s="52" t="s">
        <v>2255</v>
      </c>
      <c r="Q70" s="49"/>
    </row>
    <row r="71" spans="2:17" ht="18" customHeight="1" x14ac:dyDescent="0.15">
      <c r="B71" s="33">
        <v>2017</v>
      </c>
      <c r="C71" s="52">
        <v>1</v>
      </c>
      <c r="D71" s="35" t="s">
        <v>15</v>
      </c>
      <c r="E71" s="42" t="s">
        <v>2272</v>
      </c>
      <c r="F71" s="35" t="s">
        <v>17</v>
      </c>
      <c r="G71" s="69">
        <v>1000</v>
      </c>
      <c r="H71" s="69">
        <v>1155</v>
      </c>
      <c r="I71" s="69">
        <v>6027</v>
      </c>
      <c r="J71" s="69">
        <v>8182</v>
      </c>
      <c r="K71" s="69">
        <v>8182</v>
      </c>
      <c r="L71" s="34" t="s">
        <v>183</v>
      </c>
      <c r="M71" s="48"/>
      <c r="N71" s="42" t="s">
        <v>2077</v>
      </c>
      <c r="O71" s="52" t="s">
        <v>2273</v>
      </c>
      <c r="P71" s="52" t="s">
        <v>2274</v>
      </c>
      <c r="Q71" s="49"/>
    </row>
    <row r="72" spans="2:17" ht="18" customHeight="1" x14ac:dyDescent="0.15">
      <c r="B72" s="33">
        <v>2017</v>
      </c>
      <c r="C72" s="52">
        <v>1</v>
      </c>
      <c r="D72" s="35" t="s">
        <v>15</v>
      </c>
      <c r="E72" s="42" t="s">
        <v>2277</v>
      </c>
      <c r="F72" s="35" t="s">
        <v>17</v>
      </c>
      <c r="G72" s="69">
        <v>1200</v>
      </c>
      <c r="H72" s="69">
        <v>2182</v>
      </c>
      <c r="I72" s="69">
        <v>627</v>
      </c>
      <c r="J72" s="69">
        <v>4009</v>
      </c>
      <c r="K72" s="69">
        <v>4009</v>
      </c>
      <c r="L72" s="34" t="s">
        <v>183</v>
      </c>
      <c r="M72" s="48"/>
      <c r="N72" s="42" t="s">
        <v>2077</v>
      </c>
      <c r="O72" s="52" t="s">
        <v>2273</v>
      </c>
      <c r="P72" s="52" t="s">
        <v>2274</v>
      </c>
      <c r="Q72" s="49"/>
    </row>
    <row r="73" spans="2:17" ht="18" customHeight="1" x14ac:dyDescent="0.15">
      <c r="B73" s="33">
        <v>2017</v>
      </c>
      <c r="C73" s="52">
        <v>1</v>
      </c>
      <c r="D73" s="35" t="s">
        <v>15</v>
      </c>
      <c r="E73" s="42" t="s">
        <v>2280</v>
      </c>
      <c r="F73" s="35" t="s">
        <v>17</v>
      </c>
      <c r="G73" s="69">
        <v>797</v>
      </c>
      <c r="H73" s="69"/>
      <c r="I73" s="69">
        <v>1275</v>
      </c>
      <c r="J73" s="69">
        <v>2072</v>
      </c>
      <c r="K73" s="223">
        <v>1796</v>
      </c>
      <c r="L73" s="34" t="s">
        <v>183</v>
      </c>
      <c r="M73" s="48"/>
      <c r="N73" s="42" t="s">
        <v>2077</v>
      </c>
      <c r="O73" s="52" t="s">
        <v>2281</v>
      </c>
      <c r="P73" s="52" t="s">
        <v>2282</v>
      </c>
      <c r="Q73" s="49"/>
    </row>
    <row r="74" spans="2:17" ht="18" customHeight="1" x14ac:dyDescent="0.15">
      <c r="B74" s="33">
        <v>2017</v>
      </c>
      <c r="C74" s="52">
        <v>1</v>
      </c>
      <c r="D74" s="35" t="s">
        <v>15</v>
      </c>
      <c r="E74" s="42" t="s">
        <v>2284</v>
      </c>
      <c r="F74" s="35" t="s">
        <v>18</v>
      </c>
      <c r="G74" s="69">
        <v>2100</v>
      </c>
      <c r="H74" s="69"/>
      <c r="I74" s="69"/>
      <c r="J74" s="69">
        <v>2100</v>
      </c>
      <c r="K74" s="69">
        <v>1470</v>
      </c>
      <c r="L74" s="34"/>
      <c r="M74" s="48"/>
      <c r="N74" s="42" t="s">
        <v>2077</v>
      </c>
      <c r="O74" s="52" t="s">
        <v>2082</v>
      </c>
      <c r="P74" s="52" t="s">
        <v>2083</v>
      </c>
      <c r="Q74" s="49"/>
    </row>
    <row r="75" spans="2:17" ht="18" customHeight="1" x14ac:dyDescent="0.15">
      <c r="B75" s="33">
        <v>2017</v>
      </c>
      <c r="C75" s="52">
        <v>1</v>
      </c>
      <c r="D75" s="35" t="s">
        <v>15</v>
      </c>
      <c r="E75" s="42" t="s">
        <v>2308</v>
      </c>
      <c r="F75" s="35" t="s">
        <v>341</v>
      </c>
      <c r="G75" s="69">
        <v>1168</v>
      </c>
      <c r="H75" s="69"/>
      <c r="I75" s="69">
        <v>880</v>
      </c>
      <c r="J75" s="69">
        <v>2048</v>
      </c>
      <c r="K75" s="69">
        <v>1433.6</v>
      </c>
      <c r="L75" s="34" t="s">
        <v>183</v>
      </c>
      <c r="M75" s="48"/>
      <c r="N75" s="42" t="s">
        <v>2094</v>
      </c>
      <c r="O75" s="52" t="s">
        <v>2309</v>
      </c>
      <c r="P75" s="52" t="s">
        <v>2310</v>
      </c>
      <c r="Q75" s="49"/>
    </row>
    <row r="76" spans="2:17" ht="18" customHeight="1" x14ac:dyDescent="0.15">
      <c r="B76" s="33">
        <v>2017</v>
      </c>
      <c r="C76" s="52">
        <v>1</v>
      </c>
      <c r="D76" s="65" t="s">
        <v>15</v>
      </c>
      <c r="E76" s="42" t="s">
        <v>2683</v>
      </c>
      <c r="F76" s="65" t="s">
        <v>43</v>
      </c>
      <c r="G76" s="69">
        <v>13</v>
      </c>
      <c r="H76" s="69">
        <v>0</v>
      </c>
      <c r="I76" s="69">
        <v>105</v>
      </c>
      <c r="J76" s="69">
        <f>SUM(G76:I76)</f>
        <v>118</v>
      </c>
      <c r="K76" s="69">
        <v>118</v>
      </c>
      <c r="L76" s="38" t="s">
        <v>183</v>
      </c>
      <c r="M76" s="52"/>
      <c r="N76" s="42" t="s">
        <v>2578</v>
      </c>
      <c r="O76" s="52" t="s">
        <v>2684</v>
      </c>
      <c r="P76" s="52" t="s">
        <v>2685</v>
      </c>
      <c r="Q76" s="58"/>
    </row>
    <row r="77" spans="2:17" ht="18" customHeight="1" x14ac:dyDescent="0.15">
      <c r="B77" s="33">
        <v>2017</v>
      </c>
      <c r="C77" s="52">
        <v>1</v>
      </c>
      <c r="D77" s="65" t="s">
        <v>15</v>
      </c>
      <c r="E77" s="42" t="s">
        <v>2686</v>
      </c>
      <c r="F77" s="65" t="s">
        <v>44</v>
      </c>
      <c r="G77" s="69">
        <v>4</v>
      </c>
      <c r="H77" s="69">
        <v>0</v>
      </c>
      <c r="I77" s="69">
        <v>22</v>
      </c>
      <c r="J77" s="69">
        <f>SUM(G77:I77)</f>
        <v>26</v>
      </c>
      <c r="K77" s="69">
        <v>26</v>
      </c>
      <c r="L77" s="38" t="s">
        <v>183</v>
      </c>
      <c r="M77" s="52"/>
      <c r="N77" s="42" t="s">
        <v>2578</v>
      </c>
      <c r="O77" s="52" t="s">
        <v>2684</v>
      </c>
      <c r="P77" s="52" t="s">
        <v>2685</v>
      </c>
      <c r="Q77" s="58"/>
    </row>
    <row r="78" spans="2:17" ht="18" customHeight="1" x14ac:dyDescent="0.15">
      <c r="B78" s="33">
        <v>2017</v>
      </c>
      <c r="C78" s="52">
        <v>1</v>
      </c>
      <c r="D78" s="65" t="s">
        <v>15</v>
      </c>
      <c r="E78" s="42" t="s">
        <v>2687</v>
      </c>
      <c r="F78" s="65" t="s">
        <v>17</v>
      </c>
      <c r="G78" s="69">
        <v>100</v>
      </c>
      <c r="H78" s="69">
        <v>0</v>
      </c>
      <c r="I78" s="69">
        <v>1607</v>
      </c>
      <c r="J78" s="69">
        <f>SUM(G78:I78)</f>
        <v>1707</v>
      </c>
      <c r="K78" s="69">
        <v>1707</v>
      </c>
      <c r="L78" s="38" t="s">
        <v>183</v>
      </c>
      <c r="M78" s="52"/>
      <c r="N78" s="42" t="s">
        <v>2578</v>
      </c>
      <c r="O78" s="52" t="s">
        <v>2684</v>
      </c>
      <c r="P78" s="52" t="s">
        <v>2685</v>
      </c>
      <c r="Q78" s="58"/>
    </row>
    <row r="79" spans="2:17" ht="18" customHeight="1" x14ac:dyDescent="0.15">
      <c r="B79" s="33">
        <v>2017</v>
      </c>
      <c r="C79" s="52">
        <v>1</v>
      </c>
      <c r="D79" s="65" t="s">
        <v>15</v>
      </c>
      <c r="E79" s="42" t="s">
        <v>2688</v>
      </c>
      <c r="F79" s="65" t="s">
        <v>17</v>
      </c>
      <c r="G79" s="69">
        <v>269</v>
      </c>
      <c r="H79" s="69">
        <v>0</v>
      </c>
      <c r="I79" s="69">
        <v>1100</v>
      </c>
      <c r="J79" s="69">
        <f>SUM(G79:I79)</f>
        <v>1369</v>
      </c>
      <c r="K79" s="69">
        <v>1369</v>
      </c>
      <c r="L79" s="38"/>
      <c r="M79" s="52"/>
      <c r="N79" s="42" t="s">
        <v>2578</v>
      </c>
      <c r="O79" s="52" t="s">
        <v>2684</v>
      </c>
      <c r="P79" s="52" t="s">
        <v>2685</v>
      </c>
      <c r="Q79" s="58"/>
    </row>
    <row r="80" spans="2:17" ht="18" customHeight="1" x14ac:dyDescent="0.15">
      <c r="B80" s="33">
        <v>2017</v>
      </c>
      <c r="C80" s="52">
        <v>1</v>
      </c>
      <c r="D80" s="65" t="s">
        <v>15</v>
      </c>
      <c r="E80" s="42" t="s">
        <v>2689</v>
      </c>
      <c r="F80" s="65" t="s">
        <v>1490</v>
      </c>
      <c r="G80" s="69">
        <v>976</v>
      </c>
      <c r="H80" s="69">
        <v>0</v>
      </c>
      <c r="I80" s="69">
        <v>1660</v>
      </c>
      <c r="J80" s="69">
        <f>SUM(G80:I80)</f>
        <v>2636</v>
      </c>
      <c r="K80" s="69">
        <v>1845</v>
      </c>
      <c r="L80" s="38" t="s">
        <v>1336</v>
      </c>
      <c r="M80" s="52"/>
      <c r="N80" s="42" t="s">
        <v>2582</v>
      </c>
      <c r="O80" s="52" t="s">
        <v>2583</v>
      </c>
      <c r="P80" s="52" t="s">
        <v>2584</v>
      </c>
      <c r="Q80" s="58"/>
    </row>
    <row r="81" spans="2:17" ht="18" customHeight="1" x14ac:dyDescent="0.15">
      <c r="B81" s="33">
        <v>2017</v>
      </c>
      <c r="C81" s="52">
        <v>1</v>
      </c>
      <c r="D81" s="65" t="s">
        <v>15</v>
      </c>
      <c r="E81" s="42" t="s">
        <v>2690</v>
      </c>
      <c r="F81" s="65" t="s">
        <v>1593</v>
      </c>
      <c r="G81" s="69">
        <v>58</v>
      </c>
      <c r="H81" s="69">
        <v>0</v>
      </c>
      <c r="I81" s="69">
        <v>20</v>
      </c>
      <c r="J81" s="69">
        <f>SUM(G81:I81)</f>
        <v>78</v>
      </c>
      <c r="K81" s="69">
        <v>55</v>
      </c>
      <c r="L81" s="38" t="s">
        <v>1336</v>
      </c>
      <c r="M81" s="52"/>
      <c r="N81" s="42" t="s">
        <v>2587</v>
      </c>
      <c r="O81" s="52" t="s">
        <v>2588</v>
      </c>
      <c r="P81" s="52" t="s">
        <v>2589</v>
      </c>
      <c r="Q81" s="58"/>
    </row>
    <row r="82" spans="2:17" ht="18" customHeight="1" x14ac:dyDescent="0.15">
      <c r="B82" s="33">
        <v>2017</v>
      </c>
      <c r="C82" s="52">
        <v>1</v>
      </c>
      <c r="D82" s="65" t="s">
        <v>15</v>
      </c>
      <c r="E82" s="42" t="s">
        <v>2691</v>
      </c>
      <c r="F82" s="65" t="s">
        <v>1490</v>
      </c>
      <c r="G82" s="69">
        <v>1114</v>
      </c>
      <c r="H82" s="69">
        <v>0</v>
      </c>
      <c r="I82" s="69">
        <v>200</v>
      </c>
      <c r="J82" s="69">
        <f>SUM(G82:I82)</f>
        <v>1314</v>
      </c>
      <c r="K82" s="69">
        <v>920</v>
      </c>
      <c r="L82" s="38" t="s">
        <v>1336</v>
      </c>
      <c r="M82" s="52"/>
      <c r="N82" s="42" t="s">
        <v>2587</v>
      </c>
      <c r="O82" s="52" t="s">
        <v>2588</v>
      </c>
      <c r="P82" s="52" t="s">
        <v>2589</v>
      </c>
      <c r="Q82" s="58"/>
    </row>
    <row r="83" spans="2:17" ht="18" customHeight="1" x14ac:dyDescent="0.15">
      <c r="B83" s="33">
        <v>2017</v>
      </c>
      <c r="C83" s="52">
        <v>1</v>
      </c>
      <c r="D83" s="65" t="s">
        <v>15</v>
      </c>
      <c r="E83" s="42" t="s">
        <v>2692</v>
      </c>
      <c r="F83" s="65" t="s">
        <v>1593</v>
      </c>
      <c r="G83" s="69">
        <v>104</v>
      </c>
      <c r="H83" s="69">
        <v>0</v>
      </c>
      <c r="I83" s="69">
        <v>0</v>
      </c>
      <c r="J83" s="69">
        <f>SUM(G83:I83)</f>
        <v>104</v>
      </c>
      <c r="K83" s="69">
        <v>75</v>
      </c>
      <c r="L83" s="38"/>
      <c r="M83" s="52"/>
      <c r="N83" s="42" t="s">
        <v>2587</v>
      </c>
      <c r="O83" s="52" t="s">
        <v>2588</v>
      </c>
      <c r="P83" s="52" t="s">
        <v>2589</v>
      </c>
      <c r="Q83" s="58"/>
    </row>
    <row r="84" spans="2:17" ht="18" customHeight="1" x14ac:dyDescent="0.15">
      <c r="B84" s="33">
        <v>2017</v>
      </c>
      <c r="C84" s="52">
        <v>1</v>
      </c>
      <c r="D84" s="65" t="s">
        <v>15</v>
      </c>
      <c r="E84" s="42" t="s">
        <v>2693</v>
      </c>
      <c r="F84" s="65" t="s">
        <v>2586</v>
      </c>
      <c r="G84" s="69">
        <v>15</v>
      </c>
      <c r="H84" s="69">
        <v>0</v>
      </c>
      <c r="I84" s="69">
        <v>0</v>
      </c>
      <c r="J84" s="69">
        <f>SUM(G84:I84)</f>
        <v>15</v>
      </c>
      <c r="K84" s="69">
        <v>11</v>
      </c>
      <c r="L84" s="38"/>
      <c r="M84" s="52"/>
      <c r="N84" s="42" t="s">
        <v>2587</v>
      </c>
      <c r="O84" s="52" t="s">
        <v>2588</v>
      </c>
      <c r="P84" s="52" t="s">
        <v>2589</v>
      </c>
      <c r="Q84" s="58"/>
    </row>
    <row r="85" spans="2:17" ht="18" customHeight="1" x14ac:dyDescent="0.15">
      <c r="B85" s="33">
        <v>2017</v>
      </c>
      <c r="C85" s="52">
        <v>1</v>
      </c>
      <c r="D85" s="65" t="s">
        <v>15</v>
      </c>
      <c r="E85" s="42" t="s">
        <v>2694</v>
      </c>
      <c r="F85" s="65" t="s">
        <v>1490</v>
      </c>
      <c r="G85" s="69">
        <v>1971</v>
      </c>
      <c r="H85" s="69">
        <v>0</v>
      </c>
      <c r="I85" s="69">
        <v>13</v>
      </c>
      <c r="J85" s="69">
        <f>SUM(G85:I85)</f>
        <v>1984</v>
      </c>
      <c r="K85" s="69">
        <f>G85*0.7</f>
        <v>1379.6999999999998</v>
      </c>
      <c r="L85" s="38"/>
      <c r="M85" s="52"/>
      <c r="N85" s="42" t="s">
        <v>2587</v>
      </c>
      <c r="O85" s="52" t="s">
        <v>2592</v>
      </c>
      <c r="P85" s="52" t="s">
        <v>2593</v>
      </c>
      <c r="Q85" s="58"/>
    </row>
    <row r="86" spans="2:17" ht="18" customHeight="1" x14ac:dyDescent="0.15">
      <c r="B86" s="33">
        <v>2017</v>
      </c>
      <c r="C86" s="52">
        <v>1</v>
      </c>
      <c r="D86" s="65" t="s">
        <v>15</v>
      </c>
      <c r="E86" s="42" t="s">
        <v>2695</v>
      </c>
      <c r="F86" s="65" t="s">
        <v>336</v>
      </c>
      <c r="G86" s="69">
        <v>267</v>
      </c>
      <c r="H86" s="69"/>
      <c r="I86" s="69">
        <v>65</v>
      </c>
      <c r="J86" s="69">
        <f>SUM(G86:I86)</f>
        <v>332</v>
      </c>
      <c r="K86" s="69">
        <f>G86*0.7</f>
        <v>186.89999999999998</v>
      </c>
      <c r="L86" s="38"/>
      <c r="M86" s="52"/>
      <c r="N86" s="42" t="s">
        <v>2587</v>
      </c>
      <c r="O86" s="52" t="s">
        <v>2592</v>
      </c>
      <c r="P86" s="52" t="s">
        <v>2593</v>
      </c>
      <c r="Q86" s="58"/>
    </row>
    <row r="87" spans="2:17" ht="18" customHeight="1" x14ac:dyDescent="0.15">
      <c r="B87" s="33">
        <v>2017</v>
      </c>
      <c r="C87" s="52">
        <v>1</v>
      </c>
      <c r="D87" s="65" t="s">
        <v>15</v>
      </c>
      <c r="E87" s="42" t="s">
        <v>2696</v>
      </c>
      <c r="F87" s="65" t="s">
        <v>1593</v>
      </c>
      <c r="G87" s="69">
        <v>145</v>
      </c>
      <c r="H87" s="69"/>
      <c r="I87" s="69">
        <v>0</v>
      </c>
      <c r="J87" s="69">
        <f>SUM(G87:I87)</f>
        <v>145</v>
      </c>
      <c r="K87" s="69">
        <f>G87*0.7</f>
        <v>101.5</v>
      </c>
      <c r="L87" s="38"/>
      <c r="M87" s="52"/>
      <c r="N87" s="42" t="s">
        <v>2587</v>
      </c>
      <c r="O87" s="52" t="s">
        <v>2592</v>
      </c>
      <c r="P87" s="52" t="s">
        <v>2593</v>
      </c>
      <c r="Q87" s="58"/>
    </row>
    <row r="88" spans="2:17" ht="18" customHeight="1" x14ac:dyDescent="0.15">
      <c r="B88" s="33">
        <v>2017</v>
      </c>
      <c r="C88" s="52">
        <v>1</v>
      </c>
      <c r="D88" s="65" t="s">
        <v>15</v>
      </c>
      <c r="E88" s="42" t="s">
        <v>2697</v>
      </c>
      <c r="F88" s="65" t="s">
        <v>2586</v>
      </c>
      <c r="G88" s="69">
        <v>37</v>
      </c>
      <c r="H88" s="69"/>
      <c r="I88" s="69">
        <v>0</v>
      </c>
      <c r="J88" s="69">
        <f>SUM(G88:I88)</f>
        <v>37</v>
      </c>
      <c r="K88" s="69">
        <f>G88*0.7</f>
        <v>25.9</v>
      </c>
      <c r="L88" s="38"/>
      <c r="M88" s="52"/>
      <c r="N88" s="42" t="s">
        <v>2587</v>
      </c>
      <c r="O88" s="52" t="s">
        <v>2592</v>
      </c>
      <c r="P88" s="52" t="s">
        <v>2593</v>
      </c>
      <c r="Q88" s="58"/>
    </row>
    <row r="89" spans="2:17" ht="18" customHeight="1" x14ac:dyDescent="0.15">
      <c r="B89" s="33">
        <v>2017</v>
      </c>
      <c r="C89" s="52">
        <v>1</v>
      </c>
      <c r="D89" s="65" t="s">
        <v>15</v>
      </c>
      <c r="E89" s="42" t="s">
        <v>2698</v>
      </c>
      <c r="F89" s="65" t="s">
        <v>2699</v>
      </c>
      <c r="G89" s="69">
        <v>18</v>
      </c>
      <c r="H89" s="69"/>
      <c r="I89" s="69">
        <v>0</v>
      </c>
      <c r="J89" s="69">
        <f>SUM(G89:I89)</f>
        <v>18</v>
      </c>
      <c r="K89" s="69">
        <f>G89*0.7</f>
        <v>12.6</v>
      </c>
      <c r="L89" s="38"/>
      <c r="M89" s="52"/>
      <c r="N89" s="42" t="s">
        <v>2587</v>
      </c>
      <c r="O89" s="52" t="s">
        <v>2592</v>
      </c>
      <c r="P89" s="52" t="s">
        <v>2593</v>
      </c>
      <c r="Q89" s="58"/>
    </row>
    <row r="90" spans="2:17" ht="18" customHeight="1" x14ac:dyDescent="0.15">
      <c r="B90" s="33">
        <v>2017</v>
      </c>
      <c r="C90" s="52">
        <v>1</v>
      </c>
      <c r="D90" s="65" t="s">
        <v>15</v>
      </c>
      <c r="E90" s="42" t="s">
        <v>2700</v>
      </c>
      <c r="F90" s="65" t="s">
        <v>341</v>
      </c>
      <c r="G90" s="69">
        <v>598</v>
      </c>
      <c r="H90" s="69"/>
      <c r="I90" s="69">
        <v>1804</v>
      </c>
      <c r="J90" s="69">
        <f>SUM(G90:I90)</f>
        <v>2402</v>
      </c>
      <c r="K90" s="69">
        <f>G90*0.7</f>
        <v>418.59999999999997</v>
      </c>
      <c r="L90" s="38"/>
      <c r="M90" s="52"/>
      <c r="N90" s="42" t="s">
        <v>2587</v>
      </c>
      <c r="O90" s="52" t="s">
        <v>2701</v>
      </c>
      <c r="P90" s="52" t="s">
        <v>2702</v>
      </c>
      <c r="Q90" s="58"/>
    </row>
    <row r="91" spans="2:17" ht="18" customHeight="1" x14ac:dyDescent="0.15">
      <c r="B91" s="33">
        <v>2017</v>
      </c>
      <c r="C91" s="52">
        <v>1</v>
      </c>
      <c r="D91" s="65" t="s">
        <v>15</v>
      </c>
      <c r="E91" s="42" t="s">
        <v>2703</v>
      </c>
      <c r="F91" s="65" t="s">
        <v>1593</v>
      </c>
      <c r="G91" s="69">
        <v>166</v>
      </c>
      <c r="H91" s="69"/>
      <c r="I91" s="69">
        <v>79</v>
      </c>
      <c r="J91" s="69">
        <f>SUM(G91:I91)</f>
        <v>245</v>
      </c>
      <c r="K91" s="69">
        <f>G91*0.7</f>
        <v>116.19999999999999</v>
      </c>
      <c r="L91" s="38"/>
      <c r="M91" s="52"/>
      <c r="N91" s="42" t="s">
        <v>2587</v>
      </c>
      <c r="O91" s="52" t="s">
        <v>2701</v>
      </c>
      <c r="P91" s="52" t="s">
        <v>2702</v>
      </c>
      <c r="Q91" s="58"/>
    </row>
    <row r="92" spans="2:17" ht="18" customHeight="1" x14ac:dyDescent="0.15">
      <c r="B92" s="33">
        <v>2017</v>
      </c>
      <c r="C92" s="52">
        <v>1</v>
      </c>
      <c r="D92" s="65" t="s">
        <v>15</v>
      </c>
      <c r="E92" s="42" t="s">
        <v>2704</v>
      </c>
      <c r="F92" s="65" t="s">
        <v>2586</v>
      </c>
      <c r="G92" s="69">
        <v>48</v>
      </c>
      <c r="H92" s="69"/>
      <c r="I92" s="69">
        <v>31</v>
      </c>
      <c r="J92" s="69">
        <f>SUM(G92:I92)</f>
        <v>79</v>
      </c>
      <c r="K92" s="69">
        <f>G92*0.7</f>
        <v>33.599999999999994</v>
      </c>
      <c r="L92" s="38"/>
      <c r="M92" s="52"/>
      <c r="N92" s="42" t="s">
        <v>2587</v>
      </c>
      <c r="O92" s="52" t="s">
        <v>2701</v>
      </c>
      <c r="P92" s="52" t="s">
        <v>2702</v>
      </c>
      <c r="Q92" s="58"/>
    </row>
    <row r="93" spans="2:17" ht="18" customHeight="1" x14ac:dyDescent="0.15">
      <c r="B93" s="33">
        <v>2017</v>
      </c>
      <c r="C93" s="52">
        <v>1</v>
      </c>
      <c r="D93" s="65" t="s">
        <v>15</v>
      </c>
      <c r="E93" s="42" t="s">
        <v>2705</v>
      </c>
      <c r="F93" s="65" t="s">
        <v>2699</v>
      </c>
      <c r="G93" s="69">
        <v>7</v>
      </c>
      <c r="H93" s="69"/>
      <c r="I93" s="69">
        <v>3</v>
      </c>
      <c r="J93" s="69">
        <f>SUM(G93:I93)</f>
        <v>10</v>
      </c>
      <c r="K93" s="69">
        <f>G93*0.7</f>
        <v>4.8999999999999995</v>
      </c>
      <c r="L93" s="38"/>
      <c r="M93" s="52"/>
      <c r="N93" s="42" t="s">
        <v>2587</v>
      </c>
      <c r="O93" s="52" t="s">
        <v>2701</v>
      </c>
      <c r="P93" s="52" t="s">
        <v>2702</v>
      </c>
      <c r="Q93" s="58"/>
    </row>
    <row r="94" spans="2:17" ht="18" customHeight="1" x14ac:dyDescent="0.15">
      <c r="B94" s="33">
        <v>2017</v>
      </c>
      <c r="C94" s="52">
        <v>1</v>
      </c>
      <c r="D94" s="65" t="s">
        <v>15</v>
      </c>
      <c r="E94" s="42" t="s">
        <v>2706</v>
      </c>
      <c r="F94" s="65" t="s">
        <v>1593</v>
      </c>
      <c r="G94" s="69">
        <v>39</v>
      </c>
      <c r="H94" s="69"/>
      <c r="I94" s="69">
        <v>12</v>
      </c>
      <c r="J94" s="69">
        <f>SUM(G94:I94)</f>
        <v>51</v>
      </c>
      <c r="K94" s="69">
        <f>G94*0.7</f>
        <v>27.299999999999997</v>
      </c>
      <c r="L94" s="38"/>
      <c r="M94" s="52"/>
      <c r="N94" s="42" t="s">
        <v>2587</v>
      </c>
      <c r="O94" s="52" t="s">
        <v>2707</v>
      </c>
      <c r="P94" s="52" t="s">
        <v>2708</v>
      </c>
      <c r="Q94" s="58"/>
    </row>
    <row r="95" spans="2:17" ht="18" customHeight="1" x14ac:dyDescent="0.15">
      <c r="B95" s="33">
        <v>2017</v>
      </c>
      <c r="C95" s="52">
        <v>1</v>
      </c>
      <c r="D95" s="65" t="s">
        <v>15</v>
      </c>
      <c r="E95" s="42" t="s">
        <v>2709</v>
      </c>
      <c r="F95" s="65" t="s">
        <v>2586</v>
      </c>
      <c r="G95" s="69">
        <v>123</v>
      </c>
      <c r="H95" s="69"/>
      <c r="I95" s="69">
        <v>11</v>
      </c>
      <c r="J95" s="69">
        <f>SUM(G95:I95)</f>
        <v>134</v>
      </c>
      <c r="K95" s="69">
        <f>G95*0.7</f>
        <v>86.1</v>
      </c>
      <c r="L95" s="38"/>
      <c r="M95" s="52"/>
      <c r="N95" s="42" t="s">
        <v>2587</v>
      </c>
      <c r="O95" s="52" t="s">
        <v>2707</v>
      </c>
      <c r="P95" s="52" t="s">
        <v>2708</v>
      </c>
      <c r="Q95" s="58"/>
    </row>
    <row r="96" spans="2:17" ht="18" customHeight="1" x14ac:dyDescent="0.15">
      <c r="B96" s="54">
        <v>2017</v>
      </c>
      <c r="C96" s="55">
        <v>1</v>
      </c>
      <c r="D96" s="57" t="s">
        <v>15</v>
      </c>
      <c r="E96" s="42" t="s">
        <v>2714</v>
      </c>
      <c r="F96" s="57" t="s">
        <v>43</v>
      </c>
      <c r="G96" s="173">
        <v>37</v>
      </c>
      <c r="H96" s="173">
        <v>0</v>
      </c>
      <c r="I96" s="173">
        <v>83</v>
      </c>
      <c r="J96" s="69">
        <f>SUM(G96:I96)</f>
        <v>120</v>
      </c>
      <c r="K96" s="173">
        <v>120</v>
      </c>
      <c r="L96" s="85" t="s">
        <v>183</v>
      </c>
      <c r="M96" s="55"/>
      <c r="N96" s="42" t="s">
        <v>2711</v>
      </c>
      <c r="O96" s="55" t="s">
        <v>2715</v>
      </c>
      <c r="P96" s="55" t="s">
        <v>2716</v>
      </c>
      <c r="Q96" s="246"/>
    </row>
    <row r="97" spans="2:17" ht="18" customHeight="1" x14ac:dyDescent="0.15">
      <c r="B97" s="33">
        <v>2017</v>
      </c>
      <c r="C97" s="52">
        <v>1</v>
      </c>
      <c r="D97" s="35" t="s">
        <v>15</v>
      </c>
      <c r="E97" s="42" t="s">
        <v>2929</v>
      </c>
      <c r="F97" s="35" t="s">
        <v>17</v>
      </c>
      <c r="G97" s="69">
        <v>120</v>
      </c>
      <c r="H97" s="69">
        <v>0</v>
      </c>
      <c r="I97" s="69">
        <v>332</v>
      </c>
      <c r="J97" s="69">
        <v>452</v>
      </c>
      <c r="K97" s="69">
        <v>452</v>
      </c>
      <c r="L97" s="34" t="s">
        <v>183</v>
      </c>
      <c r="M97" s="48"/>
      <c r="N97" s="42" t="s">
        <v>2930</v>
      </c>
      <c r="O97" s="48" t="s">
        <v>2834</v>
      </c>
      <c r="P97" s="48" t="s">
        <v>2835</v>
      </c>
      <c r="Q97" s="49"/>
    </row>
    <row r="98" spans="2:17" ht="18" customHeight="1" x14ac:dyDescent="0.15">
      <c r="B98" s="33">
        <v>2017</v>
      </c>
      <c r="C98" s="52">
        <v>1</v>
      </c>
      <c r="D98" s="35" t="s">
        <v>15</v>
      </c>
      <c r="E98" s="42" t="s">
        <v>2991</v>
      </c>
      <c r="F98" s="35" t="s">
        <v>17</v>
      </c>
      <c r="G98" s="69">
        <v>1112</v>
      </c>
      <c r="H98" s="69">
        <v>556</v>
      </c>
      <c r="I98" s="69">
        <v>0</v>
      </c>
      <c r="J98" s="69">
        <v>1668</v>
      </c>
      <c r="K98" s="69">
        <v>1668</v>
      </c>
      <c r="L98" s="34" t="s">
        <v>183</v>
      </c>
      <c r="M98" s="48"/>
      <c r="N98" s="42" t="s">
        <v>2904</v>
      </c>
      <c r="O98" s="48" t="s">
        <v>2992</v>
      </c>
      <c r="P98" s="48" t="s">
        <v>2993</v>
      </c>
      <c r="Q98" s="49"/>
    </row>
    <row r="99" spans="2:17" ht="18" customHeight="1" x14ac:dyDescent="0.15">
      <c r="B99" s="33">
        <v>2017</v>
      </c>
      <c r="C99" s="52">
        <v>1</v>
      </c>
      <c r="D99" s="35" t="s">
        <v>15</v>
      </c>
      <c r="E99" s="42" t="s">
        <v>2994</v>
      </c>
      <c r="F99" s="35" t="s">
        <v>17</v>
      </c>
      <c r="G99" s="69">
        <v>1099</v>
      </c>
      <c r="H99" s="69">
        <v>0</v>
      </c>
      <c r="I99" s="69">
        <v>13</v>
      </c>
      <c r="J99" s="69">
        <v>1112</v>
      </c>
      <c r="K99" s="69">
        <v>1112</v>
      </c>
      <c r="L99" s="34"/>
      <c r="M99" s="48"/>
      <c r="N99" s="42" t="s">
        <v>2920</v>
      </c>
      <c r="O99" s="48" t="s">
        <v>2995</v>
      </c>
      <c r="P99" s="48" t="s">
        <v>2996</v>
      </c>
      <c r="Q99" s="49"/>
    </row>
    <row r="100" spans="2:17" ht="18" customHeight="1" x14ac:dyDescent="0.15">
      <c r="B100" s="33">
        <v>2017</v>
      </c>
      <c r="C100" s="52">
        <v>1</v>
      </c>
      <c r="D100" s="35" t="s">
        <v>15</v>
      </c>
      <c r="E100" s="42" t="s">
        <v>2997</v>
      </c>
      <c r="F100" s="35" t="s">
        <v>336</v>
      </c>
      <c r="G100" s="69">
        <v>215</v>
      </c>
      <c r="H100" s="69">
        <v>0</v>
      </c>
      <c r="I100" s="69">
        <v>0</v>
      </c>
      <c r="J100" s="69">
        <v>215</v>
      </c>
      <c r="K100" s="69">
        <v>151</v>
      </c>
      <c r="L100" s="34"/>
      <c r="M100" s="48"/>
      <c r="N100" s="42" t="s">
        <v>2920</v>
      </c>
      <c r="O100" s="48" t="s">
        <v>2998</v>
      </c>
      <c r="P100" s="48" t="s">
        <v>2999</v>
      </c>
      <c r="Q100" s="49"/>
    </row>
    <row r="101" spans="2:17" ht="18" customHeight="1" x14ac:dyDescent="0.15">
      <c r="B101" s="33">
        <v>2017</v>
      </c>
      <c r="C101" s="52">
        <v>1</v>
      </c>
      <c r="D101" s="35" t="s">
        <v>15</v>
      </c>
      <c r="E101" s="42" t="s">
        <v>3000</v>
      </c>
      <c r="F101" s="35" t="s">
        <v>17</v>
      </c>
      <c r="G101" s="69">
        <v>388</v>
      </c>
      <c r="H101" s="69"/>
      <c r="I101" s="69">
        <v>761</v>
      </c>
      <c r="J101" s="69">
        <v>1149</v>
      </c>
      <c r="K101" s="69">
        <v>804</v>
      </c>
      <c r="L101" s="34"/>
      <c r="M101" s="48"/>
      <c r="N101" s="42" t="s">
        <v>2920</v>
      </c>
      <c r="O101" s="48" t="s">
        <v>2998</v>
      </c>
      <c r="P101" s="48" t="s">
        <v>2999</v>
      </c>
      <c r="Q101" s="49"/>
    </row>
    <row r="102" spans="2:17" ht="18" customHeight="1" x14ac:dyDescent="0.15">
      <c r="B102" s="33">
        <v>2017</v>
      </c>
      <c r="C102" s="52">
        <v>1</v>
      </c>
      <c r="D102" s="35" t="s">
        <v>15</v>
      </c>
      <c r="E102" s="42" t="s">
        <v>3001</v>
      </c>
      <c r="F102" s="35" t="s">
        <v>17</v>
      </c>
      <c r="G102" s="69">
        <v>693</v>
      </c>
      <c r="H102" s="69"/>
      <c r="I102" s="69">
        <v>255</v>
      </c>
      <c r="J102" s="69">
        <v>948</v>
      </c>
      <c r="K102" s="69">
        <v>664</v>
      </c>
      <c r="L102" s="34"/>
      <c r="M102" s="48"/>
      <c r="N102" s="42" t="s">
        <v>2920</v>
      </c>
      <c r="O102" s="48" t="s">
        <v>2998</v>
      </c>
      <c r="P102" s="48" t="s">
        <v>2999</v>
      </c>
      <c r="Q102" s="49"/>
    </row>
    <row r="103" spans="2:17" ht="18" customHeight="1" x14ac:dyDescent="0.15">
      <c r="B103" s="33">
        <v>2017</v>
      </c>
      <c r="C103" s="52">
        <v>1</v>
      </c>
      <c r="D103" s="35" t="s">
        <v>15</v>
      </c>
      <c r="E103" s="42" t="s">
        <v>3002</v>
      </c>
      <c r="F103" s="35" t="s">
        <v>43</v>
      </c>
      <c r="G103" s="69">
        <v>68</v>
      </c>
      <c r="H103" s="69"/>
      <c r="I103" s="69">
        <v>94</v>
      </c>
      <c r="J103" s="69">
        <v>162</v>
      </c>
      <c r="K103" s="69">
        <v>113</v>
      </c>
      <c r="L103" s="34"/>
      <c r="M103" s="48"/>
      <c r="N103" s="42" t="s">
        <v>2920</v>
      </c>
      <c r="O103" s="48" t="s">
        <v>2998</v>
      </c>
      <c r="P103" s="48" t="s">
        <v>2999</v>
      </c>
      <c r="Q103" s="49"/>
    </row>
    <row r="104" spans="2:17" ht="18" customHeight="1" x14ac:dyDescent="0.15">
      <c r="B104" s="33">
        <v>2017</v>
      </c>
      <c r="C104" s="52">
        <v>1</v>
      </c>
      <c r="D104" s="35" t="s">
        <v>15</v>
      </c>
      <c r="E104" s="42" t="s">
        <v>3003</v>
      </c>
      <c r="F104" s="35" t="s">
        <v>43</v>
      </c>
      <c r="G104" s="69">
        <v>49</v>
      </c>
      <c r="H104" s="69">
        <v>0</v>
      </c>
      <c r="I104" s="69">
        <v>2</v>
      </c>
      <c r="J104" s="69">
        <v>51</v>
      </c>
      <c r="K104" s="69">
        <v>36</v>
      </c>
      <c r="L104" s="34"/>
      <c r="M104" s="48"/>
      <c r="N104" s="42" t="s">
        <v>2920</v>
      </c>
      <c r="O104" s="48" t="s">
        <v>2998</v>
      </c>
      <c r="P104" s="48" t="s">
        <v>2999</v>
      </c>
      <c r="Q104" s="49"/>
    </row>
    <row r="105" spans="2:17" ht="18" customHeight="1" x14ac:dyDescent="0.15">
      <c r="B105" s="33">
        <v>2017</v>
      </c>
      <c r="C105" s="52">
        <v>1</v>
      </c>
      <c r="D105" s="35" t="s">
        <v>15</v>
      </c>
      <c r="E105" s="42" t="s">
        <v>3007</v>
      </c>
      <c r="F105" s="35" t="s">
        <v>17</v>
      </c>
      <c r="G105" s="69">
        <v>2400</v>
      </c>
      <c r="H105" s="69">
        <v>862</v>
      </c>
      <c r="I105" s="69">
        <v>937</v>
      </c>
      <c r="J105" s="69">
        <v>4199</v>
      </c>
      <c r="K105" s="69">
        <v>4199</v>
      </c>
      <c r="L105" s="34"/>
      <c r="M105" s="48"/>
      <c r="N105" s="42" t="s">
        <v>2920</v>
      </c>
      <c r="O105" s="48" t="s">
        <v>3005</v>
      </c>
      <c r="P105" s="48" t="s">
        <v>3006</v>
      </c>
      <c r="Q105" s="49"/>
    </row>
    <row r="106" spans="2:17" ht="18" customHeight="1" x14ac:dyDescent="0.15">
      <c r="B106" s="33">
        <v>2017</v>
      </c>
      <c r="C106" s="52">
        <v>1</v>
      </c>
      <c r="D106" s="52" t="s">
        <v>15</v>
      </c>
      <c r="E106" s="107" t="s">
        <v>3190</v>
      </c>
      <c r="F106" s="52" t="s">
        <v>17</v>
      </c>
      <c r="G106" s="69">
        <v>4100</v>
      </c>
      <c r="H106" s="69">
        <v>1912</v>
      </c>
      <c r="I106" s="69">
        <v>10944</v>
      </c>
      <c r="J106" s="69">
        <f>SUM(G106:I106)</f>
        <v>16956</v>
      </c>
      <c r="K106" s="69">
        <v>0</v>
      </c>
      <c r="L106" s="18" t="s">
        <v>1337</v>
      </c>
      <c r="M106" s="48"/>
      <c r="N106" s="42" t="s">
        <v>3177</v>
      </c>
      <c r="O106" s="52" t="s">
        <v>3191</v>
      </c>
      <c r="P106" s="52" t="s">
        <v>3192</v>
      </c>
      <c r="Q106" s="49"/>
    </row>
    <row r="107" spans="2:17" ht="18" customHeight="1" x14ac:dyDescent="0.15">
      <c r="B107" s="33">
        <v>2017</v>
      </c>
      <c r="C107" s="52">
        <v>1</v>
      </c>
      <c r="D107" s="52" t="s">
        <v>15</v>
      </c>
      <c r="E107" s="107" t="s">
        <v>3193</v>
      </c>
      <c r="F107" s="52" t="s">
        <v>17</v>
      </c>
      <c r="G107" s="69">
        <v>857</v>
      </c>
      <c r="H107" s="69">
        <v>0</v>
      </c>
      <c r="I107" s="69">
        <v>5900</v>
      </c>
      <c r="J107" s="69">
        <f>SUM(G107:I107)</f>
        <v>6757</v>
      </c>
      <c r="K107" s="69">
        <v>0</v>
      </c>
      <c r="L107" s="18" t="s">
        <v>1337</v>
      </c>
      <c r="M107" s="48"/>
      <c r="N107" s="42" t="s">
        <v>3177</v>
      </c>
      <c r="O107" s="52" t="s">
        <v>3191</v>
      </c>
      <c r="P107" s="52" t="s">
        <v>3192</v>
      </c>
      <c r="Q107" s="49"/>
    </row>
    <row r="108" spans="2:17" ht="18" customHeight="1" x14ac:dyDescent="0.15">
      <c r="B108" s="33">
        <v>2017</v>
      </c>
      <c r="C108" s="52">
        <v>1</v>
      </c>
      <c r="D108" s="52" t="s">
        <v>15</v>
      </c>
      <c r="E108" s="42" t="s">
        <v>3178</v>
      </c>
      <c r="F108" s="52" t="s">
        <v>17</v>
      </c>
      <c r="G108" s="69">
        <v>849</v>
      </c>
      <c r="H108" s="69">
        <v>0</v>
      </c>
      <c r="I108" s="69">
        <v>4033</v>
      </c>
      <c r="J108" s="69">
        <f>SUM(G108:I108)</f>
        <v>4882</v>
      </c>
      <c r="K108" s="69">
        <v>0</v>
      </c>
      <c r="L108" s="18" t="s">
        <v>1337</v>
      </c>
      <c r="M108" s="48"/>
      <c r="N108" s="42" t="s">
        <v>3177</v>
      </c>
      <c r="O108" s="52" t="s">
        <v>3191</v>
      </c>
      <c r="P108" s="52" t="s">
        <v>3192</v>
      </c>
      <c r="Q108" s="49"/>
    </row>
    <row r="109" spans="2:17" ht="18" customHeight="1" x14ac:dyDescent="0.15">
      <c r="B109" s="33">
        <v>2017</v>
      </c>
      <c r="C109" s="52">
        <v>1</v>
      </c>
      <c r="D109" s="52" t="s">
        <v>15</v>
      </c>
      <c r="E109" s="42" t="s">
        <v>3937</v>
      </c>
      <c r="F109" s="52" t="s">
        <v>17</v>
      </c>
      <c r="G109" s="69">
        <v>1000</v>
      </c>
      <c r="H109" s="69">
        <f>1989-1021</f>
        <v>968</v>
      </c>
      <c r="I109" s="69">
        <v>21</v>
      </c>
      <c r="J109" s="69">
        <f>SUM(G109:I109)</f>
        <v>1989</v>
      </c>
      <c r="K109" s="69">
        <v>0</v>
      </c>
      <c r="L109" s="38" t="s">
        <v>3304</v>
      </c>
      <c r="M109" s="52"/>
      <c r="N109" s="153" t="s">
        <v>3437</v>
      </c>
      <c r="O109" s="52" t="s">
        <v>3438</v>
      </c>
      <c r="P109" s="52" t="s">
        <v>3439</v>
      </c>
      <c r="Q109" s="58"/>
    </row>
    <row r="110" spans="2:17" ht="18" customHeight="1" x14ac:dyDescent="0.15">
      <c r="B110" s="33">
        <v>2017</v>
      </c>
      <c r="C110" s="52">
        <v>1</v>
      </c>
      <c r="D110" s="52" t="s">
        <v>15</v>
      </c>
      <c r="E110" s="42" t="s">
        <v>3941</v>
      </c>
      <c r="F110" s="52" t="s">
        <v>341</v>
      </c>
      <c r="G110" s="69">
        <v>1250</v>
      </c>
      <c r="H110" s="69">
        <v>0</v>
      </c>
      <c r="I110" s="69">
        <v>70</v>
      </c>
      <c r="J110" s="69">
        <f>SUM(G110:I110)</f>
        <v>1320</v>
      </c>
      <c r="K110" s="69">
        <v>0</v>
      </c>
      <c r="L110" s="38"/>
      <c r="M110" s="52"/>
      <c r="N110" s="153" t="s">
        <v>3437</v>
      </c>
      <c r="O110" s="52" t="s">
        <v>3441</v>
      </c>
      <c r="P110" s="52" t="s">
        <v>3442</v>
      </c>
      <c r="Q110" s="58"/>
    </row>
    <row r="111" spans="2:17" ht="18" customHeight="1" x14ac:dyDescent="0.15">
      <c r="B111" s="33">
        <v>2017</v>
      </c>
      <c r="C111" s="52">
        <v>1</v>
      </c>
      <c r="D111" s="52" t="s">
        <v>15</v>
      </c>
      <c r="E111" s="42" t="s">
        <v>3342</v>
      </c>
      <c r="F111" s="52" t="s">
        <v>17</v>
      </c>
      <c r="G111" s="69">
        <v>673</v>
      </c>
      <c r="H111" s="69">
        <v>0</v>
      </c>
      <c r="I111" s="69">
        <v>524</v>
      </c>
      <c r="J111" s="69">
        <v>1197</v>
      </c>
      <c r="K111" s="69">
        <v>1197</v>
      </c>
      <c r="L111" s="38" t="s">
        <v>183</v>
      </c>
      <c r="M111" s="52"/>
      <c r="N111" s="52" t="s">
        <v>3631</v>
      </c>
      <c r="O111" s="52" t="s">
        <v>3343</v>
      </c>
      <c r="P111" s="52" t="s">
        <v>3344</v>
      </c>
      <c r="Q111" s="58"/>
    </row>
    <row r="112" spans="2:17" ht="18" customHeight="1" x14ac:dyDescent="0.15">
      <c r="B112" s="33">
        <v>2017</v>
      </c>
      <c r="C112" s="52">
        <v>1</v>
      </c>
      <c r="D112" s="52" t="s">
        <v>15</v>
      </c>
      <c r="E112" s="42" t="s">
        <v>3345</v>
      </c>
      <c r="F112" s="52" t="s">
        <v>17</v>
      </c>
      <c r="G112" s="69">
        <v>255</v>
      </c>
      <c r="H112" s="69">
        <v>0</v>
      </c>
      <c r="I112" s="69">
        <v>674</v>
      </c>
      <c r="J112" s="69">
        <v>929</v>
      </c>
      <c r="K112" s="69">
        <v>929</v>
      </c>
      <c r="L112" s="38" t="s">
        <v>183</v>
      </c>
      <c r="M112" s="52"/>
      <c r="N112" s="52" t="s">
        <v>3631</v>
      </c>
      <c r="O112" s="52" t="s">
        <v>3343</v>
      </c>
      <c r="P112" s="52" t="s">
        <v>3344</v>
      </c>
      <c r="Q112" s="58"/>
    </row>
    <row r="113" spans="2:17" ht="18" customHeight="1" x14ac:dyDescent="0.15">
      <c r="B113" s="33">
        <v>2017</v>
      </c>
      <c r="C113" s="52">
        <v>1</v>
      </c>
      <c r="D113" s="52" t="s">
        <v>15</v>
      </c>
      <c r="E113" s="42" t="s">
        <v>3980</v>
      </c>
      <c r="F113" s="52" t="s">
        <v>341</v>
      </c>
      <c r="G113" s="72">
        <v>30</v>
      </c>
      <c r="H113" s="69">
        <v>0</v>
      </c>
      <c r="I113" s="69">
        <v>0</v>
      </c>
      <c r="J113" s="69">
        <f>G113+H113+I113</f>
        <v>30</v>
      </c>
      <c r="K113" s="69">
        <f>J113</f>
        <v>30</v>
      </c>
      <c r="L113" s="38"/>
      <c r="M113" s="52"/>
      <c r="N113" s="52" t="s">
        <v>3965</v>
      </c>
      <c r="O113" s="52" t="s">
        <v>3981</v>
      </c>
      <c r="P113" s="52" t="s">
        <v>3982</v>
      </c>
      <c r="Q113" s="58"/>
    </row>
    <row r="114" spans="2:17" ht="18" customHeight="1" x14ac:dyDescent="0.15">
      <c r="B114" s="33">
        <v>2017</v>
      </c>
      <c r="C114" s="52">
        <v>1</v>
      </c>
      <c r="D114" s="52" t="s">
        <v>15</v>
      </c>
      <c r="E114" s="42" t="s">
        <v>3980</v>
      </c>
      <c r="F114" s="52" t="s">
        <v>43</v>
      </c>
      <c r="G114" s="72">
        <v>52</v>
      </c>
      <c r="H114" s="69">
        <v>0</v>
      </c>
      <c r="I114" s="69">
        <v>0</v>
      </c>
      <c r="J114" s="69">
        <f>G114+H114+I114</f>
        <v>52</v>
      </c>
      <c r="K114" s="69">
        <f>J114</f>
        <v>52</v>
      </c>
      <c r="L114" s="38"/>
      <c r="M114" s="52"/>
      <c r="N114" s="52" t="s">
        <v>3965</v>
      </c>
      <c r="O114" s="52" t="s">
        <v>3981</v>
      </c>
      <c r="P114" s="52" t="s">
        <v>3982</v>
      </c>
      <c r="Q114" s="58"/>
    </row>
    <row r="115" spans="2:17" ht="18" customHeight="1" x14ac:dyDescent="0.15">
      <c r="B115" s="33">
        <v>2017</v>
      </c>
      <c r="C115" s="52">
        <v>1</v>
      </c>
      <c r="D115" s="52" t="s">
        <v>16</v>
      </c>
      <c r="E115" s="42" t="s">
        <v>3368</v>
      </c>
      <c r="F115" s="52" t="s">
        <v>17</v>
      </c>
      <c r="G115" s="223">
        <v>822</v>
      </c>
      <c r="H115" s="223"/>
      <c r="I115" s="223"/>
      <c r="J115" s="223">
        <v>822</v>
      </c>
      <c r="K115" s="223">
        <v>930</v>
      </c>
      <c r="L115" s="38" t="s">
        <v>183</v>
      </c>
      <c r="M115" s="52"/>
      <c r="N115" s="52" t="s">
        <v>3363</v>
      </c>
      <c r="O115" s="52" t="s">
        <v>3301</v>
      </c>
      <c r="P115" s="52" t="s">
        <v>3369</v>
      </c>
      <c r="Q115" s="58"/>
    </row>
    <row r="116" spans="2:17" ht="18" customHeight="1" x14ac:dyDescent="0.15">
      <c r="B116" s="33">
        <v>2017</v>
      </c>
      <c r="C116" s="52">
        <v>1</v>
      </c>
      <c r="D116" s="52" t="s">
        <v>15</v>
      </c>
      <c r="E116" s="42" t="s">
        <v>3370</v>
      </c>
      <c r="F116" s="52" t="s">
        <v>17</v>
      </c>
      <c r="G116" s="223">
        <v>843</v>
      </c>
      <c r="H116" s="223">
        <v>0</v>
      </c>
      <c r="I116" s="223">
        <v>10457</v>
      </c>
      <c r="J116" s="223">
        <v>11300</v>
      </c>
      <c r="K116" s="223">
        <v>11300</v>
      </c>
      <c r="L116" s="38" t="s">
        <v>183</v>
      </c>
      <c r="M116" s="52"/>
      <c r="N116" s="52" t="s">
        <v>3914</v>
      </c>
      <c r="O116" s="52" t="s">
        <v>3371</v>
      </c>
      <c r="P116" s="52" t="s">
        <v>3372</v>
      </c>
      <c r="Q116" s="58"/>
    </row>
    <row r="117" spans="2:17" ht="18" customHeight="1" x14ac:dyDescent="0.15">
      <c r="B117" s="33">
        <v>2017</v>
      </c>
      <c r="C117" s="52">
        <v>1</v>
      </c>
      <c r="D117" s="52" t="s">
        <v>15</v>
      </c>
      <c r="E117" s="42" t="s">
        <v>3370</v>
      </c>
      <c r="F117" s="52" t="s">
        <v>43</v>
      </c>
      <c r="G117" s="223">
        <v>83</v>
      </c>
      <c r="H117" s="223">
        <v>0</v>
      </c>
      <c r="I117" s="223">
        <v>369</v>
      </c>
      <c r="J117" s="223">
        <v>452</v>
      </c>
      <c r="K117" s="223">
        <v>452</v>
      </c>
      <c r="L117" s="38" t="s">
        <v>183</v>
      </c>
      <c r="M117" s="52"/>
      <c r="N117" s="52" t="s">
        <v>3914</v>
      </c>
      <c r="O117" s="52" t="s">
        <v>3371</v>
      </c>
      <c r="P117" s="52" t="s">
        <v>3372</v>
      </c>
      <c r="Q117" s="58"/>
    </row>
    <row r="118" spans="2:17" ht="18" customHeight="1" x14ac:dyDescent="0.15">
      <c r="B118" s="33">
        <v>2017</v>
      </c>
      <c r="C118" s="52">
        <v>1</v>
      </c>
      <c r="D118" s="52" t="s">
        <v>15</v>
      </c>
      <c r="E118" s="42" t="s">
        <v>3373</v>
      </c>
      <c r="F118" s="52" t="s">
        <v>17</v>
      </c>
      <c r="G118" s="223">
        <v>23</v>
      </c>
      <c r="H118" s="223">
        <v>0</v>
      </c>
      <c r="I118" s="223">
        <v>1984</v>
      </c>
      <c r="J118" s="223">
        <v>2007</v>
      </c>
      <c r="K118" s="223">
        <v>61</v>
      </c>
      <c r="L118" s="38" t="s">
        <v>183</v>
      </c>
      <c r="M118" s="52"/>
      <c r="N118" s="52" t="s">
        <v>3914</v>
      </c>
      <c r="O118" s="52" t="s">
        <v>3374</v>
      </c>
      <c r="P118" s="52" t="s">
        <v>3375</v>
      </c>
      <c r="Q118" s="58"/>
    </row>
    <row r="119" spans="2:17" ht="18" customHeight="1" x14ac:dyDescent="0.15">
      <c r="B119" s="33">
        <v>2017</v>
      </c>
      <c r="C119" s="52">
        <v>1</v>
      </c>
      <c r="D119" s="52" t="s">
        <v>15</v>
      </c>
      <c r="E119" s="42" t="s">
        <v>3376</v>
      </c>
      <c r="F119" s="52" t="s">
        <v>17</v>
      </c>
      <c r="G119" s="223">
        <v>3700</v>
      </c>
      <c r="H119" s="223">
        <v>2010</v>
      </c>
      <c r="I119" s="223">
        <v>12466</v>
      </c>
      <c r="J119" s="223">
        <v>18176</v>
      </c>
      <c r="K119" s="223">
        <v>18176</v>
      </c>
      <c r="L119" s="38" t="s">
        <v>183</v>
      </c>
      <c r="M119" s="52"/>
      <c r="N119" s="52" t="s">
        <v>3914</v>
      </c>
      <c r="O119" s="52" t="s">
        <v>3377</v>
      </c>
      <c r="P119" s="52" t="s">
        <v>3378</v>
      </c>
      <c r="Q119" s="58"/>
    </row>
    <row r="120" spans="2:17" ht="18" customHeight="1" x14ac:dyDescent="0.15">
      <c r="B120" s="33">
        <v>2017</v>
      </c>
      <c r="C120" s="52">
        <v>1</v>
      </c>
      <c r="D120" s="52" t="s">
        <v>15</v>
      </c>
      <c r="E120" s="42" t="s">
        <v>3376</v>
      </c>
      <c r="F120" s="52" t="s">
        <v>43</v>
      </c>
      <c r="G120" s="223">
        <v>36</v>
      </c>
      <c r="H120" s="223">
        <v>0</v>
      </c>
      <c r="I120" s="223">
        <v>146</v>
      </c>
      <c r="J120" s="223">
        <v>182</v>
      </c>
      <c r="K120" s="223">
        <v>182</v>
      </c>
      <c r="L120" s="38" t="s">
        <v>183</v>
      </c>
      <c r="M120" s="52"/>
      <c r="N120" s="52" t="s">
        <v>3914</v>
      </c>
      <c r="O120" s="52" t="s">
        <v>3377</v>
      </c>
      <c r="P120" s="52" t="s">
        <v>3378</v>
      </c>
      <c r="Q120" s="58"/>
    </row>
    <row r="121" spans="2:17" ht="18" customHeight="1" x14ac:dyDescent="0.15">
      <c r="B121" s="74">
        <v>2017</v>
      </c>
      <c r="C121" s="39">
        <v>1</v>
      </c>
      <c r="D121" s="39" t="s">
        <v>888</v>
      </c>
      <c r="E121" s="107" t="s">
        <v>4198</v>
      </c>
      <c r="F121" s="39" t="s">
        <v>1490</v>
      </c>
      <c r="G121" s="170">
        <v>1258</v>
      </c>
      <c r="H121" s="170"/>
      <c r="I121" s="170">
        <v>1017</v>
      </c>
      <c r="J121" s="170">
        <f>G121+H121+I121</f>
        <v>2275</v>
      </c>
      <c r="K121" s="170">
        <f>J121</f>
        <v>2275</v>
      </c>
      <c r="L121" s="143"/>
      <c r="M121" s="31"/>
      <c r="N121" s="31" t="s">
        <v>4023</v>
      </c>
      <c r="O121" s="39" t="s">
        <v>4028</v>
      </c>
      <c r="P121" s="39" t="s">
        <v>4029</v>
      </c>
      <c r="Q121" s="108"/>
    </row>
    <row r="122" spans="2:17" ht="18" customHeight="1" x14ac:dyDescent="0.15">
      <c r="B122" s="74">
        <v>2017</v>
      </c>
      <c r="C122" s="39">
        <v>1</v>
      </c>
      <c r="D122" s="39" t="s">
        <v>888</v>
      </c>
      <c r="E122" s="107" t="s">
        <v>4199</v>
      </c>
      <c r="F122" s="39" t="s">
        <v>1490</v>
      </c>
      <c r="G122" s="170">
        <v>120</v>
      </c>
      <c r="H122" s="170"/>
      <c r="I122" s="170">
        <v>1615</v>
      </c>
      <c r="J122" s="170">
        <f>G122+H122+I122</f>
        <v>1735</v>
      </c>
      <c r="K122" s="170">
        <f>J122</f>
        <v>1735</v>
      </c>
      <c r="L122" s="143"/>
      <c r="M122" s="31"/>
      <c r="N122" s="31" t="s">
        <v>4023</v>
      </c>
      <c r="O122" s="39" t="s">
        <v>4024</v>
      </c>
      <c r="P122" s="39" t="s">
        <v>4025</v>
      </c>
      <c r="Q122" s="108"/>
    </row>
    <row r="123" spans="2:17" ht="18" customHeight="1" x14ac:dyDescent="0.15">
      <c r="B123" s="74">
        <v>2017</v>
      </c>
      <c r="C123" s="39">
        <v>1</v>
      </c>
      <c r="D123" s="39" t="s">
        <v>888</v>
      </c>
      <c r="E123" s="107" t="s">
        <v>4200</v>
      </c>
      <c r="F123" s="39" t="s">
        <v>17</v>
      </c>
      <c r="G123" s="170">
        <v>2000</v>
      </c>
      <c r="H123" s="170">
        <v>5149</v>
      </c>
      <c r="I123" s="170">
        <f>808+2529</f>
        <v>3337</v>
      </c>
      <c r="J123" s="170">
        <f>G123+H123+I123</f>
        <v>10486</v>
      </c>
      <c r="K123" s="170">
        <v>10486</v>
      </c>
      <c r="L123" s="143" t="s">
        <v>1336</v>
      </c>
      <c r="M123" s="31"/>
      <c r="N123" s="31" t="s">
        <v>4031</v>
      </c>
      <c r="O123" s="39" t="s">
        <v>4032</v>
      </c>
      <c r="P123" s="39" t="s">
        <v>4033</v>
      </c>
      <c r="Q123" s="108"/>
    </row>
    <row r="124" spans="2:17" ht="18" customHeight="1" x14ac:dyDescent="0.15">
      <c r="B124" s="74">
        <v>2017</v>
      </c>
      <c r="C124" s="39">
        <v>1</v>
      </c>
      <c r="D124" s="39" t="s">
        <v>888</v>
      </c>
      <c r="E124" s="107" t="s">
        <v>4219</v>
      </c>
      <c r="F124" s="39" t="s">
        <v>17</v>
      </c>
      <c r="G124" s="170">
        <v>700</v>
      </c>
      <c r="H124" s="170">
        <v>554</v>
      </c>
      <c r="I124" s="170">
        <v>11</v>
      </c>
      <c r="J124" s="170">
        <f>G124+H124+I124</f>
        <v>1265</v>
      </c>
      <c r="K124" s="170">
        <v>1265</v>
      </c>
      <c r="L124" s="143" t="s">
        <v>1336</v>
      </c>
      <c r="M124" s="31"/>
      <c r="N124" s="31" t="s">
        <v>4220</v>
      </c>
      <c r="O124" s="39" t="s">
        <v>4221</v>
      </c>
      <c r="P124" s="39" t="s">
        <v>4222</v>
      </c>
      <c r="Q124" s="108"/>
    </row>
    <row r="125" spans="2:17" ht="18" customHeight="1" x14ac:dyDescent="0.15">
      <c r="B125" s="74">
        <v>2017</v>
      </c>
      <c r="C125" s="39">
        <v>1</v>
      </c>
      <c r="D125" s="39" t="s">
        <v>888</v>
      </c>
      <c r="E125" s="107" t="s">
        <v>4223</v>
      </c>
      <c r="F125" s="39" t="s">
        <v>18</v>
      </c>
      <c r="G125" s="170">
        <v>300</v>
      </c>
      <c r="H125" s="170">
        <v>267</v>
      </c>
      <c r="I125" s="170">
        <v>0</v>
      </c>
      <c r="J125" s="170">
        <f>G125+H125+I125</f>
        <v>567</v>
      </c>
      <c r="K125" s="170">
        <v>567</v>
      </c>
      <c r="L125" s="143" t="s">
        <v>1336</v>
      </c>
      <c r="M125" s="31"/>
      <c r="N125" s="31" t="s">
        <v>4220</v>
      </c>
      <c r="O125" s="39" t="s">
        <v>4224</v>
      </c>
      <c r="P125" s="39" t="s">
        <v>4225</v>
      </c>
      <c r="Q125" s="108"/>
    </row>
    <row r="126" spans="2:17" ht="18" customHeight="1" x14ac:dyDescent="0.15">
      <c r="B126" s="74">
        <v>2017</v>
      </c>
      <c r="C126" s="39">
        <v>1</v>
      </c>
      <c r="D126" s="39" t="s">
        <v>888</v>
      </c>
      <c r="E126" s="107" t="s">
        <v>4226</v>
      </c>
      <c r="F126" s="39" t="s">
        <v>43</v>
      </c>
      <c r="G126" s="170">
        <v>50</v>
      </c>
      <c r="H126" s="170">
        <v>20</v>
      </c>
      <c r="I126" s="170">
        <v>0</v>
      </c>
      <c r="J126" s="170">
        <f>G126+H126+I126</f>
        <v>70</v>
      </c>
      <c r="K126" s="170">
        <v>70</v>
      </c>
      <c r="L126" s="143" t="s">
        <v>1336</v>
      </c>
      <c r="M126" s="31"/>
      <c r="N126" s="31" t="s">
        <v>4220</v>
      </c>
      <c r="O126" s="39" t="s">
        <v>4227</v>
      </c>
      <c r="P126" s="39" t="s">
        <v>4228</v>
      </c>
      <c r="Q126" s="108"/>
    </row>
    <row r="127" spans="2:17" ht="18" customHeight="1" x14ac:dyDescent="0.15">
      <c r="B127" s="74">
        <v>2017</v>
      </c>
      <c r="C127" s="39">
        <v>1</v>
      </c>
      <c r="D127" s="39" t="s">
        <v>888</v>
      </c>
      <c r="E127" s="107" t="s">
        <v>4229</v>
      </c>
      <c r="F127" s="39" t="s">
        <v>44</v>
      </c>
      <c r="G127" s="170">
        <v>30</v>
      </c>
      <c r="H127" s="170">
        <v>17</v>
      </c>
      <c r="I127" s="170">
        <v>0</v>
      </c>
      <c r="J127" s="170">
        <f>G127+H127+I127</f>
        <v>47</v>
      </c>
      <c r="K127" s="170">
        <v>47</v>
      </c>
      <c r="L127" s="143"/>
      <c r="M127" s="31"/>
      <c r="N127" s="31" t="s">
        <v>4220</v>
      </c>
      <c r="O127" s="39" t="s">
        <v>4227</v>
      </c>
      <c r="P127" s="39" t="s">
        <v>4228</v>
      </c>
      <c r="Q127" s="108"/>
    </row>
    <row r="128" spans="2:17" ht="18" customHeight="1" x14ac:dyDescent="0.15">
      <c r="B128" s="74">
        <v>2017</v>
      </c>
      <c r="C128" s="39">
        <v>1</v>
      </c>
      <c r="D128" s="39" t="s">
        <v>888</v>
      </c>
      <c r="E128" s="107" t="s">
        <v>4230</v>
      </c>
      <c r="F128" s="39" t="s">
        <v>336</v>
      </c>
      <c r="G128" s="170">
        <v>100</v>
      </c>
      <c r="H128" s="170">
        <v>51</v>
      </c>
      <c r="I128" s="170">
        <v>9</v>
      </c>
      <c r="J128" s="170">
        <f>G128+H128+I128</f>
        <v>160</v>
      </c>
      <c r="K128" s="170">
        <v>160</v>
      </c>
      <c r="L128" s="143"/>
      <c r="M128" s="31"/>
      <c r="N128" s="31" t="s">
        <v>4220</v>
      </c>
      <c r="O128" s="39" t="s">
        <v>4221</v>
      </c>
      <c r="P128" s="39" t="s">
        <v>4222</v>
      </c>
      <c r="Q128" s="108"/>
    </row>
    <row r="129" spans="2:17" ht="18" customHeight="1" x14ac:dyDescent="0.15">
      <c r="B129" s="74">
        <v>2017</v>
      </c>
      <c r="C129" s="39">
        <v>1</v>
      </c>
      <c r="D129" s="39" t="s">
        <v>888</v>
      </c>
      <c r="E129" s="107" t="s">
        <v>4233</v>
      </c>
      <c r="F129" s="39" t="s">
        <v>3247</v>
      </c>
      <c r="G129" s="170">
        <v>452</v>
      </c>
      <c r="H129" s="170"/>
      <c r="I129" s="170">
        <v>1246</v>
      </c>
      <c r="J129" s="170">
        <f>G129+H129+I129</f>
        <v>1698</v>
      </c>
      <c r="K129" s="170">
        <f>INT(+G129*0.7)</f>
        <v>316</v>
      </c>
      <c r="L129" s="143" t="s">
        <v>1336</v>
      </c>
      <c r="M129" s="31"/>
      <c r="N129" s="31" t="s">
        <v>4234</v>
      </c>
      <c r="O129" s="39" t="s">
        <v>4235</v>
      </c>
      <c r="P129" s="39" t="s">
        <v>4062</v>
      </c>
      <c r="Q129" s="108"/>
    </row>
    <row r="130" spans="2:17" ht="18" customHeight="1" x14ac:dyDescent="0.15">
      <c r="B130" s="74">
        <v>2017</v>
      </c>
      <c r="C130" s="39">
        <v>1</v>
      </c>
      <c r="D130" s="39" t="s">
        <v>888</v>
      </c>
      <c r="E130" s="107" t="s">
        <v>4236</v>
      </c>
      <c r="F130" s="39" t="s">
        <v>44</v>
      </c>
      <c r="G130" s="170">
        <v>22</v>
      </c>
      <c r="H130" s="170"/>
      <c r="I130" s="170">
        <v>15</v>
      </c>
      <c r="J130" s="170">
        <f>G130+H130+I130</f>
        <v>37</v>
      </c>
      <c r="K130" s="170">
        <f>+INT(J130*0.7)</f>
        <v>25</v>
      </c>
      <c r="L130" s="143" t="s">
        <v>1336</v>
      </c>
      <c r="M130" s="31"/>
      <c r="N130" s="31" t="str">
        <f>+N129</f>
        <v>경북지역본부 영주.봉화지사 지역개발부</v>
      </c>
      <c r="O130" s="39" t="str">
        <f>+O129</f>
        <v>김재원</v>
      </c>
      <c r="P130" s="39" t="str">
        <f>+P129</f>
        <v>054-639-5048</v>
      </c>
      <c r="Q130" s="108"/>
    </row>
    <row r="131" spans="2:17" ht="18" customHeight="1" x14ac:dyDescent="0.15">
      <c r="B131" s="74">
        <v>2017</v>
      </c>
      <c r="C131" s="39">
        <v>1</v>
      </c>
      <c r="D131" s="39" t="s">
        <v>888</v>
      </c>
      <c r="E131" s="107" t="s">
        <v>4237</v>
      </c>
      <c r="F131" s="39" t="s">
        <v>43</v>
      </c>
      <c r="G131" s="170">
        <v>96</v>
      </c>
      <c r="H131" s="170"/>
      <c r="I131" s="170">
        <v>48</v>
      </c>
      <c r="J131" s="170">
        <f>G131+H131+I131</f>
        <v>144</v>
      </c>
      <c r="K131" s="170">
        <f>+INT(J131*0.7)</f>
        <v>100</v>
      </c>
      <c r="L131" s="143" t="s">
        <v>1336</v>
      </c>
      <c r="M131" s="31"/>
      <c r="N131" s="31" t="str">
        <f>+N130</f>
        <v>경북지역본부 영주.봉화지사 지역개발부</v>
      </c>
      <c r="O131" s="39" t="str">
        <f>+O130</f>
        <v>김재원</v>
      </c>
      <c r="P131" s="39" t="str">
        <f>+P130</f>
        <v>054-639-5048</v>
      </c>
      <c r="Q131" s="108"/>
    </row>
    <row r="132" spans="2:17" ht="18" customHeight="1" x14ac:dyDescent="0.15">
      <c r="B132" s="74">
        <v>2017</v>
      </c>
      <c r="C132" s="39">
        <v>1</v>
      </c>
      <c r="D132" s="39" t="s">
        <v>888</v>
      </c>
      <c r="E132" s="107" t="s">
        <v>4238</v>
      </c>
      <c r="F132" s="39" t="s">
        <v>18</v>
      </c>
      <c r="G132" s="170">
        <v>914</v>
      </c>
      <c r="H132" s="170"/>
      <c r="I132" s="170">
        <v>677</v>
      </c>
      <c r="J132" s="170">
        <f>G132+H132+I132</f>
        <v>1591</v>
      </c>
      <c r="K132" s="170">
        <f>+INT(J132*0.7)</f>
        <v>1113</v>
      </c>
      <c r="L132" s="143"/>
      <c r="M132" s="31"/>
      <c r="N132" s="31" t="str">
        <f>+N131</f>
        <v>경북지역본부 영주.봉화지사 지역개발부</v>
      </c>
      <c r="O132" s="39" t="str">
        <f>+O131</f>
        <v>김재원</v>
      </c>
      <c r="P132" s="39" t="str">
        <f>+P131</f>
        <v>054-639-5048</v>
      </c>
      <c r="Q132" s="108"/>
    </row>
    <row r="133" spans="2:17" ht="18" customHeight="1" x14ac:dyDescent="0.15">
      <c r="B133" s="74">
        <v>2017</v>
      </c>
      <c r="C133" s="39">
        <v>1</v>
      </c>
      <c r="D133" s="39" t="s">
        <v>888</v>
      </c>
      <c r="E133" s="107" t="s">
        <v>4239</v>
      </c>
      <c r="F133" s="39" t="s">
        <v>43</v>
      </c>
      <c r="G133" s="170">
        <v>84</v>
      </c>
      <c r="H133" s="170"/>
      <c r="I133" s="170">
        <v>153</v>
      </c>
      <c r="J133" s="170">
        <f>G133+H133+I133</f>
        <v>237</v>
      </c>
      <c r="K133" s="170">
        <f>+INT(J133*0.7)</f>
        <v>165</v>
      </c>
      <c r="L133" s="143"/>
      <c r="M133" s="31"/>
      <c r="N133" s="31" t="str">
        <f>+N131</f>
        <v>경북지역본부 영주.봉화지사 지역개발부</v>
      </c>
      <c r="O133" s="39" t="str">
        <f>+O132</f>
        <v>김재원</v>
      </c>
      <c r="P133" s="39" t="str">
        <f>+P132</f>
        <v>054-639-5048</v>
      </c>
      <c r="Q133" s="108"/>
    </row>
    <row r="134" spans="2:17" ht="18" customHeight="1" x14ac:dyDescent="0.15">
      <c r="B134" s="74">
        <v>2017</v>
      </c>
      <c r="C134" s="39">
        <v>1</v>
      </c>
      <c r="D134" s="39" t="s">
        <v>888</v>
      </c>
      <c r="E134" s="107" t="s">
        <v>4240</v>
      </c>
      <c r="F134" s="39" t="s">
        <v>44</v>
      </c>
      <c r="G134" s="170">
        <v>29</v>
      </c>
      <c r="H134" s="170"/>
      <c r="I134" s="170">
        <v>8</v>
      </c>
      <c r="J134" s="170">
        <f>G134+H134+I134</f>
        <v>37</v>
      </c>
      <c r="K134" s="170">
        <f>+INT(J134*0.7)</f>
        <v>25</v>
      </c>
      <c r="L134" s="143" t="s">
        <v>1336</v>
      </c>
      <c r="M134" s="31"/>
      <c r="N134" s="31" t="str">
        <f>+N133</f>
        <v>경북지역본부 영주.봉화지사 지역개발부</v>
      </c>
      <c r="O134" s="39" t="str">
        <f>+O133</f>
        <v>김재원</v>
      </c>
      <c r="P134" s="39" t="str">
        <f>+P133</f>
        <v>054-639-5048</v>
      </c>
      <c r="Q134" s="108"/>
    </row>
    <row r="135" spans="2:17" ht="18" customHeight="1" x14ac:dyDescent="0.15">
      <c r="B135" s="74">
        <v>2017</v>
      </c>
      <c r="C135" s="39">
        <v>1</v>
      </c>
      <c r="D135" s="39" t="s">
        <v>888</v>
      </c>
      <c r="E135" s="107" t="s">
        <v>4243</v>
      </c>
      <c r="F135" s="39" t="s">
        <v>18</v>
      </c>
      <c r="G135" s="170">
        <v>817</v>
      </c>
      <c r="H135" s="170">
        <v>0</v>
      </c>
      <c r="I135" s="170">
        <v>2380</v>
      </c>
      <c r="J135" s="170">
        <f>G135+H135+I135</f>
        <v>3197</v>
      </c>
      <c r="K135" s="170">
        <v>2238</v>
      </c>
      <c r="L135" s="143" t="s">
        <v>1336</v>
      </c>
      <c r="M135" s="31"/>
      <c r="N135" s="31" t="s">
        <v>4060</v>
      </c>
      <c r="O135" s="39" t="s">
        <v>4244</v>
      </c>
      <c r="P135" s="39" t="s">
        <v>4245</v>
      </c>
      <c r="Q135" s="108"/>
    </row>
    <row r="136" spans="2:17" ht="18" customHeight="1" x14ac:dyDescent="0.15">
      <c r="B136" s="74">
        <v>2017</v>
      </c>
      <c r="C136" s="39">
        <v>1</v>
      </c>
      <c r="D136" s="39" t="s">
        <v>888</v>
      </c>
      <c r="E136" s="107" t="s">
        <v>4246</v>
      </c>
      <c r="F136" s="39" t="s">
        <v>44</v>
      </c>
      <c r="G136" s="170">
        <v>16</v>
      </c>
      <c r="H136" s="170">
        <v>0</v>
      </c>
      <c r="I136" s="170">
        <v>45</v>
      </c>
      <c r="J136" s="170">
        <f>G136+H136+I136</f>
        <v>61</v>
      </c>
      <c r="K136" s="170">
        <v>43</v>
      </c>
      <c r="L136" s="143" t="s">
        <v>1336</v>
      </c>
      <c r="M136" s="31"/>
      <c r="N136" s="31" t="s">
        <v>4060</v>
      </c>
      <c r="O136" s="39" t="s">
        <v>4244</v>
      </c>
      <c r="P136" s="39" t="s">
        <v>4245</v>
      </c>
      <c r="Q136" s="108"/>
    </row>
    <row r="137" spans="2:17" ht="18" customHeight="1" x14ac:dyDescent="0.15">
      <c r="B137" s="74">
        <v>2017</v>
      </c>
      <c r="C137" s="39">
        <v>1</v>
      </c>
      <c r="D137" s="39" t="s">
        <v>888</v>
      </c>
      <c r="E137" s="107" t="s">
        <v>4247</v>
      </c>
      <c r="F137" s="39" t="s">
        <v>18</v>
      </c>
      <c r="G137" s="170">
        <v>1615</v>
      </c>
      <c r="H137" s="170">
        <v>0</v>
      </c>
      <c r="I137" s="170">
        <v>320</v>
      </c>
      <c r="J137" s="170">
        <f>G137+H137+I137</f>
        <v>1935</v>
      </c>
      <c r="K137" s="170">
        <v>1354</v>
      </c>
      <c r="L137" s="143" t="s">
        <v>1336</v>
      </c>
      <c r="M137" s="31"/>
      <c r="N137" s="31" t="s">
        <v>4060</v>
      </c>
      <c r="O137" s="39" t="s">
        <v>4244</v>
      </c>
      <c r="P137" s="39" t="s">
        <v>4245</v>
      </c>
      <c r="Q137" s="108"/>
    </row>
    <row r="138" spans="2:17" ht="18" customHeight="1" x14ac:dyDescent="0.15">
      <c r="B138" s="74">
        <v>2017</v>
      </c>
      <c r="C138" s="39">
        <v>1</v>
      </c>
      <c r="D138" s="39" t="s">
        <v>888</v>
      </c>
      <c r="E138" s="107" t="s">
        <v>4248</v>
      </c>
      <c r="F138" s="39" t="s">
        <v>43</v>
      </c>
      <c r="G138" s="170">
        <v>114</v>
      </c>
      <c r="H138" s="170">
        <v>0</v>
      </c>
      <c r="I138" s="170">
        <v>0</v>
      </c>
      <c r="J138" s="170">
        <f>G138+H138+I138</f>
        <v>114</v>
      </c>
      <c r="K138" s="170">
        <v>80</v>
      </c>
      <c r="L138" s="143"/>
      <c r="M138" s="31"/>
      <c r="N138" s="31" t="s">
        <v>4060</v>
      </c>
      <c r="O138" s="39" t="s">
        <v>4244</v>
      </c>
      <c r="P138" s="39" t="s">
        <v>4245</v>
      </c>
      <c r="Q138" s="108"/>
    </row>
    <row r="139" spans="2:17" ht="18" customHeight="1" x14ac:dyDescent="0.15">
      <c r="B139" s="74">
        <v>2017</v>
      </c>
      <c r="C139" s="39">
        <v>1</v>
      </c>
      <c r="D139" s="39" t="s">
        <v>888</v>
      </c>
      <c r="E139" s="107" t="s">
        <v>4249</v>
      </c>
      <c r="F139" s="39" t="s">
        <v>44</v>
      </c>
      <c r="G139" s="170">
        <v>23</v>
      </c>
      <c r="H139" s="170">
        <v>0</v>
      </c>
      <c r="I139" s="170">
        <v>0</v>
      </c>
      <c r="J139" s="170">
        <f>G139+H139+I139</f>
        <v>23</v>
      </c>
      <c r="K139" s="170">
        <v>16</v>
      </c>
      <c r="L139" s="143"/>
      <c r="M139" s="31"/>
      <c r="N139" s="31" t="s">
        <v>4060</v>
      </c>
      <c r="O139" s="39" t="s">
        <v>4244</v>
      </c>
      <c r="P139" s="39" t="s">
        <v>4245</v>
      </c>
      <c r="Q139" s="108"/>
    </row>
    <row r="140" spans="2:17" ht="18" customHeight="1" x14ac:dyDescent="0.15">
      <c r="B140" s="74">
        <v>2017</v>
      </c>
      <c r="C140" s="39">
        <v>1</v>
      </c>
      <c r="D140" s="39" t="s">
        <v>888</v>
      </c>
      <c r="E140" s="107" t="s">
        <v>4250</v>
      </c>
      <c r="F140" s="39" t="s">
        <v>18</v>
      </c>
      <c r="G140" s="170">
        <v>30</v>
      </c>
      <c r="H140" s="170">
        <v>0</v>
      </c>
      <c r="I140" s="170">
        <v>3086</v>
      </c>
      <c r="J140" s="170">
        <f>G140+H140+I140</f>
        <v>3116</v>
      </c>
      <c r="K140" s="170">
        <v>2181</v>
      </c>
      <c r="L140" s="143" t="s">
        <v>1336</v>
      </c>
      <c r="M140" s="31"/>
      <c r="N140" s="31" t="s">
        <v>4060</v>
      </c>
      <c r="O140" s="39" t="s">
        <v>4244</v>
      </c>
      <c r="P140" s="39" t="s">
        <v>4245</v>
      </c>
      <c r="Q140" s="108"/>
    </row>
    <row r="141" spans="2:17" ht="18" customHeight="1" x14ac:dyDescent="0.15">
      <c r="B141" s="74">
        <v>2017</v>
      </c>
      <c r="C141" s="39">
        <v>1</v>
      </c>
      <c r="D141" s="39" t="s">
        <v>888</v>
      </c>
      <c r="E141" s="107" t="s">
        <v>4251</v>
      </c>
      <c r="F141" s="39" t="s">
        <v>18</v>
      </c>
      <c r="G141" s="170">
        <v>379</v>
      </c>
      <c r="H141" s="170">
        <v>0</v>
      </c>
      <c r="I141" s="170">
        <v>646</v>
      </c>
      <c r="J141" s="170">
        <f>G141+H141+I141</f>
        <v>1025</v>
      </c>
      <c r="K141" s="170">
        <v>1025</v>
      </c>
      <c r="L141" s="143" t="s">
        <v>1336</v>
      </c>
      <c r="M141" s="31"/>
      <c r="N141" s="31" t="s">
        <v>4060</v>
      </c>
      <c r="O141" s="39" t="s">
        <v>4252</v>
      </c>
      <c r="P141" s="39" t="s">
        <v>4253</v>
      </c>
      <c r="Q141" s="108"/>
    </row>
    <row r="142" spans="2:17" ht="18" customHeight="1" x14ac:dyDescent="0.15">
      <c r="B142" s="74">
        <v>2017</v>
      </c>
      <c r="C142" s="39">
        <v>1</v>
      </c>
      <c r="D142" s="39" t="s">
        <v>888</v>
      </c>
      <c r="E142" s="107" t="s">
        <v>4254</v>
      </c>
      <c r="F142" s="39" t="s">
        <v>17</v>
      </c>
      <c r="G142" s="170">
        <v>1402</v>
      </c>
      <c r="H142" s="170">
        <v>0</v>
      </c>
      <c r="I142" s="170">
        <v>64</v>
      </c>
      <c r="J142" s="170">
        <f>G142+H142+I142</f>
        <v>1466</v>
      </c>
      <c r="K142" s="170">
        <v>1466</v>
      </c>
      <c r="L142" s="143"/>
      <c r="M142" s="31"/>
      <c r="N142" s="31" t="s">
        <v>4072</v>
      </c>
      <c r="O142" s="39" t="s">
        <v>3275</v>
      </c>
      <c r="P142" s="39" t="s">
        <v>4255</v>
      </c>
      <c r="Q142" s="108"/>
    </row>
    <row r="143" spans="2:17" ht="18" customHeight="1" x14ac:dyDescent="0.15">
      <c r="B143" s="74">
        <v>2017</v>
      </c>
      <c r="C143" s="39">
        <v>1</v>
      </c>
      <c r="D143" s="39" t="s">
        <v>888</v>
      </c>
      <c r="E143" s="107" t="s">
        <v>4256</v>
      </c>
      <c r="F143" s="39" t="s">
        <v>17</v>
      </c>
      <c r="G143" s="170">
        <v>293</v>
      </c>
      <c r="H143" s="170">
        <v>701</v>
      </c>
      <c r="I143" s="170">
        <v>1179</v>
      </c>
      <c r="J143" s="170">
        <f>G143+H143+I143</f>
        <v>2173</v>
      </c>
      <c r="K143" s="170">
        <v>2173</v>
      </c>
      <c r="L143" s="143"/>
      <c r="M143" s="31"/>
      <c r="N143" s="31" t="s">
        <v>4072</v>
      </c>
      <c r="O143" s="39" t="s">
        <v>4257</v>
      </c>
      <c r="P143" s="39" t="s">
        <v>4258</v>
      </c>
      <c r="Q143" s="108"/>
    </row>
    <row r="144" spans="2:17" ht="18" customHeight="1" x14ac:dyDescent="0.15">
      <c r="B144" s="74">
        <v>2017</v>
      </c>
      <c r="C144" s="39">
        <v>1</v>
      </c>
      <c r="D144" s="39" t="s">
        <v>888</v>
      </c>
      <c r="E144" s="107" t="s">
        <v>4281</v>
      </c>
      <c r="F144" s="39" t="s">
        <v>1490</v>
      </c>
      <c r="G144" s="170">
        <v>1371</v>
      </c>
      <c r="H144" s="170">
        <v>3987</v>
      </c>
      <c r="I144" s="170">
        <v>1939</v>
      </c>
      <c r="J144" s="170">
        <f>G144+H144+I144</f>
        <v>7297</v>
      </c>
      <c r="K144" s="170">
        <v>1907</v>
      </c>
      <c r="L144" s="143" t="s">
        <v>1336</v>
      </c>
      <c r="M144" s="31"/>
      <c r="N144" s="31" t="s">
        <v>4114</v>
      </c>
      <c r="O144" s="39" t="s">
        <v>4282</v>
      </c>
      <c r="P144" s="39" t="s">
        <v>4283</v>
      </c>
      <c r="Q144" s="108"/>
    </row>
    <row r="145" spans="2:17" ht="18" customHeight="1" x14ac:dyDescent="0.15">
      <c r="B145" s="74">
        <v>2017</v>
      </c>
      <c r="C145" s="39">
        <v>1</v>
      </c>
      <c r="D145" s="39" t="s">
        <v>888</v>
      </c>
      <c r="E145" s="107" t="s">
        <v>4284</v>
      </c>
      <c r="F145" s="39" t="s">
        <v>1490</v>
      </c>
      <c r="G145" s="170">
        <v>201</v>
      </c>
      <c r="H145" s="170">
        <v>0</v>
      </c>
      <c r="I145" s="170">
        <v>2453</v>
      </c>
      <c r="J145" s="170">
        <f>G145+H145+I145</f>
        <v>2654</v>
      </c>
      <c r="K145" s="170">
        <v>1660</v>
      </c>
      <c r="L145" s="143" t="s">
        <v>1336</v>
      </c>
      <c r="M145" s="31"/>
      <c r="N145" s="31" t="s">
        <v>4114</v>
      </c>
      <c r="O145" s="39" t="s">
        <v>4122</v>
      </c>
      <c r="P145" s="39" t="s">
        <v>4123</v>
      </c>
      <c r="Q145" s="108"/>
    </row>
    <row r="146" spans="2:17" ht="18" customHeight="1" x14ac:dyDescent="0.15">
      <c r="B146" s="74">
        <v>2017</v>
      </c>
      <c r="C146" s="39">
        <v>1</v>
      </c>
      <c r="D146" s="39" t="s">
        <v>888</v>
      </c>
      <c r="E146" s="107" t="s">
        <v>4285</v>
      </c>
      <c r="F146" s="39" t="s">
        <v>1490</v>
      </c>
      <c r="G146" s="170">
        <v>247</v>
      </c>
      <c r="H146" s="170">
        <v>0</v>
      </c>
      <c r="I146" s="170">
        <v>2842</v>
      </c>
      <c r="J146" s="170">
        <f>G146+H146+I146</f>
        <v>3089</v>
      </c>
      <c r="K146" s="170">
        <v>1660</v>
      </c>
      <c r="L146" s="143" t="s">
        <v>1336</v>
      </c>
      <c r="M146" s="31"/>
      <c r="N146" s="31" t="s">
        <v>4114</v>
      </c>
      <c r="O146" s="39" t="s">
        <v>4122</v>
      </c>
      <c r="P146" s="39" t="s">
        <v>4123</v>
      </c>
      <c r="Q146" s="108"/>
    </row>
    <row r="147" spans="2:17" ht="18" customHeight="1" x14ac:dyDescent="0.15">
      <c r="B147" s="74">
        <v>2017</v>
      </c>
      <c r="C147" s="39">
        <v>1</v>
      </c>
      <c r="D147" s="39" t="s">
        <v>888</v>
      </c>
      <c r="E147" s="107" t="s">
        <v>4285</v>
      </c>
      <c r="F147" s="39" t="s">
        <v>43</v>
      </c>
      <c r="G147" s="170">
        <v>3</v>
      </c>
      <c r="H147" s="170">
        <v>0</v>
      </c>
      <c r="I147" s="170">
        <v>193</v>
      </c>
      <c r="J147" s="170">
        <f>G147+H147+I147</f>
        <v>196</v>
      </c>
      <c r="K147" s="170">
        <v>1660</v>
      </c>
      <c r="L147" s="143" t="s">
        <v>1336</v>
      </c>
      <c r="M147" s="31"/>
      <c r="N147" s="31" t="s">
        <v>4114</v>
      </c>
      <c r="O147" s="39" t="s">
        <v>4122</v>
      </c>
      <c r="P147" s="39" t="s">
        <v>4123</v>
      </c>
      <c r="Q147" s="108"/>
    </row>
    <row r="148" spans="2:17" ht="18" customHeight="1" x14ac:dyDescent="0.15">
      <c r="B148" s="74">
        <v>2017</v>
      </c>
      <c r="C148" s="39">
        <v>1</v>
      </c>
      <c r="D148" s="39" t="s">
        <v>888</v>
      </c>
      <c r="E148" s="107" t="s">
        <v>4286</v>
      </c>
      <c r="F148" s="39" t="s">
        <v>1897</v>
      </c>
      <c r="G148" s="170">
        <v>210</v>
      </c>
      <c r="H148" s="170">
        <v>0</v>
      </c>
      <c r="I148" s="170">
        <v>1223</v>
      </c>
      <c r="J148" s="170">
        <f>G148+H148+I148</f>
        <v>1433</v>
      </c>
      <c r="K148" s="170"/>
      <c r="L148" s="143" t="s">
        <v>1336</v>
      </c>
      <c r="M148" s="31"/>
      <c r="N148" s="31" t="s">
        <v>4114</v>
      </c>
      <c r="O148" s="39" t="s">
        <v>4287</v>
      </c>
      <c r="P148" s="39" t="s">
        <v>4288</v>
      </c>
      <c r="Q148" s="108"/>
    </row>
    <row r="149" spans="2:17" ht="18" customHeight="1" x14ac:dyDescent="0.15">
      <c r="B149" s="74">
        <v>2017</v>
      </c>
      <c r="C149" s="39">
        <v>1</v>
      </c>
      <c r="D149" s="39" t="s">
        <v>888</v>
      </c>
      <c r="E149" s="107" t="s">
        <v>4289</v>
      </c>
      <c r="F149" s="39" t="s">
        <v>2586</v>
      </c>
      <c r="G149" s="170">
        <v>13</v>
      </c>
      <c r="H149" s="170">
        <v>0</v>
      </c>
      <c r="I149" s="170">
        <v>70</v>
      </c>
      <c r="J149" s="170">
        <f>G149+H149+I149</f>
        <v>83</v>
      </c>
      <c r="K149" s="170"/>
      <c r="L149" s="143"/>
      <c r="M149" s="31"/>
      <c r="N149" s="31" t="s">
        <v>4114</v>
      </c>
      <c r="O149" s="39" t="s">
        <v>4287</v>
      </c>
      <c r="P149" s="39" t="s">
        <v>4288</v>
      </c>
      <c r="Q149" s="108"/>
    </row>
    <row r="150" spans="2:17" ht="18" customHeight="1" x14ac:dyDescent="0.15">
      <c r="B150" s="74">
        <v>2017</v>
      </c>
      <c r="C150" s="39">
        <v>1</v>
      </c>
      <c r="D150" s="39" t="s">
        <v>888</v>
      </c>
      <c r="E150" s="107" t="s">
        <v>4289</v>
      </c>
      <c r="F150" s="39" t="s">
        <v>1593</v>
      </c>
      <c r="G150" s="170">
        <v>33</v>
      </c>
      <c r="H150" s="170">
        <v>0</v>
      </c>
      <c r="I150" s="170">
        <v>127</v>
      </c>
      <c r="J150" s="170">
        <f>G150+H150+I150</f>
        <v>160</v>
      </c>
      <c r="K150" s="170"/>
      <c r="L150" s="143"/>
      <c r="M150" s="31"/>
      <c r="N150" s="31" t="s">
        <v>4114</v>
      </c>
      <c r="O150" s="39" t="s">
        <v>4287</v>
      </c>
      <c r="P150" s="39" t="s">
        <v>4288</v>
      </c>
      <c r="Q150" s="108"/>
    </row>
    <row r="151" spans="2:17" ht="18" customHeight="1" x14ac:dyDescent="0.15">
      <c r="B151" s="74">
        <v>2017</v>
      </c>
      <c r="C151" s="39">
        <v>1</v>
      </c>
      <c r="D151" s="39" t="s">
        <v>888</v>
      </c>
      <c r="E151" s="107" t="s">
        <v>4290</v>
      </c>
      <c r="F151" s="39" t="s">
        <v>1490</v>
      </c>
      <c r="G151" s="170">
        <v>323</v>
      </c>
      <c r="H151" s="170">
        <v>0</v>
      </c>
      <c r="I151" s="170">
        <v>1337</v>
      </c>
      <c r="J151" s="170">
        <f>G151+H151+I151</f>
        <v>1660</v>
      </c>
      <c r="K151" s="170">
        <v>434</v>
      </c>
      <c r="L151" s="143"/>
      <c r="M151" s="31"/>
      <c r="N151" s="31" t="s">
        <v>4114</v>
      </c>
      <c r="O151" s="39" t="s">
        <v>4291</v>
      </c>
      <c r="P151" s="39" t="s">
        <v>4292</v>
      </c>
      <c r="Q151" s="108"/>
    </row>
    <row r="152" spans="2:17" ht="18" customHeight="1" x14ac:dyDescent="0.15">
      <c r="B152" s="74">
        <v>2017</v>
      </c>
      <c r="C152" s="39">
        <v>1</v>
      </c>
      <c r="D152" s="39" t="s">
        <v>888</v>
      </c>
      <c r="E152" s="107" t="s">
        <v>4293</v>
      </c>
      <c r="F152" s="39" t="s">
        <v>1490</v>
      </c>
      <c r="G152" s="170">
        <v>604</v>
      </c>
      <c r="H152" s="170">
        <v>549</v>
      </c>
      <c r="I152" s="170">
        <v>2718</v>
      </c>
      <c r="J152" s="170">
        <f>G152+H152+I152</f>
        <v>3871</v>
      </c>
      <c r="K152" s="170">
        <v>698</v>
      </c>
      <c r="L152" s="143"/>
      <c r="M152" s="31"/>
      <c r="N152" s="31" t="s">
        <v>4114</v>
      </c>
      <c r="O152" s="39" t="s">
        <v>4282</v>
      </c>
      <c r="P152" s="39" t="s">
        <v>4283</v>
      </c>
      <c r="Q152" s="108"/>
    </row>
    <row r="153" spans="2:17" ht="18" customHeight="1" x14ac:dyDescent="0.15">
      <c r="B153" s="74">
        <v>2017</v>
      </c>
      <c r="C153" s="39">
        <v>1</v>
      </c>
      <c r="D153" s="39" t="s">
        <v>888</v>
      </c>
      <c r="E153" s="107" t="s">
        <v>4294</v>
      </c>
      <c r="F153" s="39" t="s">
        <v>17</v>
      </c>
      <c r="G153" s="170">
        <v>246</v>
      </c>
      <c r="H153" s="170">
        <v>0</v>
      </c>
      <c r="I153" s="170">
        <v>600</v>
      </c>
      <c r="J153" s="170">
        <f>G153+H153+I153</f>
        <v>846</v>
      </c>
      <c r="K153" s="170">
        <v>432</v>
      </c>
      <c r="L153" s="143" t="s">
        <v>1336</v>
      </c>
      <c r="M153" s="31"/>
      <c r="N153" s="31" t="s">
        <v>4114</v>
      </c>
      <c r="O153" s="39" t="s">
        <v>4287</v>
      </c>
      <c r="P153" s="39" t="s">
        <v>4288</v>
      </c>
      <c r="Q153" s="108"/>
    </row>
    <row r="154" spans="2:17" ht="18" customHeight="1" x14ac:dyDescent="0.15">
      <c r="B154" s="74">
        <v>2017</v>
      </c>
      <c r="C154" s="39">
        <v>1</v>
      </c>
      <c r="D154" s="39" t="s">
        <v>888</v>
      </c>
      <c r="E154" s="107" t="s">
        <v>4295</v>
      </c>
      <c r="F154" s="39" t="s">
        <v>17</v>
      </c>
      <c r="G154" s="170">
        <v>1759</v>
      </c>
      <c r="H154" s="170"/>
      <c r="I154" s="170">
        <v>1083</v>
      </c>
      <c r="J154" s="170">
        <f>G154+H154+I154</f>
        <v>2842</v>
      </c>
      <c r="K154" s="170">
        <v>2842</v>
      </c>
      <c r="L154" s="143" t="s">
        <v>183</v>
      </c>
      <c r="M154" s="31"/>
      <c r="N154" s="31" t="s">
        <v>4129</v>
      </c>
      <c r="O154" s="39" t="s">
        <v>4296</v>
      </c>
      <c r="P154" s="39" t="s">
        <v>4141</v>
      </c>
      <c r="Q154" s="108"/>
    </row>
    <row r="155" spans="2:17" ht="18" customHeight="1" x14ac:dyDescent="0.15">
      <c r="B155" s="74">
        <v>2017</v>
      </c>
      <c r="C155" s="39">
        <v>1</v>
      </c>
      <c r="D155" s="39" t="s">
        <v>888</v>
      </c>
      <c r="E155" s="107" t="s">
        <v>4295</v>
      </c>
      <c r="F155" s="39" t="s">
        <v>43</v>
      </c>
      <c r="G155" s="170">
        <v>75</v>
      </c>
      <c r="H155" s="170"/>
      <c r="I155" s="170"/>
      <c r="J155" s="170">
        <f>G155+H155+I155</f>
        <v>75</v>
      </c>
      <c r="K155" s="170">
        <v>75</v>
      </c>
      <c r="L155" s="143"/>
      <c r="M155" s="31"/>
      <c r="N155" s="31" t="s">
        <v>4129</v>
      </c>
      <c r="O155" s="39" t="s">
        <v>4296</v>
      </c>
      <c r="P155" s="39" t="s">
        <v>4141</v>
      </c>
      <c r="Q155" s="108"/>
    </row>
    <row r="156" spans="2:17" ht="18" customHeight="1" x14ac:dyDescent="0.15">
      <c r="B156" s="74">
        <v>2017</v>
      </c>
      <c r="C156" s="39">
        <v>1</v>
      </c>
      <c r="D156" s="39" t="s">
        <v>888</v>
      </c>
      <c r="E156" s="107" t="s">
        <v>4297</v>
      </c>
      <c r="F156" s="39" t="s">
        <v>17</v>
      </c>
      <c r="G156" s="170">
        <v>660</v>
      </c>
      <c r="H156" s="170"/>
      <c r="I156" s="170">
        <v>292</v>
      </c>
      <c r="J156" s="170">
        <f>G156+H156+I156</f>
        <v>952</v>
      </c>
      <c r="K156" s="170">
        <f>J156</f>
        <v>952</v>
      </c>
      <c r="L156" s="143" t="s">
        <v>183</v>
      </c>
      <c r="M156" s="31"/>
      <c r="N156" s="31" t="s">
        <v>4298</v>
      </c>
      <c r="O156" s="39" t="s">
        <v>4296</v>
      </c>
      <c r="P156" s="39" t="s">
        <v>4141</v>
      </c>
      <c r="Q156" s="108"/>
    </row>
    <row r="157" spans="2:17" ht="18" customHeight="1" x14ac:dyDescent="0.15">
      <c r="B157" s="74">
        <v>2017</v>
      </c>
      <c r="C157" s="39">
        <v>1</v>
      </c>
      <c r="D157" s="39" t="s">
        <v>3228</v>
      </c>
      <c r="E157" s="107" t="s">
        <v>4299</v>
      </c>
      <c r="F157" s="39" t="s">
        <v>17</v>
      </c>
      <c r="G157" s="170">
        <v>450</v>
      </c>
      <c r="H157" s="170"/>
      <c r="I157" s="170">
        <v>180</v>
      </c>
      <c r="J157" s="170">
        <f>G157+H157+I157</f>
        <v>630</v>
      </c>
      <c r="K157" s="170">
        <f>J157</f>
        <v>630</v>
      </c>
      <c r="L157" s="143" t="s">
        <v>183</v>
      </c>
      <c r="M157" s="31"/>
      <c r="N157" s="31" t="s">
        <v>4298</v>
      </c>
      <c r="O157" s="39" t="s">
        <v>4296</v>
      </c>
      <c r="P157" s="39" t="s">
        <v>4141</v>
      </c>
      <c r="Q157" s="108"/>
    </row>
    <row r="158" spans="2:17" ht="18" customHeight="1" x14ac:dyDescent="0.15">
      <c r="B158" s="74">
        <v>2017</v>
      </c>
      <c r="C158" s="39">
        <v>1</v>
      </c>
      <c r="D158" s="39" t="s">
        <v>3228</v>
      </c>
      <c r="E158" s="107" t="s">
        <v>4300</v>
      </c>
      <c r="F158" s="39" t="s">
        <v>17</v>
      </c>
      <c r="G158" s="170">
        <v>281</v>
      </c>
      <c r="H158" s="170"/>
      <c r="I158" s="170">
        <v>590</v>
      </c>
      <c r="J158" s="170">
        <f>G158+H158+I158</f>
        <v>871</v>
      </c>
      <c r="K158" s="170">
        <f>J158</f>
        <v>871</v>
      </c>
      <c r="L158" s="143"/>
      <c r="M158" s="31"/>
      <c r="N158" s="31" t="s">
        <v>4298</v>
      </c>
      <c r="O158" s="39" t="s">
        <v>4296</v>
      </c>
      <c r="P158" s="39" t="s">
        <v>4141</v>
      </c>
      <c r="Q158" s="108"/>
    </row>
    <row r="159" spans="2:17" ht="18" customHeight="1" x14ac:dyDescent="0.15">
      <c r="B159" s="74">
        <v>2017</v>
      </c>
      <c r="C159" s="39">
        <v>1</v>
      </c>
      <c r="D159" s="39" t="s">
        <v>3228</v>
      </c>
      <c r="E159" s="107" t="s">
        <v>4307</v>
      </c>
      <c r="F159" s="39" t="s">
        <v>17</v>
      </c>
      <c r="G159" s="170">
        <v>520</v>
      </c>
      <c r="H159" s="170"/>
      <c r="I159" s="170">
        <v>6</v>
      </c>
      <c r="J159" s="170">
        <f>G159+H159+I159</f>
        <v>526</v>
      </c>
      <c r="K159" s="170">
        <v>526</v>
      </c>
      <c r="L159" s="143" t="s">
        <v>183</v>
      </c>
      <c r="M159" s="31"/>
      <c r="N159" s="31" t="s">
        <v>4298</v>
      </c>
      <c r="O159" s="39" t="s">
        <v>4308</v>
      </c>
      <c r="P159" s="39" t="s">
        <v>4309</v>
      </c>
      <c r="Q159" s="108"/>
    </row>
    <row r="160" spans="2:17" ht="18" customHeight="1" x14ac:dyDescent="0.15">
      <c r="B160" s="74">
        <v>2017</v>
      </c>
      <c r="C160" s="39">
        <v>1</v>
      </c>
      <c r="D160" s="39" t="s">
        <v>3228</v>
      </c>
      <c r="E160" s="107" t="s">
        <v>4310</v>
      </c>
      <c r="F160" s="39" t="s">
        <v>17</v>
      </c>
      <c r="G160" s="170">
        <v>315</v>
      </c>
      <c r="H160" s="170"/>
      <c r="I160" s="170">
        <v>3</v>
      </c>
      <c r="J160" s="170">
        <f>G160+H160+I160</f>
        <v>318</v>
      </c>
      <c r="K160" s="170">
        <v>318</v>
      </c>
      <c r="L160" s="143"/>
      <c r="M160" s="31"/>
      <c r="N160" s="31" t="s">
        <v>4298</v>
      </c>
      <c r="O160" s="39" t="s">
        <v>4308</v>
      </c>
      <c r="P160" s="39" t="s">
        <v>4309</v>
      </c>
      <c r="Q160" s="108"/>
    </row>
    <row r="161" spans="2:17" ht="18" customHeight="1" x14ac:dyDescent="0.15">
      <c r="B161" s="74">
        <v>2017</v>
      </c>
      <c r="C161" s="39">
        <v>1</v>
      </c>
      <c r="D161" s="39" t="s">
        <v>3228</v>
      </c>
      <c r="E161" s="107" t="s">
        <v>4311</v>
      </c>
      <c r="F161" s="39" t="s">
        <v>17</v>
      </c>
      <c r="G161" s="170">
        <v>308</v>
      </c>
      <c r="H161" s="170"/>
      <c r="I161" s="170">
        <v>3</v>
      </c>
      <c r="J161" s="170">
        <f>G161+H161+I161</f>
        <v>311</v>
      </c>
      <c r="K161" s="170">
        <v>311</v>
      </c>
      <c r="L161" s="143" t="s">
        <v>183</v>
      </c>
      <c r="M161" s="31"/>
      <c r="N161" s="31" t="s">
        <v>4298</v>
      </c>
      <c r="O161" s="39" t="s">
        <v>4308</v>
      </c>
      <c r="P161" s="39" t="s">
        <v>4309</v>
      </c>
      <c r="Q161" s="108"/>
    </row>
    <row r="162" spans="2:17" ht="18" customHeight="1" x14ac:dyDescent="0.15">
      <c r="B162" s="74">
        <v>2017</v>
      </c>
      <c r="C162" s="39">
        <v>1</v>
      </c>
      <c r="D162" s="39" t="s">
        <v>3228</v>
      </c>
      <c r="E162" s="107" t="s">
        <v>4333</v>
      </c>
      <c r="F162" s="39" t="s">
        <v>341</v>
      </c>
      <c r="G162" s="170">
        <v>452</v>
      </c>
      <c r="H162" s="170"/>
      <c r="I162" s="170">
        <v>28</v>
      </c>
      <c r="J162" s="170">
        <f>G162+H162+I162</f>
        <v>480</v>
      </c>
      <c r="K162" s="170">
        <v>336</v>
      </c>
      <c r="L162" s="143" t="s">
        <v>3304</v>
      </c>
      <c r="M162" s="31"/>
      <c r="N162" s="107" t="s">
        <v>4320</v>
      </c>
      <c r="O162" s="39" t="s">
        <v>4334</v>
      </c>
      <c r="P162" s="39" t="s">
        <v>4335</v>
      </c>
      <c r="Q162" s="108"/>
    </row>
    <row r="163" spans="2:17" ht="18" customHeight="1" x14ac:dyDescent="0.15">
      <c r="B163" s="74">
        <v>2017</v>
      </c>
      <c r="C163" s="39">
        <v>1</v>
      </c>
      <c r="D163" s="39" t="s">
        <v>3228</v>
      </c>
      <c r="E163" s="107" t="s">
        <v>4336</v>
      </c>
      <c r="F163" s="39" t="s">
        <v>43</v>
      </c>
      <c r="G163" s="170">
        <v>47</v>
      </c>
      <c r="H163" s="170"/>
      <c r="I163" s="170">
        <v>0</v>
      </c>
      <c r="J163" s="170">
        <f>G163+H163+I163</f>
        <v>47</v>
      </c>
      <c r="K163" s="170">
        <v>32</v>
      </c>
      <c r="L163" s="143" t="s">
        <v>3304</v>
      </c>
      <c r="M163" s="31"/>
      <c r="N163" s="107" t="s">
        <v>4320</v>
      </c>
      <c r="O163" s="39" t="s">
        <v>4334</v>
      </c>
      <c r="P163" s="39" t="s">
        <v>4335</v>
      </c>
      <c r="Q163" s="108"/>
    </row>
    <row r="164" spans="2:17" ht="18" customHeight="1" x14ac:dyDescent="0.15">
      <c r="B164" s="74">
        <v>2017</v>
      </c>
      <c r="C164" s="39">
        <v>1</v>
      </c>
      <c r="D164" s="39" t="s">
        <v>3228</v>
      </c>
      <c r="E164" s="107" t="s">
        <v>4337</v>
      </c>
      <c r="F164" s="39" t="s">
        <v>44</v>
      </c>
      <c r="G164" s="170">
        <v>12</v>
      </c>
      <c r="H164" s="170"/>
      <c r="I164" s="170">
        <v>0</v>
      </c>
      <c r="J164" s="170">
        <f>G164+H164+I164</f>
        <v>12</v>
      </c>
      <c r="K164" s="170">
        <v>8</v>
      </c>
      <c r="L164" s="143" t="s">
        <v>3304</v>
      </c>
      <c r="M164" s="31"/>
      <c r="N164" s="107" t="s">
        <v>4320</v>
      </c>
      <c r="O164" s="39" t="s">
        <v>4334</v>
      </c>
      <c r="P164" s="39" t="s">
        <v>4335</v>
      </c>
      <c r="Q164" s="108"/>
    </row>
    <row r="165" spans="2:17" ht="18" customHeight="1" x14ac:dyDescent="0.15">
      <c r="B165" s="74">
        <v>2017</v>
      </c>
      <c r="C165" s="39">
        <v>1</v>
      </c>
      <c r="D165" s="39" t="s">
        <v>3228</v>
      </c>
      <c r="E165" s="107" t="s">
        <v>4345</v>
      </c>
      <c r="F165" s="39" t="s">
        <v>18</v>
      </c>
      <c r="G165" s="170">
        <v>1000</v>
      </c>
      <c r="H165" s="170">
        <v>208</v>
      </c>
      <c r="I165" s="170">
        <v>871</v>
      </c>
      <c r="J165" s="170">
        <f>G165+H165+I165</f>
        <v>2079</v>
      </c>
      <c r="K165" s="170">
        <v>2554</v>
      </c>
      <c r="L165" s="143" t="s">
        <v>3304</v>
      </c>
      <c r="M165" s="31"/>
      <c r="N165" s="32" t="s">
        <v>4320</v>
      </c>
      <c r="O165" s="39" t="s">
        <v>4346</v>
      </c>
      <c r="P165" s="39" t="s">
        <v>4347</v>
      </c>
      <c r="Q165" s="108"/>
    </row>
    <row r="166" spans="2:17" ht="18" customHeight="1" x14ac:dyDescent="0.15">
      <c r="B166" s="74">
        <v>2017</v>
      </c>
      <c r="C166" s="39">
        <v>1</v>
      </c>
      <c r="D166" s="39" t="s">
        <v>3228</v>
      </c>
      <c r="E166" s="107" t="s">
        <v>4361</v>
      </c>
      <c r="F166" s="39" t="s">
        <v>3303</v>
      </c>
      <c r="G166" s="170">
        <v>325</v>
      </c>
      <c r="H166" s="170">
        <v>0</v>
      </c>
      <c r="I166" s="170">
        <v>447</v>
      </c>
      <c r="J166" s="170">
        <f>G166+H166+I166</f>
        <v>772</v>
      </c>
      <c r="K166" s="170">
        <v>540</v>
      </c>
      <c r="L166" s="143"/>
      <c r="M166" s="31"/>
      <c r="N166" s="31" t="s">
        <v>4358</v>
      </c>
      <c r="O166" s="39" t="s">
        <v>4362</v>
      </c>
      <c r="P166" s="39" t="s">
        <v>4363</v>
      </c>
      <c r="Q166" s="108"/>
    </row>
    <row r="167" spans="2:17" ht="18" customHeight="1" x14ac:dyDescent="0.15">
      <c r="B167" s="176">
        <v>2017</v>
      </c>
      <c r="C167" s="66">
        <v>1</v>
      </c>
      <c r="D167" s="180" t="s">
        <v>15</v>
      </c>
      <c r="E167" s="127" t="s">
        <v>2959</v>
      </c>
      <c r="F167" s="180" t="s">
        <v>17</v>
      </c>
      <c r="G167" s="72">
        <v>1229</v>
      </c>
      <c r="H167" s="72">
        <v>1203</v>
      </c>
      <c r="I167" s="72">
        <v>1532</v>
      </c>
      <c r="J167" s="72">
        <v>3964</v>
      </c>
      <c r="K167" s="72">
        <v>5180</v>
      </c>
      <c r="L167" s="181" t="s">
        <v>183</v>
      </c>
      <c r="M167" s="182"/>
      <c r="N167" s="182" t="s">
        <v>4645</v>
      </c>
      <c r="O167" s="66" t="s">
        <v>4642</v>
      </c>
      <c r="P167" s="66" t="s">
        <v>4643</v>
      </c>
      <c r="Q167" s="67"/>
    </row>
    <row r="168" spans="2:17" ht="18" customHeight="1" x14ac:dyDescent="0.15">
      <c r="B168" s="176">
        <v>2017</v>
      </c>
      <c r="C168" s="66">
        <v>1</v>
      </c>
      <c r="D168" s="180" t="s">
        <v>15</v>
      </c>
      <c r="E168" s="127" t="s">
        <v>4835</v>
      </c>
      <c r="F168" s="180" t="s">
        <v>17</v>
      </c>
      <c r="G168" s="72">
        <v>118</v>
      </c>
      <c r="H168" s="72">
        <v>0</v>
      </c>
      <c r="I168" s="72">
        <v>1249</v>
      </c>
      <c r="J168" s="72">
        <v>1367</v>
      </c>
      <c r="K168" s="72">
        <v>2565</v>
      </c>
      <c r="L168" s="181" t="s">
        <v>183</v>
      </c>
      <c r="M168" s="182"/>
      <c r="N168" s="182" t="s">
        <v>4645</v>
      </c>
      <c r="O168" s="66" t="s">
        <v>4646</v>
      </c>
      <c r="P168" s="66" t="s">
        <v>4647</v>
      </c>
      <c r="Q168" s="67"/>
    </row>
    <row r="169" spans="2:17" ht="18" customHeight="1" x14ac:dyDescent="0.15">
      <c r="B169" s="33">
        <v>2017</v>
      </c>
      <c r="C169" s="52">
        <v>1</v>
      </c>
      <c r="D169" s="35" t="s">
        <v>15</v>
      </c>
      <c r="E169" s="42" t="s">
        <v>4897</v>
      </c>
      <c r="F169" s="35" t="s">
        <v>17</v>
      </c>
      <c r="G169" s="69">
        <v>520</v>
      </c>
      <c r="H169" s="69">
        <v>3357</v>
      </c>
      <c r="I169" s="69">
        <v>346</v>
      </c>
      <c r="J169" s="69">
        <f>SUM(G169:I169)</f>
        <v>4223</v>
      </c>
      <c r="K169" s="69">
        <v>520</v>
      </c>
      <c r="L169" s="34" t="s">
        <v>183</v>
      </c>
      <c r="M169" s="48"/>
      <c r="N169" s="48" t="s">
        <v>4709</v>
      </c>
      <c r="O169" s="52" t="s">
        <v>4898</v>
      </c>
      <c r="P169" s="52" t="s">
        <v>4899</v>
      </c>
      <c r="Q169" s="49"/>
    </row>
    <row r="170" spans="2:17" ht="18" customHeight="1" x14ac:dyDescent="0.15">
      <c r="B170" s="33">
        <v>2017</v>
      </c>
      <c r="C170" s="52">
        <v>1</v>
      </c>
      <c r="D170" s="35" t="s">
        <v>15</v>
      </c>
      <c r="E170" s="42" t="s">
        <v>4900</v>
      </c>
      <c r="F170" s="35" t="s">
        <v>18</v>
      </c>
      <c r="G170" s="69">
        <v>576</v>
      </c>
      <c r="H170" s="69">
        <v>0</v>
      </c>
      <c r="I170" s="69">
        <v>755</v>
      </c>
      <c r="J170" s="69">
        <f>SUM(G170:I170)</f>
        <v>1331</v>
      </c>
      <c r="K170" s="69">
        <v>403</v>
      </c>
      <c r="L170" s="34" t="s">
        <v>183</v>
      </c>
      <c r="M170" s="48"/>
      <c r="N170" s="48" t="s">
        <v>4709</v>
      </c>
      <c r="O170" s="52" t="s">
        <v>4901</v>
      </c>
      <c r="P170" s="52" t="s">
        <v>4902</v>
      </c>
      <c r="Q170" s="49"/>
    </row>
    <row r="171" spans="2:17" ht="18" customHeight="1" x14ac:dyDescent="0.15">
      <c r="B171" s="33">
        <v>2017</v>
      </c>
      <c r="C171" s="52">
        <v>1</v>
      </c>
      <c r="D171" s="35" t="s">
        <v>15</v>
      </c>
      <c r="E171" s="42" t="s">
        <v>4900</v>
      </c>
      <c r="F171" s="35" t="s">
        <v>43</v>
      </c>
      <c r="G171" s="69">
        <v>64</v>
      </c>
      <c r="H171" s="69">
        <v>0</v>
      </c>
      <c r="I171" s="69">
        <v>38</v>
      </c>
      <c r="J171" s="69">
        <f>SUM(G171:I171)</f>
        <v>102</v>
      </c>
      <c r="K171" s="69">
        <v>27</v>
      </c>
      <c r="L171" s="34" t="s">
        <v>183</v>
      </c>
      <c r="M171" s="48"/>
      <c r="N171" s="48" t="s">
        <v>4709</v>
      </c>
      <c r="O171" s="52" t="s">
        <v>4901</v>
      </c>
      <c r="P171" s="52" t="s">
        <v>4902</v>
      </c>
      <c r="Q171" s="49"/>
    </row>
    <row r="172" spans="2:17" ht="18" customHeight="1" x14ac:dyDescent="0.15">
      <c r="B172" s="33">
        <v>2017</v>
      </c>
      <c r="C172" s="52">
        <v>1</v>
      </c>
      <c r="D172" s="35" t="s">
        <v>15</v>
      </c>
      <c r="E172" s="42" t="s">
        <v>4906</v>
      </c>
      <c r="F172" s="35" t="s">
        <v>341</v>
      </c>
      <c r="G172" s="69">
        <v>592</v>
      </c>
      <c r="H172" s="69"/>
      <c r="I172" s="69">
        <v>1136</v>
      </c>
      <c r="J172" s="69">
        <f>SUM(G172:I172)</f>
        <v>1728</v>
      </c>
      <c r="K172" s="69">
        <v>5883</v>
      </c>
      <c r="L172" s="34" t="s">
        <v>183</v>
      </c>
      <c r="M172" s="48"/>
      <c r="N172" s="48" t="s">
        <v>4724</v>
      </c>
      <c r="O172" s="52" t="s">
        <v>4728</v>
      </c>
      <c r="P172" s="52" t="s">
        <v>4729</v>
      </c>
      <c r="Q172" s="49"/>
    </row>
    <row r="173" spans="2:17" ht="18" customHeight="1" x14ac:dyDescent="0.15">
      <c r="B173" s="33">
        <v>2017</v>
      </c>
      <c r="C173" s="52">
        <v>1</v>
      </c>
      <c r="D173" s="35" t="s">
        <v>16</v>
      </c>
      <c r="E173" s="42" t="s">
        <v>4914</v>
      </c>
      <c r="F173" s="35" t="s">
        <v>17</v>
      </c>
      <c r="G173" s="69">
        <v>156.73500000000001</v>
      </c>
      <c r="H173" s="69">
        <v>0</v>
      </c>
      <c r="I173" s="69">
        <v>373.97899999999998</v>
      </c>
      <c r="J173" s="69">
        <f>SUM(G173:I173)</f>
        <v>530.71399999999994</v>
      </c>
      <c r="K173" s="69">
        <v>530.71399999999994</v>
      </c>
      <c r="L173" s="34"/>
      <c r="M173" s="48"/>
      <c r="N173" s="48" t="s">
        <v>4764</v>
      </c>
      <c r="O173" s="52" t="s">
        <v>4765</v>
      </c>
      <c r="P173" s="52" t="s">
        <v>4766</v>
      </c>
      <c r="Q173" s="49"/>
    </row>
    <row r="174" spans="2:17" ht="18" customHeight="1" x14ac:dyDescent="0.15">
      <c r="B174" s="33">
        <v>2017</v>
      </c>
      <c r="C174" s="52">
        <v>1</v>
      </c>
      <c r="D174" s="35" t="s">
        <v>16</v>
      </c>
      <c r="E174" s="42" t="s">
        <v>4915</v>
      </c>
      <c r="F174" s="35" t="s">
        <v>17</v>
      </c>
      <c r="G174" s="69">
        <v>383.29199999999997</v>
      </c>
      <c r="H174" s="69">
        <v>0</v>
      </c>
      <c r="I174" s="69">
        <v>255.071</v>
      </c>
      <c r="J174" s="69">
        <f>SUM(G174:I174)</f>
        <v>638.36299999999994</v>
      </c>
      <c r="K174" s="69">
        <v>638.36299999999994</v>
      </c>
      <c r="L174" s="34"/>
      <c r="M174" s="48"/>
      <c r="N174" s="48" t="s">
        <v>4764</v>
      </c>
      <c r="O174" s="52" t="s">
        <v>4916</v>
      </c>
      <c r="P174" s="52" t="s">
        <v>4917</v>
      </c>
      <c r="Q174" s="49"/>
    </row>
    <row r="175" spans="2:17" ht="18" customHeight="1" x14ac:dyDescent="0.15">
      <c r="B175" s="33">
        <v>2017</v>
      </c>
      <c r="C175" s="52">
        <v>1</v>
      </c>
      <c r="D175" s="35" t="s">
        <v>16</v>
      </c>
      <c r="E175" s="42" t="s">
        <v>4918</v>
      </c>
      <c r="F175" s="35" t="s">
        <v>17</v>
      </c>
      <c r="G175" s="69">
        <v>1697</v>
      </c>
      <c r="H175" s="69">
        <v>0</v>
      </c>
      <c r="I175" s="69">
        <v>1185.7080000000001</v>
      </c>
      <c r="J175" s="69">
        <f>SUM(G175:I175)</f>
        <v>2882.7080000000001</v>
      </c>
      <c r="K175" s="69">
        <v>2882.7080000000001</v>
      </c>
      <c r="L175" s="34"/>
      <c r="M175" s="48"/>
      <c r="N175" s="48" t="s">
        <v>4764</v>
      </c>
      <c r="O175" s="52" t="s">
        <v>4919</v>
      </c>
      <c r="P175" s="52" t="s">
        <v>4920</v>
      </c>
      <c r="Q175" s="49"/>
    </row>
    <row r="176" spans="2:17" ht="18" customHeight="1" x14ac:dyDescent="0.15">
      <c r="B176" s="33">
        <v>2017</v>
      </c>
      <c r="C176" s="52">
        <v>1</v>
      </c>
      <c r="D176" s="35" t="s">
        <v>16</v>
      </c>
      <c r="E176" s="42" t="s">
        <v>4921</v>
      </c>
      <c r="F176" s="35" t="s">
        <v>17</v>
      </c>
      <c r="G176" s="69">
        <v>396</v>
      </c>
      <c r="H176" s="69">
        <v>0</v>
      </c>
      <c r="I176" s="69">
        <v>664.51199999999994</v>
      </c>
      <c r="J176" s="69">
        <f>SUM(G176:I176)</f>
        <v>1060.5119999999999</v>
      </c>
      <c r="K176" s="69">
        <v>1060.5119999999999</v>
      </c>
      <c r="L176" s="34"/>
      <c r="M176" s="48"/>
      <c r="N176" s="48" t="s">
        <v>4764</v>
      </c>
      <c r="O176" s="52" t="s">
        <v>4919</v>
      </c>
      <c r="P176" s="52" t="s">
        <v>4920</v>
      </c>
      <c r="Q176" s="49"/>
    </row>
    <row r="177" spans="2:17" ht="18" customHeight="1" x14ac:dyDescent="0.15">
      <c r="B177" s="33">
        <v>2017</v>
      </c>
      <c r="C177" s="52">
        <v>1</v>
      </c>
      <c r="D177" s="35" t="s">
        <v>16</v>
      </c>
      <c r="E177" s="42" t="s">
        <v>4922</v>
      </c>
      <c r="F177" s="35" t="s">
        <v>17</v>
      </c>
      <c r="G177" s="69">
        <v>429.37400000000002</v>
      </c>
      <c r="H177" s="69">
        <v>0</v>
      </c>
      <c r="I177" s="69">
        <v>1565.5419999999999</v>
      </c>
      <c r="J177" s="69">
        <f>SUM(G177:I177)</f>
        <v>1994.9159999999999</v>
      </c>
      <c r="K177" s="69">
        <v>1994.9159999999999</v>
      </c>
      <c r="L177" s="34"/>
      <c r="M177" s="48"/>
      <c r="N177" s="48" t="s">
        <v>4764</v>
      </c>
      <c r="O177" s="52" t="s">
        <v>4765</v>
      </c>
      <c r="P177" s="52" t="s">
        <v>4766</v>
      </c>
      <c r="Q177" s="49"/>
    </row>
    <row r="178" spans="2:17" ht="18" customHeight="1" x14ac:dyDescent="0.15">
      <c r="B178" s="33">
        <v>2017</v>
      </c>
      <c r="C178" s="52">
        <v>1</v>
      </c>
      <c r="D178" s="35" t="s">
        <v>15</v>
      </c>
      <c r="E178" s="42" t="s">
        <v>4949</v>
      </c>
      <c r="F178" s="35" t="s">
        <v>43</v>
      </c>
      <c r="G178" s="69">
        <v>10</v>
      </c>
      <c r="H178" s="69"/>
      <c r="I178" s="69"/>
      <c r="J178" s="69">
        <f>SUM(G178:I178)</f>
        <v>10</v>
      </c>
      <c r="K178" s="69">
        <v>10</v>
      </c>
      <c r="L178" s="34" t="s">
        <v>183</v>
      </c>
      <c r="M178" s="48"/>
      <c r="N178" s="15" t="s">
        <v>4939</v>
      </c>
      <c r="O178" s="52" t="s">
        <v>4816</v>
      </c>
      <c r="P178" s="52" t="s">
        <v>4950</v>
      </c>
      <c r="Q178" s="49"/>
    </row>
    <row r="179" spans="2:17" ht="18" customHeight="1" x14ac:dyDescent="0.15">
      <c r="B179" s="33">
        <v>2017</v>
      </c>
      <c r="C179" s="52">
        <v>1</v>
      </c>
      <c r="D179" s="35" t="s">
        <v>15</v>
      </c>
      <c r="E179" s="42" t="s">
        <v>4951</v>
      </c>
      <c r="F179" s="35" t="s">
        <v>43</v>
      </c>
      <c r="G179" s="69">
        <v>54</v>
      </c>
      <c r="H179" s="69"/>
      <c r="I179" s="69"/>
      <c r="J179" s="69">
        <f>SUM(G179:I179)</f>
        <v>54</v>
      </c>
      <c r="K179" s="69">
        <v>54</v>
      </c>
      <c r="L179" s="34" t="s">
        <v>183</v>
      </c>
      <c r="M179" s="48"/>
      <c r="N179" s="15" t="s">
        <v>4939</v>
      </c>
      <c r="O179" s="52" t="s">
        <v>4816</v>
      </c>
      <c r="P179" s="52" t="s">
        <v>4952</v>
      </c>
      <c r="Q179" s="49"/>
    </row>
    <row r="180" spans="2:17" ht="18" customHeight="1" x14ac:dyDescent="0.15">
      <c r="B180" s="33">
        <v>2017</v>
      </c>
      <c r="C180" s="52">
        <v>1</v>
      </c>
      <c r="D180" s="35" t="s">
        <v>15</v>
      </c>
      <c r="E180" s="42" t="s">
        <v>5272</v>
      </c>
      <c r="F180" s="35" t="s">
        <v>17</v>
      </c>
      <c r="G180" s="170">
        <v>3383</v>
      </c>
      <c r="H180" s="170">
        <v>260</v>
      </c>
      <c r="I180" s="69">
        <v>28667</v>
      </c>
      <c r="J180" s="69">
        <f>SUM(G180:I180)</f>
        <v>32310</v>
      </c>
      <c r="K180" s="69">
        <v>32310</v>
      </c>
      <c r="L180" s="34" t="s">
        <v>5273</v>
      </c>
      <c r="M180" s="48"/>
      <c r="N180" s="48" t="s">
        <v>5274</v>
      </c>
      <c r="O180" s="52" t="s">
        <v>5275</v>
      </c>
      <c r="P180" s="52" t="s">
        <v>5276</v>
      </c>
      <c r="Q180" s="49"/>
    </row>
    <row r="181" spans="2:17" ht="18" customHeight="1" x14ac:dyDescent="0.15">
      <c r="B181" s="33">
        <v>2017</v>
      </c>
      <c r="C181" s="52">
        <v>1</v>
      </c>
      <c r="D181" s="35" t="s">
        <v>15</v>
      </c>
      <c r="E181" s="42" t="s">
        <v>5277</v>
      </c>
      <c r="F181" s="35" t="s">
        <v>17</v>
      </c>
      <c r="G181" s="69">
        <v>3168</v>
      </c>
      <c r="H181" s="69">
        <v>12633</v>
      </c>
      <c r="I181" s="69">
        <v>14634</v>
      </c>
      <c r="J181" s="69">
        <f>SUM(G181:I181)</f>
        <v>30435</v>
      </c>
      <c r="K181" s="69">
        <v>30435</v>
      </c>
      <c r="L181" s="34" t="s">
        <v>5273</v>
      </c>
      <c r="M181" s="48"/>
      <c r="N181" s="48" t="s">
        <v>5274</v>
      </c>
      <c r="O181" s="52" t="s">
        <v>5275</v>
      </c>
      <c r="P181" s="52" t="s">
        <v>5276</v>
      </c>
      <c r="Q181" s="49"/>
    </row>
    <row r="182" spans="2:17" ht="18" customHeight="1" x14ac:dyDescent="0.15">
      <c r="B182" s="33">
        <v>2017</v>
      </c>
      <c r="C182" s="52">
        <v>1</v>
      </c>
      <c r="D182" s="35" t="s">
        <v>15</v>
      </c>
      <c r="E182" s="42" t="s">
        <v>5278</v>
      </c>
      <c r="F182" s="35" t="s">
        <v>17</v>
      </c>
      <c r="G182" s="170">
        <v>2300</v>
      </c>
      <c r="H182" s="170">
        <v>14135</v>
      </c>
      <c r="I182" s="69">
        <v>154</v>
      </c>
      <c r="J182" s="69">
        <f>SUM(G182:I182)</f>
        <v>16589</v>
      </c>
      <c r="K182" s="69">
        <v>16589</v>
      </c>
      <c r="L182" s="34" t="s">
        <v>5273</v>
      </c>
      <c r="M182" s="48"/>
      <c r="N182" s="48" t="s">
        <v>5274</v>
      </c>
      <c r="O182" s="52" t="s">
        <v>5275</v>
      </c>
      <c r="P182" s="52" t="s">
        <v>5276</v>
      </c>
      <c r="Q182" s="49"/>
    </row>
    <row r="183" spans="2:17" ht="18" customHeight="1" x14ac:dyDescent="0.15">
      <c r="B183" s="33">
        <v>2017</v>
      </c>
      <c r="C183" s="52">
        <v>1</v>
      </c>
      <c r="D183" s="35" t="s">
        <v>15</v>
      </c>
      <c r="E183" s="42" t="s">
        <v>5279</v>
      </c>
      <c r="F183" s="35" t="s">
        <v>17</v>
      </c>
      <c r="G183" s="69">
        <v>147</v>
      </c>
      <c r="H183" s="69">
        <v>0</v>
      </c>
      <c r="I183" s="69">
        <v>218</v>
      </c>
      <c r="J183" s="69">
        <f>SUM(G183:I183)</f>
        <v>365</v>
      </c>
      <c r="K183" s="69">
        <v>365</v>
      </c>
      <c r="L183" s="34"/>
      <c r="M183" s="48"/>
      <c r="N183" s="48" t="s">
        <v>5274</v>
      </c>
      <c r="O183" s="52" t="s">
        <v>5275</v>
      </c>
      <c r="P183" s="52" t="s">
        <v>5276</v>
      </c>
      <c r="Q183" s="49"/>
    </row>
    <row r="184" spans="2:17" ht="18" customHeight="1" x14ac:dyDescent="0.15">
      <c r="B184" s="33">
        <v>2017</v>
      </c>
      <c r="C184" s="52">
        <v>1</v>
      </c>
      <c r="D184" s="35" t="s">
        <v>15</v>
      </c>
      <c r="E184" s="42" t="s">
        <v>5280</v>
      </c>
      <c r="F184" s="35" t="s">
        <v>43</v>
      </c>
      <c r="G184" s="69">
        <v>188</v>
      </c>
      <c r="H184" s="69">
        <v>0</v>
      </c>
      <c r="I184" s="69">
        <v>55</v>
      </c>
      <c r="J184" s="69">
        <f>SUM(G184:I184)</f>
        <v>243</v>
      </c>
      <c r="K184" s="69">
        <v>243</v>
      </c>
      <c r="L184" s="34"/>
      <c r="M184" s="48"/>
      <c r="N184" s="48" t="s">
        <v>5274</v>
      </c>
      <c r="O184" s="52" t="s">
        <v>5275</v>
      </c>
      <c r="P184" s="52" t="s">
        <v>5276</v>
      </c>
      <c r="Q184" s="49"/>
    </row>
    <row r="185" spans="2:17" ht="18" customHeight="1" x14ac:dyDescent="0.15">
      <c r="B185" s="33">
        <v>2017</v>
      </c>
      <c r="C185" s="52">
        <v>1</v>
      </c>
      <c r="D185" s="35" t="s">
        <v>15</v>
      </c>
      <c r="E185" s="42" t="s">
        <v>5281</v>
      </c>
      <c r="F185" s="35" t="s">
        <v>5282</v>
      </c>
      <c r="G185" s="69">
        <v>51</v>
      </c>
      <c r="H185" s="69">
        <v>0</v>
      </c>
      <c r="I185" s="69">
        <v>52</v>
      </c>
      <c r="J185" s="69">
        <f>SUM(G185:I185)</f>
        <v>103</v>
      </c>
      <c r="K185" s="69">
        <v>0</v>
      </c>
      <c r="L185" s="34"/>
      <c r="M185" s="48"/>
      <c r="N185" s="48" t="s">
        <v>5283</v>
      </c>
      <c r="O185" s="52" t="s">
        <v>5284</v>
      </c>
      <c r="P185" s="52" t="s">
        <v>5285</v>
      </c>
      <c r="Q185" s="49"/>
    </row>
    <row r="186" spans="2:17" ht="18" customHeight="1" x14ac:dyDescent="0.15">
      <c r="B186" s="33">
        <v>2017</v>
      </c>
      <c r="C186" s="52">
        <v>1</v>
      </c>
      <c r="D186" s="35" t="s">
        <v>15</v>
      </c>
      <c r="E186" s="42" t="s">
        <v>5286</v>
      </c>
      <c r="F186" s="35" t="s">
        <v>18</v>
      </c>
      <c r="G186" s="69">
        <v>634</v>
      </c>
      <c r="H186" s="69">
        <v>0</v>
      </c>
      <c r="I186" s="69">
        <v>151</v>
      </c>
      <c r="J186" s="69">
        <f>SUM(G186:I186)</f>
        <v>785</v>
      </c>
      <c r="K186" s="69">
        <v>0</v>
      </c>
      <c r="L186" s="34"/>
      <c r="M186" s="48"/>
      <c r="N186" s="48" t="s">
        <v>5283</v>
      </c>
      <c r="O186" s="52" t="s">
        <v>5284</v>
      </c>
      <c r="P186" s="52" t="s">
        <v>5287</v>
      </c>
      <c r="Q186" s="49"/>
    </row>
    <row r="187" spans="2:17" ht="18" customHeight="1" x14ac:dyDescent="0.15">
      <c r="B187" s="33">
        <v>2017</v>
      </c>
      <c r="C187" s="52">
        <v>1</v>
      </c>
      <c r="D187" s="35" t="s">
        <v>15</v>
      </c>
      <c r="E187" s="42" t="s">
        <v>5288</v>
      </c>
      <c r="F187" s="35" t="s">
        <v>43</v>
      </c>
      <c r="G187" s="69">
        <v>70</v>
      </c>
      <c r="H187" s="69">
        <v>0</v>
      </c>
      <c r="I187" s="69">
        <v>5</v>
      </c>
      <c r="J187" s="69">
        <f>SUM(G187:I187)</f>
        <v>75</v>
      </c>
      <c r="K187" s="69">
        <v>0</v>
      </c>
      <c r="L187" s="34"/>
      <c r="M187" s="48"/>
      <c r="N187" s="48" t="s">
        <v>5283</v>
      </c>
      <c r="O187" s="52" t="s">
        <v>5284</v>
      </c>
      <c r="P187" s="52" t="s">
        <v>5289</v>
      </c>
      <c r="Q187" s="49"/>
    </row>
    <row r="188" spans="2:17" ht="18" customHeight="1" x14ac:dyDescent="0.15">
      <c r="B188" s="33">
        <v>2017</v>
      </c>
      <c r="C188" s="52">
        <v>1</v>
      </c>
      <c r="D188" s="35" t="s">
        <v>15</v>
      </c>
      <c r="E188" s="42" t="s">
        <v>5290</v>
      </c>
      <c r="F188" s="35" t="s">
        <v>44</v>
      </c>
      <c r="G188" s="69">
        <v>23</v>
      </c>
      <c r="H188" s="69">
        <v>0</v>
      </c>
      <c r="I188" s="69">
        <v>2</v>
      </c>
      <c r="J188" s="69">
        <f>SUM(G188:I188)</f>
        <v>25</v>
      </c>
      <c r="K188" s="69">
        <v>0</v>
      </c>
      <c r="L188" s="34"/>
      <c r="M188" s="48"/>
      <c r="N188" s="48" t="s">
        <v>5283</v>
      </c>
      <c r="O188" s="52" t="s">
        <v>5284</v>
      </c>
      <c r="P188" s="52" t="s">
        <v>5291</v>
      </c>
      <c r="Q188" s="49"/>
    </row>
    <row r="189" spans="2:17" ht="18" customHeight="1" x14ac:dyDescent="0.15">
      <c r="B189" s="33">
        <v>2017</v>
      </c>
      <c r="C189" s="52">
        <v>1</v>
      </c>
      <c r="D189" s="35" t="s">
        <v>15</v>
      </c>
      <c r="E189" s="42" t="s">
        <v>5292</v>
      </c>
      <c r="F189" s="35" t="s">
        <v>45</v>
      </c>
      <c r="G189" s="69">
        <v>8</v>
      </c>
      <c r="H189" s="69">
        <v>0</v>
      </c>
      <c r="I189" s="69">
        <v>0.4</v>
      </c>
      <c r="J189" s="69">
        <f>SUM(G189:I189)</f>
        <v>8.4</v>
      </c>
      <c r="K189" s="69">
        <v>0</v>
      </c>
      <c r="L189" s="34"/>
      <c r="M189" s="48"/>
      <c r="N189" s="48" t="s">
        <v>5283</v>
      </c>
      <c r="O189" s="52" t="s">
        <v>5284</v>
      </c>
      <c r="P189" s="52" t="s">
        <v>5293</v>
      </c>
      <c r="Q189" s="49"/>
    </row>
    <row r="190" spans="2:17" ht="18" customHeight="1" x14ac:dyDescent="0.15">
      <c r="B190" s="33">
        <v>2017</v>
      </c>
      <c r="C190" s="40">
        <v>2</v>
      </c>
      <c r="D190" s="55" t="s">
        <v>15</v>
      </c>
      <c r="E190" s="42" t="s">
        <v>366</v>
      </c>
      <c r="F190" s="37" t="s">
        <v>17</v>
      </c>
      <c r="G190" s="69">
        <v>12101</v>
      </c>
      <c r="H190" s="69">
        <v>0</v>
      </c>
      <c r="I190" s="69">
        <v>53566</v>
      </c>
      <c r="J190" s="69">
        <v>65667</v>
      </c>
      <c r="K190" s="69">
        <v>65667</v>
      </c>
      <c r="L190" s="38"/>
      <c r="M190" s="52"/>
      <c r="N190" s="107" t="s">
        <v>353</v>
      </c>
      <c r="O190" s="39" t="s">
        <v>367</v>
      </c>
      <c r="P190" s="37" t="s">
        <v>368</v>
      </c>
      <c r="Q190" s="58"/>
    </row>
    <row r="191" spans="2:17" ht="18" customHeight="1" x14ac:dyDescent="0.15">
      <c r="B191" s="33">
        <v>2017</v>
      </c>
      <c r="C191" s="39">
        <v>2</v>
      </c>
      <c r="D191" s="84" t="s">
        <v>15</v>
      </c>
      <c r="E191" s="107" t="s">
        <v>656</v>
      </c>
      <c r="F191" s="84" t="s">
        <v>341</v>
      </c>
      <c r="G191" s="170">
        <v>906</v>
      </c>
      <c r="H191" s="170">
        <v>0</v>
      </c>
      <c r="I191" s="170">
        <v>1298</v>
      </c>
      <c r="J191" s="170">
        <v>2204</v>
      </c>
      <c r="K191" s="170">
        <v>1542</v>
      </c>
      <c r="L191" s="82"/>
      <c r="M191" s="39"/>
      <c r="N191" s="107" t="s">
        <v>483</v>
      </c>
      <c r="O191" s="39" t="s">
        <v>487</v>
      </c>
      <c r="P191" s="39" t="s">
        <v>485</v>
      </c>
      <c r="Q191" s="58"/>
    </row>
    <row r="192" spans="2:17" ht="18" customHeight="1" x14ac:dyDescent="0.15">
      <c r="B192" s="33">
        <v>2017</v>
      </c>
      <c r="C192" s="39">
        <v>2</v>
      </c>
      <c r="D192" s="84" t="s">
        <v>15</v>
      </c>
      <c r="E192" s="107" t="s">
        <v>656</v>
      </c>
      <c r="F192" s="84" t="s">
        <v>43</v>
      </c>
      <c r="G192" s="170">
        <v>71</v>
      </c>
      <c r="H192" s="170">
        <v>0</v>
      </c>
      <c r="I192" s="170">
        <v>90</v>
      </c>
      <c r="J192" s="170">
        <v>161</v>
      </c>
      <c r="K192" s="170">
        <v>112</v>
      </c>
      <c r="L192" s="82"/>
      <c r="M192" s="39"/>
      <c r="N192" s="107" t="s">
        <v>483</v>
      </c>
      <c r="O192" s="39" t="s">
        <v>487</v>
      </c>
      <c r="P192" s="39" t="s">
        <v>485</v>
      </c>
      <c r="Q192" s="58"/>
    </row>
    <row r="193" spans="2:17" ht="18" customHeight="1" x14ac:dyDescent="0.15">
      <c r="B193" s="33">
        <v>2017</v>
      </c>
      <c r="C193" s="52">
        <v>2</v>
      </c>
      <c r="D193" s="65" t="s">
        <v>15</v>
      </c>
      <c r="E193" s="42" t="s">
        <v>670</v>
      </c>
      <c r="F193" s="65" t="s">
        <v>17</v>
      </c>
      <c r="G193" s="69">
        <v>622</v>
      </c>
      <c r="H193" s="69">
        <v>0</v>
      </c>
      <c r="I193" s="69">
        <v>426</v>
      </c>
      <c r="J193" s="69">
        <v>1048</v>
      </c>
      <c r="K193" s="69">
        <v>838</v>
      </c>
      <c r="L193" s="38" t="s">
        <v>183</v>
      </c>
      <c r="M193" s="52"/>
      <c r="N193" s="42" t="s">
        <v>666</v>
      </c>
      <c r="O193" s="52" t="s">
        <v>671</v>
      </c>
      <c r="P193" s="52" t="s">
        <v>672</v>
      </c>
      <c r="Q193" s="58"/>
    </row>
    <row r="194" spans="2:17" ht="18" customHeight="1" x14ac:dyDescent="0.15">
      <c r="B194" s="33">
        <v>2017</v>
      </c>
      <c r="C194" s="52">
        <v>2</v>
      </c>
      <c r="D194" s="65" t="s">
        <v>15</v>
      </c>
      <c r="E194" s="42" t="s">
        <v>676</v>
      </c>
      <c r="F194" s="65" t="s">
        <v>17</v>
      </c>
      <c r="G194" s="69">
        <v>1600</v>
      </c>
      <c r="H194" s="69">
        <v>3389</v>
      </c>
      <c r="I194" s="69">
        <v>1724</v>
      </c>
      <c r="J194" s="69">
        <v>6713</v>
      </c>
      <c r="K194" s="69">
        <v>6713</v>
      </c>
      <c r="L194" s="38"/>
      <c r="M194" s="52"/>
      <c r="N194" s="42" t="s">
        <v>666</v>
      </c>
      <c r="O194" s="52" t="s">
        <v>677</v>
      </c>
      <c r="P194" s="52" t="s">
        <v>678</v>
      </c>
      <c r="Q194" s="58"/>
    </row>
    <row r="195" spans="2:17" ht="18" customHeight="1" x14ac:dyDescent="0.15">
      <c r="B195" s="33">
        <v>2017</v>
      </c>
      <c r="C195" s="52">
        <v>2</v>
      </c>
      <c r="D195" s="65" t="s">
        <v>15</v>
      </c>
      <c r="E195" s="42" t="s">
        <v>676</v>
      </c>
      <c r="F195" s="65" t="s">
        <v>336</v>
      </c>
      <c r="G195" s="69">
        <v>450</v>
      </c>
      <c r="H195" s="69">
        <v>487</v>
      </c>
      <c r="I195" s="69">
        <v>43</v>
      </c>
      <c r="J195" s="69">
        <v>980</v>
      </c>
      <c r="K195" s="69">
        <v>980</v>
      </c>
      <c r="L195" s="38"/>
      <c r="M195" s="52"/>
      <c r="N195" s="42" t="s">
        <v>666</v>
      </c>
      <c r="O195" s="52" t="s">
        <v>677</v>
      </c>
      <c r="P195" s="52" t="s">
        <v>678</v>
      </c>
      <c r="Q195" s="58"/>
    </row>
    <row r="196" spans="2:17" ht="18" customHeight="1" x14ac:dyDescent="0.15">
      <c r="B196" s="54">
        <v>2017</v>
      </c>
      <c r="C196" s="55">
        <v>2</v>
      </c>
      <c r="D196" s="57" t="s">
        <v>15</v>
      </c>
      <c r="E196" s="42" t="s">
        <v>679</v>
      </c>
      <c r="F196" s="65" t="s">
        <v>17</v>
      </c>
      <c r="G196" s="69">
        <v>240</v>
      </c>
      <c r="H196" s="69">
        <v>0</v>
      </c>
      <c r="I196" s="69">
        <v>1176</v>
      </c>
      <c r="J196" s="69">
        <v>1416</v>
      </c>
      <c r="K196" s="69">
        <v>120</v>
      </c>
      <c r="L196" s="38" t="s">
        <v>183</v>
      </c>
      <c r="M196" s="52"/>
      <c r="N196" s="42" t="s">
        <v>666</v>
      </c>
      <c r="O196" s="52" t="s">
        <v>680</v>
      </c>
      <c r="P196" s="52" t="s">
        <v>681</v>
      </c>
      <c r="Q196" s="58"/>
    </row>
    <row r="197" spans="2:17" ht="18" customHeight="1" x14ac:dyDescent="0.15">
      <c r="B197" s="54">
        <v>2017</v>
      </c>
      <c r="C197" s="55">
        <v>2</v>
      </c>
      <c r="D197" s="57" t="s">
        <v>15</v>
      </c>
      <c r="E197" s="42" t="s">
        <v>679</v>
      </c>
      <c r="F197" s="65" t="s">
        <v>43</v>
      </c>
      <c r="G197" s="69">
        <v>22</v>
      </c>
      <c r="H197" s="69">
        <v>0</v>
      </c>
      <c r="I197" s="69">
        <v>147</v>
      </c>
      <c r="J197" s="69">
        <v>169</v>
      </c>
      <c r="K197" s="69">
        <v>11</v>
      </c>
      <c r="L197" s="38" t="s">
        <v>183</v>
      </c>
      <c r="M197" s="52"/>
      <c r="N197" s="42" t="s">
        <v>666</v>
      </c>
      <c r="O197" s="52" t="s">
        <v>680</v>
      </c>
      <c r="P197" s="52" t="s">
        <v>681</v>
      </c>
      <c r="Q197" s="58"/>
    </row>
    <row r="198" spans="2:17" ht="18" customHeight="1" x14ac:dyDescent="0.15">
      <c r="B198" s="54">
        <v>2017</v>
      </c>
      <c r="C198" s="55">
        <v>2</v>
      </c>
      <c r="D198" s="57" t="s">
        <v>15</v>
      </c>
      <c r="E198" s="42" t="s">
        <v>679</v>
      </c>
      <c r="F198" s="65" t="s">
        <v>44</v>
      </c>
      <c r="G198" s="69">
        <v>49</v>
      </c>
      <c r="H198" s="69">
        <v>0</v>
      </c>
      <c r="I198" s="69">
        <v>0</v>
      </c>
      <c r="J198" s="69">
        <v>49</v>
      </c>
      <c r="K198" s="69">
        <v>24.5</v>
      </c>
      <c r="L198" s="38" t="s">
        <v>183</v>
      </c>
      <c r="M198" s="52"/>
      <c r="N198" s="42" t="s">
        <v>666</v>
      </c>
      <c r="O198" s="52" t="s">
        <v>680</v>
      </c>
      <c r="P198" s="52" t="s">
        <v>681</v>
      </c>
      <c r="Q198" s="58"/>
    </row>
    <row r="199" spans="2:17" ht="18" customHeight="1" x14ac:dyDescent="0.2">
      <c r="B199" s="87">
        <v>2017</v>
      </c>
      <c r="C199" s="88">
        <v>2</v>
      </c>
      <c r="D199" s="89" t="s">
        <v>15</v>
      </c>
      <c r="E199" s="157" t="s">
        <v>714</v>
      </c>
      <c r="F199" s="90" t="s">
        <v>341</v>
      </c>
      <c r="G199" s="171">
        <v>58</v>
      </c>
      <c r="H199" s="171">
        <v>0</v>
      </c>
      <c r="I199" s="171">
        <v>741</v>
      </c>
      <c r="J199" s="171">
        <v>799</v>
      </c>
      <c r="K199" s="171">
        <v>559.29999999999995</v>
      </c>
      <c r="L199" s="125"/>
      <c r="M199" s="88"/>
      <c r="N199" s="157" t="s">
        <v>495</v>
      </c>
      <c r="O199" s="88" t="s">
        <v>502</v>
      </c>
      <c r="P199" s="88" t="s">
        <v>503</v>
      </c>
      <c r="Q199" s="92"/>
    </row>
    <row r="200" spans="2:17" ht="18" customHeight="1" x14ac:dyDescent="0.2">
      <c r="B200" s="87">
        <v>2017</v>
      </c>
      <c r="C200" s="88">
        <v>2</v>
      </c>
      <c r="D200" s="89" t="s">
        <v>15</v>
      </c>
      <c r="E200" s="157" t="s">
        <v>715</v>
      </c>
      <c r="F200" s="90" t="s">
        <v>341</v>
      </c>
      <c r="G200" s="171">
        <v>349</v>
      </c>
      <c r="H200" s="171">
        <v>0</v>
      </c>
      <c r="I200" s="171">
        <v>62</v>
      </c>
      <c r="J200" s="171">
        <v>411</v>
      </c>
      <c r="K200" s="171">
        <v>205.5</v>
      </c>
      <c r="L200" s="125"/>
      <c r="M200" s="88"/>
      <c r="N200" s="157" t="s">
        <v>495</v>
      </c>
      <c r="O200" s="88" t="s">
        <v>502</v>
      </c>
      <c r="P200" s="88" t="s">
        <v>503</v>
      </c>
      <c r="Q200" s="92"/>
    </row>
    <row r="201" spans="2:17" ht="18" customHeight="1" x14ac:dyDescent="0.2">
      <c r="B201" s="87">
        <v>2017</v>
      </c>
      <c r="C201" s="88">
        <v>2</v>
      </c>
      <c r="D201" s="89" t="s">
        <v>15</v>
      </c>
      <c r="E201" s="157" t="s">
        <v>716</v>
      </c>
      <c r="F201" s="90" t="s">
        <v>43</v>
      </c>
      <c r="G201" s="171">
        <v>41</v>
      </c>
      <c r="H201" s="171">
        <v>0</v>
      </c>
      <c r="I201" s="171">
        <v>0</v>
      </c>
      <c r="J201" s="171">
        <v>41</v>
      </c>
      <c r="K201" s="171">
        <v>28.7</v>
      </c>
      <c r="L201" s="125"/>
      <c r="M201" s="88"/>
      <c r="N201" s="157" t="s">
        <v>495</v>
      </c>
      <c r="O201" s="88" t="s">
        <v>502</v>
      </c>
      <c r="P201" s="88" t="s">
        <v>503</v>
      </c>
      <c r="Q201" s="92"/>
    </row>
    <row r="202" spans="2:17" ht="18" customHeight="1" x14ac:dyDescent="0.2">
      <c r="B202" s="87">
        <v>2017</v>
      </c>
      <c r="C202" s="88">
        <v>2</v>
      </c>
      <c r="D202" s="89" t="s">
        <v>15</v>
      </c>
      <c r="E202" s="157" t="s">
        <v>717</v>
      </c>
      <c r="F202" s="90" t="s">
        <v>44</v>
      </c>
      <c r="G202" s="171">
        <v>12</v>
      </c>
      <c r="H202" s="171">
        <v>0</v>
      </c>
      <c r="I202" s="171">
        <v>0</v>
      </c>
      <c r="J202" s="171">
        <v>12</v>
      </c>
      <c r="K202" s="171">
        <v>8.3999999999999986</v>
      </c>
      <c r="L202" s="125"/>
      <c r="M202" s="88"/>
      <c r="N202" s="157" t="s">
        <v>495</v>
      </c>
      <c r="O202" s="88" t="s">
        <v>502</v>
      </c>
      <c r="P202" s="88" t="s">
        <v>503</v>
      </c>
      <c r="Q202" s="92"/>
    </row>
    <row r="203" spans="2:17" ht="18" customHeight="1" x14ac:dyDescent="0.15">
      <c r="B203" s="33">
        <v>2017</v>
      </c>
      <c r="C203" s="52">
        <v>2</v>
      </c>
      <c r="D203" s="35" t="s">
        <v>15</v>
      </c>
      <c r="E203" s="42" t="s">
        <v>718</v>
      </c>
      <c r="F203" s="35" t="s">
        <v>341</v>
      </c>
      <c r="G203" s="69">
        <v>43</v>
      </c>
      <c r="H203" s="69"/>
      <c r="I203" s="69">
        <v>2398</v>
      </c>
      <c r="J203" s="69">
        <v>2441</v>
      </c>
      <c r="K203" s="69">
        <v>1709</v>
      </c>
      <c r="L203" s="38"/>
      <c r="M203" s="52"/>
      <c r="N203" s="157" t="s">
        <v>495</v>
      </c>
      <c r="O203" s="52" t="s">
        <v>719</v>
      </c>
      <c r="P203" s="52" t="s">
        <v>720</v>
      </c>
      <c r="Q203" s="91"/>
    </row>
    <row r="204" spans="2:17" ht="18" customHeight="1" x14ac:dyDescent="0.15">
      <c r="B204" s="33">
        <v>2017</v>
      </c>
      <c r="C204" s="52">
        <v>2</v>
      </c>
      <c r="D204" s="35" t="s">
        <v>15</v>
      </c>
      <c r="E204" s="42" t="s">
        <v>721</v>
      </c>
      <c r="F204" s="35" t="s">
        <v>43</v>
      </c>
      <c r="G204" s="69">
        <v>22</v>
      </c>
      <c r="H204" s="69"/>
      <c r="I204" s="69">
        <v>127</v>
      </c>
      <c r="J204" s="69">
        <v>149</v>
      </c>
      <c r="K204" s="69">
        <v>104</v>
      </c>
      <c r="L204" s="38"/>
      <c r="M204" s="52"/>
      <c r="N204" s="157" t="s">
        <v>495</v>
      </c>
      <c r="O204" s="52" t="s">
        <v>719</v>
      </c>
      <c r="P204" s="52" t="s">
        <v>720</v>
      </c>
      <c r="Q204" s="91"/>
    </row>
    <row r="205" spans="2:17" ht="18" customHeight="1" x14ac:dyDescent="0.15">
      <c r="B205" s="33">
        <v>2017</v>
      </c>
      <c r="C205" s="52">
        <v>2</v>
      </c>
      <c r="D205" s="35" t="s">
        <v>15</v>
      </c>
      <c r="E205" s="42" t="s">
        <v>722</v>
      </c>
      <c r="F205" s="35" t="s">
        <v>341</v>
      </c>
      <c r="G205" s="69">
        <v>476</v>
      </c>
      <c r="H205" s="69">
        <v>0</v>
      </c>
      <c r="I205" s="69">
        <v>1387</v>
      </c>
      <c r="J205" s="69">
        <v>1864</v>
      </c>
      <c r="K205" s="69">
        <v>1304</v>
      </c>
      <c r="L205" s="38"/>
      <c r="M205" s="52"/>
      <c r="N205" s="157" t="s">
        <v>495</v>
      </c>
      <c r="O205" s="52" t="s">
        <v>719</v>
      </c>
      <c r="P205" s="52" t="s">
        <v>720</v>
      </c>
      <c r="Q205" s="91"/>
    </row>
    <row r="206" spans="2:17" ht="18" customHeight="1" x14ac:dyDescent="0.15">
      <c r="B206" s="33">
        <v>2017</v>
      </c>
      <c r="C206" s="52">
        <v>2</v>
      </c>
      <c r="D206" s="35" t="s">
        <v>15</v>
      </c>
      <c r="E206" s="42" t="s">
        <v>723</v>
      </c>
      <c r="F206" s="35" t="s">
        <v>44</v>
      </c>
      <c r="G206" s="69">
        <v>31</v>
      </c>
      <c r="H206" s="69"/>
      <c r="I206" s="69">
        <v>111</v>
      </c>
      <c r="J206" s="69">
        <v>142</v>
      </c>
      <c r="K206" s="69">
        <v>99</v>
      </c>
      <c r="L206" s="38"/>
      <c r="M206" s="52"/>
      <c r="N206" s="157" t="s">
        <v>495</v>
      </c>
      <c r="O206" s="52" t="s">
        <v>719</v>
      </c>
      <c r="P206" s="52" t="s">
        <v>720</v>
      </c>
      <c r="Q206" s="91"/>
    </row>
    <row r="207" spans="2:17" ht="18" customHeight="1" x14ac:dyDescent="0.2">
      <c r="B207" s="87">
        <v>2017</v>
      </c>
      <c r="C207" s="88">
        <v>2</v>
      </c>
      <c r="D207" s="89" t="s">
        <v>15</v>
      </c>
      <c r="E207" s="157" t="s">
        <v>724</v>
      </c>
      <c r="F207" s="90" t="s">
        <v>336</v>
      </c>
      <c r="G207" s="171">
        <v>282</v>
      </c>
      <c r="H207" s="171">
        <v>0</v>
      </c>
      <c r="I207" s="171">
        <v>0</v>
      </c>
      <c r="J207" s="171">
        <v>282</v>
      </c>
      <c r="K207" s="171">
        <v>197.39999999999998</v>
      </c>
      <c r="L207" s="125"/>
      <c r="M207" s="88"/>
      <c r="N207" s="157" t="s">
        <v>495</v>
      </c>
      <c r="O207" s="88" t="s">
        <v>502</v>
      </c>
      <c r="P207" s="88" t="s">
        <v>503</v>
      </c>
      <c r="Q207" s="92"/>
    </row>
    <row r="208" spans="2:17" ht="18" customHeight="1" x14ac:dyDescent="0.15">
      <c r="B208" s="33">
        <v>2017</v>
      </c>
      <c r="C208" s="52">
        <v>2</v>
      </c>
      <c r="D208" s="35" t="s">
        <v>15</v>
      </c>
      <c r="E208" s="42" t="s">
        <v>726</v>
      </c>
      <c r="F208" s="35" t="s">
        <v>17</v>
      </c>
      <c r="G208" s="69">
        <v>697</v>
      </c>
      <c r="H208" s="69">
        <v>0</v>
      </c>
      <c r="I208" s="69">
        <v>2303</v>
      </c>
      <c r="J208" s="69">
        <v>3000</v>
      </c>
      <c r="K208" s="69">
        <v>3000</v>
      </c>
      <c r="L208" s="38"/>
      <c r="M208" s="52"/>
      <c r="N208" s="42" t="s">
        <v>495</v>
      </c>
      <c r="O208" s="52" t="s">
        <v>727</v>
      </c>
      <c r="P208" s="52" t="s">
        <v>728</v>
      </c>
      <c r="Q208" s="49"/>
    </row>
    <row r="209" spans="2:17" ht="18" customHeight="1" x14ac:dyDescent="0.15">
      <c r="B209" s="33">
        <v>2017</v>
      </c>
      <c r="C209" s="52">
        <v>2</v>
      </c>
      <c r="D209" s="35" t="s">
        <v>15</v>
      </c>
      <c r="E209" s="42" t="s">
        <v>729</v>
      </c>
      <c r="F209" s="35" t="s">
        <v>17</v>
      </c>
      <c r="G209" s="69">
        <v>1230</v>
      </c>
      <c r="H209" s="69">
        <v>1116</v>
      </c>
      <c r="I209" s="69">
        <v>1094</v>
      </c>
      <c r="J209" s="69">
        <v>3440</v>
      </c>
      <c r="K209" s="69">
        <v>3440</v>
      </c>
      <c r="L209" s="38"/>
      <c r="M209" s="52"/>
      <c r="N209" s="42" t="s">
        <v>495</v>
      </c>
      <c r="O209" s="52" t="s">
        <v>727</v>
      </c>
      <c r="P209" s="52" t="s">
        <v>728</v>
      </c>
      <c r="Q209" s="49"/>
    </row>
    <row r="210" spans="2:17" ht="18" customHeight="1" x14ac:dyDescent="0.15">
      <c r="B210" s="33">
        <v>2017</v>
      </c>
      <c r="C210" s="52">
        <v>2</v>
      </c>
      <c r="D210" s="35" t="s">
        <v>15</v>
      </c>
      <c r="E210" s="42" t="s">
        <v>730</v>
      </c>
      <c r="F210" s="35" t="s">
        <v>17</v>
      </c>
      <c r="G210" s="69">
        <v>500</v>
      </c>
      <c r="H210" s="69">
        <v>1670</v>
      </c>
      <c r="I210" s="69">
        <v>85</v>
      </c>
      <c r="J210" s="69">
        <v>2255</v>
      </c>
      <c r="K210" s="69">
        <v>2255</v>
      </c>
      <c r="L210" s="38"/>
      <c r="M210" s="52"/>
      <c r="N210" s="42" t="s">
        <v>495</v>
      </c>
      <c r="O210" s="52" t="s">
        <v>727</v>
      </c>
      <c r="P210" s="52" t="s">
        <v>728</v>
      </c>
      <c r="Q210" s="49"/>
    </row>
    <row r="211" spans="2:17" ht="18" customHeight="1" x14ac:dyDescent="0.15">
      <c r="B211" s="33">
        <v>2017</v>
      </c>
      <c r="C211" s="52">
        <v>2</v>
      </c>
      <c r="D211" s="35" t="s">
        <v>15</v>
      </c>
      <c r="E211" s="42" t="s">
        <v>735</v>
      </c>
      <c r="F211" s="35" t="s">
        <v>17</v>
      </c>
      <c r="G211" s="69">
        <v>2559</v>
      </c>
      <c r="H211" s="69">
        <v>0</v>
      </c>
      <c r="I211" s="69">
        <v>1463</v>
      </c>
      <c r="J211" s="69">
        <v>4022</v>
      </c>
      <c r="K211" s="69">
        <v>2559</v>
      </c>
      <c r="L211" s="38" t="s">
        <v>183</v>
      </c>
      <c r="M211" s="52"/>
      <c r="N211" s="42" t="s">
        <v>506</v>
      </c>
      <c r="O211" s="52" t="s">
        <v>514</v>
      </c>
      <c r="P211" s="52" t="s">
        <v>515</v>
      </c>
      <c r="Q211" s="58"/>
    </row>
    <row r="212" spans="2:17" ht="18" customHeight="1" x14ac:dyDescent="0.15">
      <c r="B212" s="33">
        <v>2017</v>
      </c>
      <c r="C212" s="52">
        <v>2</v>
      </c>
      <c r="D212" s="35" t="s">
        <v>15</v>
      </c>
      <c r="E212" s="42" t="s">
        <v>736</v>
      </c>
      <c r="F212" s="35" t="s">
        <v>17</v>
      </c>
      <c r="G212" s="69">
        <v>702</v>
      </c>
      <c r="H212" s="69"/>
      <c r="I212" s="69">
        <v>2340</v>
      </c>
      <c r="J212" s="69">
        <v>3042</v>
      </c>
      <c r="K212" s="69">
        <v>702</v>
      </c>
      <c r="L212" s="38" t="s">
        <v>183</v>
      </c>
      <c r="M212" s="52"/>
      <c r="N212" s="42" t="s">
        <v>506</v>
      </c>
      <c r="O212" s="52" t="s">
        <v>511</v>
      </c>
      <c r="P212" s="52" t="s">
        <v>512</v>
      </c>
      <c r="Q212" s="246"/>
    </row>
    <row r="213" spans="2:17" ht="18" customHeight="1" x14ac:dyDescent="0.15">
      <c r="B213" s="76">
        <v>2017</v>
      </c>
      <c r="C213" s="24">
        <v>2</v>
      </c>
      <c r="D213" s="35" t="s">
        <v>15</v>
      </c>
      <c r="E213" s="23" t="s">
        <v>754</v>
      </c>
      <c r="F213" s="35" t="s">
        <v>17</v>
      </c>
      <c r="G213" s="69">
        <v>456</v>
      </c>
      <c r="H213" s="69">
        <v>0</v>
      </c>
      <c r="I213" s="69">
        <v>818</v>
      </c>
      <c r="J213" s="69">
        <v>1274</v>
      </c>
      <c r="K213" s="69">
        <v>1499</v>
      </c>
      <c r="L213" s="38"/>
      <c r="M213" s="24"/>
      <c r="N213" s="23" t="s">
        <v>755</v>
      </c>
      <c r="O213" s="24" t="s">
        <v>756</v>
      </c>
      <c r="P213" s="24" t="s">
        <v>757</v>
      </c>
      <c r="Q213" s="91"/>
    </row>
    <row r="214" spans="2:17" ht="18" customHeight="1" x14ac:dyDescent="0.15">
      <c r="B214" s="76">
        <v>2017</v>
      </c>
      <c r="C214" s="24">
        <v>2</v>
      </c>
      <c r="D214" s="35" t="s">
        <v>15</v>
      </c>
      <c r="E214" s="23" t="s">
        <v>758</v>
      </c>
      <c r="F214" s="35" t="s">
        <v>17</v>
      </c>
      <c r="G214" s="69">
        <v>267</v>
      </c>
      <c r="H214" s="69">
        <v>0</v>
      </c>
      <c r="I214" s="69">
        <v>1174</v>
      </c>
      <c r="J214" s="69">
        <v>1441</v>
      </c>
      <c r="K214" s="69">
        <v>1617</v>
      </c>
      <c r="L214" s="38"/>
      <c r="M214" s="24"/>
      <c r="N214" s="23" t="s">
        <v>755</v>
      </c>
      <c r="O214" s="24" t="s">
        <v>759</v>
      </c>
      <c r="P214" s="24" t="s">
        <v>760</v>
      </c>
      <c r="Q214" s="91"/>
    </row>
    <row r="215" spans="2:17" ht="18" customHeight="1" x14ac:dyDescent="0.15">
      <c r="B215" s="76">
        <v>2017</v>
      </c>
      <c r="C215" s="24">
        <v>2</v>
      </c>
      <c r="D215" s="35" t="s">
        <v>15</v>
      </c>
      <c r="E215" s="23" t="s">
        <v>761</v>
      </c>
      <c r="F215" s="35" t="s">
        <v>341</v>
      </c>
      <c r="G215" s="69">
        <v>800</v>
      </c>
      <c r="H215" s="69">
        <v>4514</v>
      </c>
      <c r="I215" s="69">
        <v>0</v>
      </c>
      <c r="J215" s="69">
        <v>5314</v>
      </c>
      <c r="K215" s="69">
        <v>5314</v>
      </c>
      <c r="L215" s="38"/>
      <c r="M215" s="24"/>
      <c r="N215" s="23" t="s">
        <v>755</v>
      </c>
      <c r="O215" s="24" t="s">
        <v>762</v>
      </c>
      <c r="P215" s="24" t="s">
        <v>763</v>
      </c>
      <c r="Q215" s="91"/>
    </row>
    <row r="216" spans="2:17" ht="18" customHeight="1" x14ac:dyDescent="0.15">
      <c r="B216" s="76">
        <v>2017</v>
      </c>
      <c r="C216" s="24">
        <v>2</v>
      </c>
      <c r="D216" s="35" t="s">
        <v>15</v>
      </c>
      <c r="E216" s="23" t="s">
        <v>764</v>
      </c>
      <c r="F216" s="35" t="s">
        <v>341</v>
      </c>
      <c r="G216" s="69">
        <v>500</v>
      </c>
      <c r="H216" s="69">
        <v>1680</v>
      </c>
      <c r="I216" s="69">
        <v>28</v>
      </c>
      <c r="J216" s="69">
        <v>2208</v>
      </c>
      <c r="K216" s="69">
        <v>2208</v>
      </c>
      <c r="L216" s="38"/>
      <c r="M216" s="24"/>
      <c r="N216" s="23" t="s">
        <v>755</v>
      </c>
      <c r="O216" s="24" t="s">
        <v>762</v>
      </c>
      <c r="P216" s="24" t="s">
        <v>763</v>
      </c>
      <c r="Q216" s="91"/>
    </row>
    <row r="217" spans="2:17" ht="18" customHeight="1" x14ac:dyDescent="0.15">
      <c r="B217" s="76">
        <v>2017</v>
      </c>
      <c r="C217" s="24">
        <v>2</v>
      </c>
      <c r="D217" s="35" t="s">
        <v>15</v>
      </c>
      <c r="E217" s="23" t="s">
        <v>765</v>
      </c>
      <c r="F217" s="35" t="s">
        <v>17</v>
      </c>
      <c r="G217" s="69">
        <v>455</v>
      </c>
      <c r="H217" s="69">
        <v>2788</v>
      </c>
      <c r="I217" s="69">
        <v>262</v>
      </c>
      <c r="J217" s="69">
        <v>3505</v>
      </c>
      <c r="K217" s="69">
        <v>3505</v>
      </c>
      <c r="L217" s="38"/>
      <c r="M217" s="24"/>
      <c r="N217" s="23" t="s">
        <v>755</v>
      </c>
      <c r="O217" s="24" t="s">
        <v>756</v>
      </c>
      <c r="P217" s="24" t="s">
        <v>757</v>
      </c>
      <c r="Q217" s="91"/>
    </row>
    <row r="218" spans="2:17" ht="18" customHeight="1" x14ac:dyDescent="0.15">
      <c r="B218" s="76">
        <v>2017</v>
      </c>
      <c r="C218" s="24">
        <v>2</v>
      </c>
      <c r="D218" s="35" t="s">
        <v>15</v>
      </c>
      <c r="E218" s="23" t="s">
        <v>766</v>
      </c>
      <c r="F218" s="35" t="s">
        <v>341</v>
      </c>
      <c r="G218" s="69">
        <v>4300</v>
      </c>
      <c r="H218" s="69">
        <v>7501</v>
      </c>
      <c r="I218" s="69">
        <v>1972</v>
      </c>
      <c r="J218" s="69">
        <v>13773</v>
      </c>
      <c r="K218" s="69">
        <v>13773</v>
      </c>
      <c r="L218" s="38"/>
      <c r="M218" s="24"/>
      <c r="N218" s="23" t="s">
        <v>755</v>
      </c>
      <c r="O218" s="24" t="s">
        <v>756</v>
      </c>
      <c r="P218" s="24" t="s">
        <v>757</v>
      </c>
      <c r="Q218" s="91"/>
    </row>
    <row r="219" spans="2:17" ht="18" customHeight="1" x14ac:dyDescent="0.15">
      <c r="B219" s="33">
        <v>2017</v>
      </c>
      <c r="C219" s="52">
        <v>2</v>
      </c>
      <c r="D219" s="35" t="s">
        <v>15</v>
      </c>
      <c r="E219" s="23" t="s">
        <v>767</v>
      </c>
      <c r="F219" s="35" t="s">
        <v>17</v>
      </c>
      <c r="G219" s="69">
        <v>645</v>
      </c>
      <c r="H219" s="69">
        <v>638</v>
      </c>
      <c r="I219" s="69">
        <v>7</v>
      </c>
      <c r="J219" s="69">
        <v>1290</v>
      </c>
      <c r="K219" s="69">
        <v>2084</v>
      </c>
      <c r="L219" s="38" t="s">
        <v>183</v>
      </c>
      <c r="M219" s="52"/>
      <c r="N219" s="23" t="s">
        <v>755</v>
      </c>
      <c r="O219" s="24" t="s">
        <v>768</v>
      </c>
      <c r="P219" s="24" t="s">
        <v>769</v>
      </c>
      <c r="Q219" s="49"/>
    </row>
    <row r="220" spans="2:17" ht="18" customHeight="1" x14ac:dyDescent="0.15">
      <c r="B220" s="33">
        <v>2017</v>
      </c>
      <c r="C220" s="52">
        <v>2</v>
      </c>
      <c r="D220" s="35" t="s">
        <v>15</v>
      </c>
      <c r="E220" s="42" t="s">
        <v>772</v>
      </c>
      <c r="F220" s="35" t="s">
        <v>17</v>
      </c>
      <c r="G220" s="69">
        <v>427</v>
      </c>
      <c r="H220" s="69"/>
      <c r="I220" s="69">
        <v>6</v>
      </c>
      <c r="J220" s="69">
        <v>433</v>
      </c>
      <c r="K220" s="69">
        <v>433</v>
      </c>
      <c r="L220" s="38" t="s">
        <v>183</v>
      </c>
      <c r="M220" s="52"/>
      <c r="N220" s="23" t="s">
        <v>557</v>
      </c>
      <c r="O220" s="52" t="s">
        <v>773</v>
      </c>
      <c r="P220" s="52" t="s">
        <v>774</v>
      </c>
      <c r="Q220" s="49"/>
    </row>
    <row r="221" spans="2:17" ht="18" customHeight="1" x14ac:dyDescent="0.15">
      <c r="B221" s="33">
        <v>2017</v>
      </c>
      <c r="C221" s="52">
        <v>2</v>
      </c>
      <c r="D221" s="35" t="s">
        <v>15</v>
      </c>
      <c r="E221" s="42" t="s">
        <v>772</v>
      </c>
      <c r="F221" s="35" t="s">
        <v>18</v>
      </c>
      <c r="G221" s="69">
        <v>8</v>
      </c>
      <c r="H221" s="69"/>
      <c r="I221" s="69">
        <v>558</v>
      </c>
      <c r="J221" s="69">
        <v>566</v>
      </c>
      <c r="K221" s="69">
        <v>566</v>
      </c>
      <c r="L221" s="38"/>
      <c r="M221" s="52"/>
      <c r="N221" s="23" t="s">
        <v>557</v>
      </c>
      <c r="O221" s="52" t="s">
        <v>773</v>
      </c>
      <c r="P221" s="52" t="s">
        <v>774</v>
      </c>
      <c r="Q221" s="49"/>
    </row>
    <row r="222" spans="2:17" ht="18" customHeight="1" x14ac:dyDescent="0.15">
      <c r="B222" s="33">
        <v>2017</v>
      </c>
      <c r="C222" s="52">
        <v>2</v>
      </c>
      <c r="D222" s="35" t="s">
        <v>15</v>
      </c>
      <c r="E222" s="42" t="s">
        <v>772</v>
      </c>
      <c r="F222" s="35" t="s">
        <v>43</v>
      </c>
      <c r="G222" s="69">
        <v>345</v>
      </c>
      <c r="H222" s="69"/>
      <c r="I222" s="69">
        <v>29</v>
      </c>
      <c r="J222" s="69">
        <v>374</v>
      </c>
      <c r="K222" s="69">
        <v>374</v>
      </c>
      <c r="L222" s="38"/>
      <c r="M222" s="52"/>
      <c r="N222" s="23" t="s">
        <v>557</v>
      </c>
      <c r="O222" s="52" t="s">
        <v>775</v>
      </c>
      <c r="P222" s="52" t="s">
        <v>776</v>
      </c>
      <c r="Q222" s="49"/>
    </row>
    <row r="223" spans="2:17" ht="18" customHeight="1" x14ac:dyDescent="0.15">
      <c r="B223" s="33">
        <v>2017</v>
      </c>
      <c r="C223" s="52">
        <v>2</v>
      </c>
      <c r="D223" s="35" t="s">
        <v>15</v>
      </c>
      <c r="E223" s="42" t="s">
        <v>772</v>
      </c>
      <c r="F223" s="35" t="s">
        <v>336</v>
      </c>
      <c r="G223" s="69">
        <v>548</v>
      </c>
      <c r="H223" s="69"/>
      <c r="I223" s="69">
        <v>38</v>
      </c>
      <c r="J223" s="69">
        <v>586</v>
      </c>
      <c r="K223" s="69">
        <v>586</v>
      </c>
      <c r="L223" s="38" t="s">
        <v>183</v>
      </c>
      <c r="M223" s="52"/>
      <c r="N223" s="23" t="s">
        <v>557</v>
      </c>
      <c r="O223" s="52" t="s">
        <v>775</v>
      </c>
      <c r="P223" s="52" t="s">
        <v>776</v>
      </c>
      <c r="Q223" s="49"/>
    </row>
    <row r="224" spans="2:17" ht="18" customHeight="1" x14ac:dyDescent="0.15">
      <c r="B224" s="33">
        <v>2017</v>
      </c>
      <c r="C224" s="52">
        <v>2</v>
      </c>
      <c r="D224" s="35" t="s">
        <v>15</v>
      </c>
      <c r="E224" s="42" t="s">
        <v>777</v>
      </c>
      <c r="F224" s="35" t="s">
        <v>17</v>
      </c>
      <c r="G224" s="69">
        <v>46</v>
      </c>
      <c r="H224" s="69"/>
      <c r="I224" s="69">
        <v>351</v>
      </c>
      <c r="J224" s="69">
        <v>397</v>
      </c>
      <c r="K224" s="69">
        <v>397</v>
      </c>
      <c r="L224" s="38"/>
      <c r="M224" s="52"/>
      <c r="N224" s="23" t="s">
        <v>557</v>
      </c>
      <c r="O224" s="52" t="s">
        <v>778</v>
      </c>
      <c r="P224" s="52" t="s">
        <v>779</v>
      </c>
      <c r="Q224" s="49"/>
    </row>
    <row r="225" spans="2:17" ht="18" customHeight="1" x14ac:dyDescent="0.15">
      <c r="B225" s="33">
        <v>2017</v>
      </c>
      <c r="C225" s="52">
        <v>2</v>
      </c>
      <c r="D225" s="35" t="s">
        <v>15</v>
      </c>
      <c r="E225" s="42" t="s">
        <v>777</v>
      </c>
      <c r="F225" s="35" t="s">
        <v>18</v>
      </c>
      <c r="G225" s="69">
        <v>160</v>
      </c>
      <c r="H225" s="69"/>
      <c r="I225" s="69"/>
      <c r="J225" s="69">
        <v>160</v>
      </c>
      <c r="K225" s="69">
        <v>160</v>
      </c>
      <c r="L225" s="38"/>
      <c r="M225" s="52"/>
      <c r="N225" s="23" t="s">
        <v>557</v>
      </c>
      <c r="O225" s="52" t="s">
        <v>778</v>
      </c>
      <c r="P225" s="52" t="s">
        <v>779</v>
      </c>
      <c r="Q225" s="49"/>
    </row>
    <row r="226" spans="2:17" ht="18" customHeight="1" x14ac:dyDescent="0.15">
      <c r="B226" s="33">
        <v>2017</v>
      </c>
      <c r="C226" s="52">
        <v>2</v>
      </c>
      <c r="D226" s="35" t="s">
        <v>15</v>
      </c>
      <c r="E226" s="42" t="s">
        <v>777</v>
      </c>
      <c r="F226" s="35" t="s">
        <v>336</v>
      </c>
      <c r="G226" s="69">
        <v>105</v>
      </c>
      <c r="H226" s="69"/>
      <c r="I226" s="69">
        <v>20</v>
      </c>
      <c r="J226" s="69">
        <v>125</v>
      </c>
      <c r="K226" s="69">
        <v>125</v>
      </c>
      <c r="L226" s="38"/>
      <c r="M226" s="52"/>
      <c r="N226" s="23" t="s">
        <v>557</v>
      </c>
      <c r="O226" s="52" t="s">
        <v>775</v>
      </c>
      <c r="P226" s="52" t="s">
        <v>776</v>
      </c>
      <c r="Q226" s="49"/>
    </row>
    <row r="227" spans="2:17" ht="18" customHeight="1" x14ac:dyDescent="0.15">
      <c r="B227" s="93">
        <v>2017</v>
      </c>
      <c r="C227" s="94">
        <v>2</v>
      </c>
      <c r="D227" s="95" t="s">
        <v>15</v>
      </c>
      <c r="E227" s="158" t="s">
        <v>781</v>
      </c>
      <c r="F227" s="95" t="s">
        <v>17</v>
      </c>
      <c r="G227" s="172">
        <v>2100</v>
      </c>
      <c r="H227" s="172">
        <v>4555</v>
      </c>
      <c r="I227" s="172">
        <v>950</v>
      </c>
      <c r="J227" s="172">
        <v>7605</v>
      </c>
      <c r="K227" s="172">
        <v>2100</v>
      </c>
      <c r="L227" s="96"/>
      <c r="M227" s="94"/>
      <c r="N227" s="158" t="s">
        <v>541</v>
      </c>
      <c r="O227" s="94" t="s">
        <v>552</v>
      </c>
      <c r="P227" s="94" t="s">
        <v>782</v>
      </c>
      <c r="Q227" s="97"/>
    </row>
    <row r="228" spans="2:17" ht="18" customHeight="1" x14ac:dyDescent="0.15">
      <c r="B228" s="33">
        <v>2017</v>
      </c>
      <c r="C228" s="52">
        <v>2</v>
      </c>
      <c r="D228" s="17" t="s">
        <v>15</v>
      </c>
      <c r="E228" s="42" t="s">
        <v>791</v>
      </c>
      <c r="F228" s="17" t="s">
        <v>17</v>
      </c>
      <c r="G228" s="69">
        <v>1250</v>
      </c>
      <c r="H228" s="69"/>
      <c r="I228" s="69">
        <v>875</v>
      </c>
      <c r="J228" s="69">
        <v>2165</v>
      </c>
      <c r="K228" s="69">
        <v>1000</v>
      </c>
      <c r="L228" s="38" t="s">
        <v>183</v>
      </c>
      <c r="M228" s="52"/>
      <c r="N228" s="42" t="s">
        <v>563</v>
      </c>
      <c r="O228" s="52" t="s">
        <v>569</v>
      </c>
      <c r="P228" s="52" t="s">
        <v>570</v>
      </c>
      <c r="Q228" s="126"/>
    </row>
    <row r="229" spans="2:17" ht="18" customHeight="1" x14ac:dyDescent="0.15">
      <c r="B229" s="33">
        <v>2017</v>
      </c>
      <c r="C229" s="52">
        <v>2</v>
      </c>
      <c r="D229" s="17" t="s">
        <v>15</v>
      </c>
      <c r="E229" s="243" t="s">
        <v>792</v>
      </c>
      <c r="F229" s="35" t="s">
        <v>341</v>
      </c>
      <c r="G229" s="69">
        <v>352</v>
      </c>
      <c r="H229" s="69"/>
      <c r="I229" s="69">
        <v>1121</v>
      </c>
      <c r="J229" s="69">
        <v>1473</v>
      </c>
      <c r="K229" s="69">
        <v>1473</v>
      </c>
      <c r="L229" s="38" t="s">
        <v>183</v>
      </c>
      <c r="M229" s="52"/>
      <c r="N229" s="42" t="s">
        <v>563</v>
      </c>
      <c r="O229" s="52" t="s">
        <v>573</v>
      </c>
      <c r="P229" s="52" t="s">
        <v>574</v>
      </c>
      <c r="Q229" s="126"/>
    </row>
    <row r="230" spans="2:17" ht="18" customHeight="1" x14ac:dyDescent="0.15">
      <c r="B230" s="33">
        <v>2017</v>
      </c>
      <c r="C230" s="52">
        <v>2</v>
      </c>
      <c r="D230" s="17" t="s">
        <v>15</v>
      </c>
      <c r="E230" s="243" t="s">
        <v>793</v>
      </c>
      <c r="F230" s="35" t="s">
        <v>341</v>
      </c>
      <c r="G230" s="69">
        <v>1154</v>
      </c>
      <c r="H230" s="69"/>
      <c r="I230" s="69">
        <v>372</v>
      </c>
      <c r="J230" s="69">
        <v>1526</v>
      </c>
      <c r="K230" s="69">
        <v>1526</v>
      </c>
      <c r="L230" s="38"/>
      <c r="M230" s="52"/>
      <c r="N230" s="42" t="s">
        <v>563</v>
      </c>
      <c r="O230" s="52" t="s">
        <v>564</v>
      </c>
      <c r="P230" s="52" t="s">
        <v>565</v>
      </c>
      <c r="Q230" s="126"/>
    </row>
    <row r="231" spans="2:17" ht="18" customHeight="1" x14ac:dyDescent="0.15">
      <c r="B231" s="33">
        <v>2017</v>
      </c>
      <c r="C231" s="52">
        <v>2</v>
      </c>
      <c r="D231" s="17" t="s">
        <v>15</v>
      </c>
      <c r="E231" s="243" t="s">
        <v>794</v>
      </c>
      <c r="F231" s="35" t="s">
        <v>341</v>
      </c>
      <c r="G231" s="69">
        <v>1250</v>
      </c>
      <c r="H231" s="69"/>
      <c r="I231" s="69">
        <v>394</v>
      </c>
      <c r="J231" s="69">
        <v>1644</v>
      </c>
      <c r="K231" s="69">
        <v>1644</v>
      </c>
      <c r="L231" s="38"/>
      <c r="M231" s="52"/>
      <c r="N231" s="42" t="s">
        <v>563</v>
      </c>
      <c r="O231" s="52" t="s">
        <v>573</v>
      </c>
      <c r="P231" s="52" t="s">
        <v>574</v>
      </c>
      <c r="Q231" s="126"/>
    </row>
    <row r="232" spans="2:17" ht="18" customHeight="1" x14ac:dyDescent="0.15">
      <c r="B232" s="33">
        <v>2017</v>
      </c>
      <c r="C232" s="52">
        <v>2</v>
      </c>
      <c r="D232" s="17" t="s">
        <v>15</v>
      </c>
      <c r="E232" s="244" t="s">
        <v>795</v>
      </c>
      <c r="F232" s="35" t="s">
        <v>341</v>
      </c>
      <c r="G232" s="69">
        <v>2044</v>
      </c>
      <c r="H232" s="69"/>
      <c r="I232" s="69">
        <v>595</v>
      </c>
      <c r="J232" s="69">
        <v>2639</v>
      </c>
      <c r="K232" s="69">
        <v>2639</v>
      </c>
      <c r="L232" s="38"/>
      <c r="M232" s="52"/>
      <c r="N232" s="42" t="s">
        <v>563</v>
      </c>
      <c r="O232" s="52" t="s">
        <v>581</v>
      </c>
      <c r="P232" s="52" t="s">
        <v>582</v>
      </c>
      <c r="Q232" s="126"/>
    </row>
    <row r="233" spans="2:17" ht="18" customHeight="1" x14ac:dyDescent="0.15">
      <c r="B233" s="33">
        <v>2017</v>
      </c>
      <c r="C233" s="52">
        <v>2</v>
      </c>
      <c r="D233" s="17" t="s">
        <v>15</v>
      </c>
      <c r="E233" s="245" t="s">
        <v>796</v>
      </c>
      <c r="F233" s="35" t="s">
        <v>341</v>
      </c>
      <c r="G233" s="69">
        <v>1361</v>
      </c>
      <c r="H233" s="69"/>
      <c r="I233" s="69">
        <v>338</v>
      </c>
      <c r="J233" s="69">
        <v>1699</v>
      </c>
      <c r="K233" s="69">
        <v>1699</v>
      </c>
      <c r="L233" s="38"/>
      <c r="M233" s="52"/>
      <c r="N233" s="42" t="s">
        <v>563</v>
      </c>
      <c r="O233" s="52" t="s">
        <v>789</v>
      </c>
      <c r="P233" s="52" t="s">
        <v>790</v>
      </c>
      <c r="Q233" s="126"/>
    </row>
    <row r="234" spans="2:17" ht="18" customHeight="1" x14ac:dyDescent="0.15">
      <c r="B234" s="33">
        <v>2017</v>
      </c>
      <c r="C234" s="52">
        <v>2</v>
      </c>
      <c r="D234" s="17" t="s">
        <v>15</v>
      </c>
      <c r="E234" s="245" t="s">
        <v>797</v>
      </c>
      <c r="F234" s="35" t="s">
        <v>341</v>
      </c>
      <c r="G234" s="69">
        <v>691</v>
      </c>
      <c r="H234" s="69"/>
      <c r="I234" s="69">
        <v>1302</v>
      </c>
      <c r="J234" s="69">
        <v>1993</v>
      </c>
      <c r="K234" s="69">
        <v>1993</v>
      </c>
      <c r="L234" s="38"/>
      <c r="M234" s="52"/>
      <c r="N234" s="42" t="s">
        <v>563</v>
      </c>
      <c r="O234" s="52" t="s">
        <v>789</v>
      </c>
      <c r="P234" s="52" t="s">
        <v>790</v>
      </c>
      <c r="Q234" s="126"/>
    </row>
    <row r="235" spans="2:17" ht="18" customHeight="1" x14ac:dyDescent="0.15">
      <c r="B235" s="33">
        <v>2017</v>
      </c>
      <c r="C235" s="52">
        <v>2</v>
      </c>
      <c r="D235" s="35" t="s">
        <v>15</v>
      </c>
      <c r="E235" s="42" t="s">
        <v>814</v>
      </c>
      <c r="F235" s="35" t="s">
        <v>341</v>
      </c>
      <c r="G235" s="69">
        <v>835</v>
      </c>
      <c r="H235" s="69">
        <v>0</v>
      </c>
      <c r="I235" s="69">
        <v>313</v>
      </c>
      <c r="J235" s="69">
        <v>1148</v>
      </c>
      <c r="K235" s="69">
        <v>585</v>
      </c>
      <c r="L235" s="38" t="s">
        <v>183</v>
      </c>
      <c r="M235" s="52"/>
      <c r="N235" s="42" t="s">
        <v>593</v>
      </c>
      <c r="O235" s="52" t="s">
        <v>815</v>
      </c>
      <c r="P235" s="52" t="s">
        <v>816</v>
      </c>
      <c r="Q235" s="58"/>
    </row>
    <row r="236" spans="2:17" ht="18" customHeight="1" x14ac:dyDescent="0.15">
      <c r="B236" s="33">
        <v>2017</v>
      </c>
      <c r="C236" s="52">
        <v>2</v>
      </c>
      <c r="D236" s="35" t="s">
        <v>15</v>
      </c>
      <c r="E236" s="42" t="s">
        <v>814</v>
      </c>
      <c r="F236" s="35" t="s">
        <v>43</v>
      </c>
      <c r="G236" s="69">
        <v>118</v>
      </c>
      <c r="H236" s="69">
        <v>0</v>
      </c>
      <c r="I236" s="69">
        <v>70</v>
      </c>
      <c r="J236" s="69">
        <v>188</v>
      </c>
      <c r="K236" s="69">
        <v>83</v>
      </c>
      <c r="L236" s="38" t="s">
        <v>183</v>
      </c>
      <c r="M236" s="52"/>
      <c r="N236" s="42" t="s">
        <v>593</v>
      </c>
      <c r="O236" s="52" t="s">
        <v>815</v>
      </c>
      <c r="P236" s="52" t="s">
        <v>816</v>
      </c>
      <c r="Q236" s="58"/>
    </row>
    <row r="237" spans="2:17" ht="18" customHeight="1" x14ac:dyDescent="0.15">
      <c r="B237" s="33">
        <v>2017</v>
      </c>
      <c r="C237" s="52">
        <v>2</v>
      </c>
      <c r="D237" s="35" t="s">
        <v>15</v>
      </c>
      <c r="E237" s="42" t="s">
        <v>814</v>
      </c>
      <c r="F237" s="35" t="s">
        <v>44</v>
      </c>
      <c r="G237" s="69">
        <v>17</v>
      </c>
      <c r="H237" s="69">
        <v>0</v>
      </c>
      <c r="I237" s="69">
        <v>5</v>
      </c>
      <c r="J237" s="69">
        <v>22</v>
      </c>
      <c r="K237" s="69">
        <v>12</v>
      </c>
      <c r="L237" s="38" t="s">
        <v>183</v>
      </c>
      <c r="M237" s="52"/>
      <c r="N237" s="42" t="s">
        <v>593</v>
      </c>
      <c r="O237" s="52" t="s">
        <v>815</v>
      </c>
      <c r="P237" s="52" t="s">
        <v>816</v>
      </c>
      <c r="Q237" s="58"/>
    </row>
    <row r="238" spans="2:17" ht="18" customHeight="1" x14ac:dyDescent="0.15">
      <c r="B238" s="33">
        <v>2017</v>
      </c>
      <c r="C238" s="52">
        <v>2</v>
      </c>
      <c r="D238" s="35" t="s">
        <v>15</v>
      </c>
      <c r="E238" s="42" t="s">
        <v>817</v>
      </c>
      <c r="F238" s="35" t="s">
        <v>341</v>
      </c>
      <c r="G238" s="69">
        <v>1802</v>
      </c>
      <c r="H238" s="69">
        <v>0</v>
      </c>
      <c r="I238" s="69">
        <v>440</v>
      </c>
      <c r="J238" s="69">
        <v>2242</v>
      </c>
      <c r="K238" s="69">
        <v>1261</v>
      </c>
      <c r="L238" s="38" t="s">
        <v>183</v>
      </c>
      <c r="M238" s="52"/>
      <c r="N238" s="42" t="s">
        <v>593</v>
      </c>
      <c r="O238" s="52" t="s">
        <v>818</v>
      </c>
      <c r="P238" s="52" t="s">
        <v>819</v>
      </c>
      <c r="Q238" s="58"/>
    </row>
    <row r="239" spans="2:17" ht="18" customHeight="1" x14ac:dyDescent="0.15">
      <c r="B239" s="33">
        <v>2017</v>
      </c>
      <c r="C239" s="52">
        <v>2</v>
      </c>
      <c r="D239" s="35" t="s">
        <v>15</v>
      </c>
      <c r="E239" s="42" t="s">
        <v>817</v>
      </c>
      <c r="F239" s="35" t="s">
        <v>43</v>
      </c>
      <c r="G239" s="69">
        <v>95</v>
      </c>
      <c r="H239" s="69">
        <v>0</v>
      </c>
      <c r="I239" s="69">
        <v>59</v>
      </c>
      <c r="J239" s="69">
        <v>154</v>
      </c>
      <c r="K239" s="69">
        <v>66</v>
      </c>
      <c r="L239" s="38" t="s">
        <v>183</v>
      </c>
      <c r="M239" s="52"/>
      <c r="N239" s="42" t="s">
        <v>593</v>
      </c>
      <c r="O239" s="52" t="s">
        <v>818</v>
      </c>
      <c r="P239" s="52" t="s">
        <v>819</v>
      </c>
      <c r="Q239" s="58"/>
    </row>
    <row r="240" spans="2:17" ht="18" customHeight="1" x14ac:dyDescent="0.15">
      <c r="B240" s="33">
        <v>2017</v>
      </c>
      <c r="C240" s="52">
        <v>2</v>
      </c>
      <c r="D240" s="35" t="s">
        <v>15</v>
      </c>
      <c r="E240" s="42" t="s">
        <v>817</v>
      </c>
      <c r="F240" s="35" t="s">
        <v>44</v>
      </c>
      <c r="G240" s="69">
        <v>28</v>
      </c>
      <c r="H240" s="69">
        <v>0</v>
      </c>
      <c r="I240" s="69">
        <v>14</v>
      </c>
      <c r="J240" s="69">
        <v>42</v>
      </c>
      <c r="K240" s="69">
        <v>20</v>
      </c>
      <c r="L240" s="38" t="s">
        <v>183</v>
      </c>
      <c r="M240" s="52"/>
      <c r="N240" s="42" t="s">
        <v>593</v>
      </c>
      <c r="O240" s="52" t="s">
        <v>818</v>
      </c>
      <c r="P240" s="52" t="s">
        <v>819</v>
      </c>
      <c r="Q240" s="58"/>
    </row>
    <row r="241" spans="2:17" ht="18" customHeight="1" x14ac:dyDescent="0.15">
      <c r="B241" s="33">
        <v>2017</v>
      </c>
      <c r="C241" s="52">
        <v>2</v>
      </c>
      <c r="D241" s="35" t="s">
        <v>15</v>
      </c>
      <c r="E241" s="42" t="s">
        <v>817</v>
      </c>
      <c r="F241" s="35" t="s">
        <v>336</v>
      </c>
      <c r="G241" s="69">
        <v>90</v>
      </c>
      <c r="H241" s="69">
        <v>0</v>
      </c>
      <c r="I241" s="69">
        <v>100</v>
      </c>
      <c r="J241" s="69">
        <v>190</v>
      </c>
      <c r="K241" s="69">
        <v>63</v>
      </c>
      <c r="L241" s="38"/>
      <c r="M241" s="52"/>
      <c r="N241" s="42" t="s">
        <v>593</v>
      </c>
      <c r="O241" s="52" t="s">
        <v>818</v>
      </c>
      <c r="P241" s="52" t="s">
        <v>819</v>
      </c>
      <c r="Q241" s="58"/>
    </row>
    <row r="242" spans="2:17" ht="18" customHeight="1" x14ac:dyDescent="0.15">
      <c r="B242" s="33">
        <v>2017</v>
      </c>
      <c r="C242" s="52">
        <v>2</v>
      </c>
      <c r="D242" s="35" t="s">
        <v>15</v>
      </c>
      <c r="E242" s="42" t="s">
        <v>820</v>
      </c>
      <c r="F242" s="35" t="s">
        <v>17</v>
      </c>
      <c r="G242" s="69">
        <v>188</v>
      </c>
      <c r="H242" s="69">
        <v>0</v>
      </c>
      <c r="I242" s="69">
        <v>2063</v>
      </c>
      <c r="J242" s="69">
        <v>2251</v>
      </c>
      <c r="K242" s="69">
        <v>132</v>
      </c>
      <c r="L242" s="38"/>
      <c r="M242" s="52"/>
      <c r="N242" s="42" t="s">
        <v>593</v>
      </c>
      <c r="O242" s="52" t="s">
        <v>818</v>
      </c>
      <c r="P242" s="52" t="s">
        <v>819</v>
      </c>
      <c r="Q242" s="58"/>
    </row>
    <row r="243" spans="2:17" ht="18" customHeight="1" x14ac:dyDescent="0.15">
      <c r="B243" s="33">
        <v>2017</v>
      </c>
      <c r="C243" s="52">
        <v>2</v>
      </c>
      <c r="D243" s="35" t="s">
        <v>15</v>
      </c>
      <c r="E243" s="42" t="s">
        <v>820</v>
      </c>
      <c r="F243" s="35" t="s">
        <v>43</v>
      </c>
      <c r="G243" s="69">
        <v>44</v>
      </c>
      <c r="H243" s="69">
        <v>0</v>
      </c>
      <c r="I243" s="69">
        <v>65</v>
      </c>
      <c r="J243" s="69">
        <v>109</v>
      </c>
      <c r="K243" s="69">
        <v>45</v>
      </c>
      <c r="L243" s="38" t="s">
        <v>183</v>
      </c>
      <c r="M243" s="52"/>
      <c r="N243" s="42" t="s">
        <v>593</v>
      </c>
      <c r="O243" s="52" t="s">
        <v>818</v>
      </c>
      <c r="P243" s="52" t="s">
        <v>819</v>
      </c>
      <c r="Q243" s="58"/>
    </row>
    <row r="244" spans="2:17" ht="18" customHeight="1" x14ac:dyDescent="0.15">
      <c r="B244" s="33">
        <v>2017</v>
      </c>
      <c r="C244" s="52">
        <v>2</v>
      </c>
      <c r="D244" s="35" t="s">
        <v>15</v>
      </c>
      <c r="E244" s="42" t="s">
        <v>821</v>
      </c>
      <c r="F244" s="35" t="s">
        <v>17</v>
      </c>
      <c r="G244" s="69">
        <v>703</v>
      </c>
      <c r="H244" s="69">
        <v>0</v>
      </c>
      <c r="I244" s="69">
        <v>1217</v>
      </c>
      <c r="J244" s="69">
        <v>1920</v>
      </c>
      <c r="K244" s="69">
        <v>2816</v>
      </c>
      <c r="L244" s="38"/>
      <c r="M244" s="52"/>
      <c r="N244" s="42" t="s">
        <v>822</v>
      </c>
      <c r="O244" s="52" t="s">
        <v>823</v>
      </c>
      <c r="P244" s="52" t="s">
        <v>824</v>
      </c>
      <c r="Q244" s="49"/>
    </row>
    <row r="245" spans="2:17" ht="18" customHeight="1" x14ac:dyDescent="0.15">
      <c r="B245" s="33">
        <v>2017</v>
      </c>
      <c r="C245" s="52">
        <v>2</v>
      </c>
      <c r="D245" s="35" t="s">
        <v>15</v>
      </c>
      <c r="E245" s="42" t="s">
        <v>825</v>
      </c>
      <c r="F245" s="35" t="s">
        <v>17</v>
      </c>
      <c r="G245" s="69">
        <v>769</v>
      </c>
      <c r="H245" s="69"/>
      <c r="I245" s="69">
        <v>800</v>
      </c>
      <c r="J245" s="69">
        <v>1569</v>
      </c>
      <c r="K245" s="69">
        <v>1669</v>
      </c>
      <c r="L245" s="38"/>
      <c r="M245" s="52"/>
      <c r="N245" s="42" t="s">
        <v>822</v>
      </c>
      <c r="O245" s="52" t="s">
        <v>823</v>
      </c>
      <c r="P245" s="52" t="s">
        <v>824</v>
      </c>
      <c r="Q245" s="49"/>
    </row>
    <row r="246" spans="2:17" ht="18" customHeight="1" x14ac:dyDescent="0.15">
      <c r="B246" s="33">
        <v>2017</v>
      </c>
      <c r="C246" s="52">
        <v>2</v>
      </c>
      <c r="D246" s="35" t="s">
        <v>15</v>
      </c>
      <c r="E246" s="42" t="s">
        <v>826</v>
      </c>
      <c r="F246" s="35" t="s">
        <v>17</v>
      </c>
      <c r="G246" s="69">
        <v>607</v>
      </c>
      <c r="H246" s="69"/>
      <c r="I246" s="69">
        <v>1078</v>
      </c>
      <c r="J246" s="69">
        <v>1685</v>
      </c>
      <c r="K246" s="69">
        <v>2470</v>
      </c>
      <c r="L246" s="38"/>
      <c r="M246" s="52"/>
      <c r="N246" s="42" t="s">
        <v>822</v>
      </c>
      <c r="O246" s="52" t="s">
        <v>823</v>
      </c>
      <c r="P246" s="52" t="s">
        <v>824</v>
      </c>
      <c r="Q246" s="49"/>
    </row>
    <row r="247" spans="2:17" ht="18" customHeight="1" x14ac:dyDescent="0.15">
      <c r="B247" s="33">
        <v>2017</v>
      </c>
      <c r="C247" s="52">
        <v>2</v>
      </c>
      <c r="D247" s="35" t="s">
        <v>15</v>
      </c>
      <c r="E247" s="42" t="s">
        <v>827</v>
      </c>
      <c r="F247" s="35" t="s">
        <v>17</v>
      </c>
      <c r="G247" s="69">
        <v>1000</v>
      </c>
      <c r="H247" s="69"/>
      <c r="I247" s="69">
        <v>100</v>
      </c>
      <c r="J247" s="69">
        <v>1100</v>
      </c>
      <c r="K247" s="69">
        <v>1862</v>
      </c>
      <c r="L247" s="38"/>
      <c r="M247" s="52"/>
      <c r="N247" s="42" t="s">
        <v>822</v>
      </c>
      <c r="O247" s="52" t="s">
        <v>823</v>
      </c>
      <c r="P247" s="52" t="s">
        <v>824</v>
      </c>
      <c r="Q247" s="49"/>
    </row>
    <row r="248" spans="2:17" ht="18" customHeight="1" x14ac:dyDescent="0.15">
      <c r="B248" s="33">
        <v>2017</v>
      </c>
      <c r="C248" s="52">
        <v>2</v>
      </c>
      <c r="D248" s="35" t="s">
        <v>15</v>
      </c>
      <c r="E248" s="42" t="s">
        <v>828</v>
      </c>
      <c r="F248" s="35" t="s">
        <v>17</v>
      </c>
      <c r="G248" s="69">
        <v>638</v>
      </c>
      <c r="H248" s="69"/>
      <c r="I248" s="69">
        <v>100</v>
      </c>
      <c r="J248" s="69">
        <v>738</v>
      </c>
      <c r="K248" s="69">
        <v>738</v>
      </c>
      <c r="L248" s="38"/>
      <c r="M248" s="52"/>
      <c r="N248" s="42" t="s">
        <v>822</v>
      </c>
      <c r="O248" s="52" t="s">
        <v>823</v>
      </c>
      <c r="P248" s="52" t="s">
        <v>824</v>
      </c>
      <c r="Q248" s="49"/>
    </row>
    <row r="249" spans="2:17" ht="18" customHeight="1" x14ac:dyDescent="0.15">
      <c r="B249" s="33">
        <v>2017</v>
      </c>
      <c r="C249" s="52">
        <v>2</v>
      </c>
      <c r="D249" s="35" t="s">
        <v>15</v>
      </c>
      <c r="E249" s="42" t="s">
        <v>827</v>
      </c>
      <c r="F249" s="35" t="s">
        <v>17</v>
      </c>
      <c r="G249" s="69">
        <v>1000</v>
      </c>
      <c r="H249" s="69"/>
      <c r="I249" s="69">
        <v>100</v>
      </c>
      <c r="J249" s="69">
        <v>1100</v>
      </c>
      <c r="K249" s="69">
        <v>1759</v>
      </c>
      <c r="L249" s="38"/>
      <c r="M249" s="52"/>
      <c r="N249" s="42" t="s">
        <v>822</v>
      </c>
      <c r="O249" s="52" t="s">
        <v>823</v>
      </c>
      <c r="P249" s="52" t="s">
        <v>824</v>
      </c>
      <c r="Q249" s="49"/>
    </row>
    <row r="250" spans="2:17" ht="18" customHeight="1" x14ac:dyDescent="0.15">
      <c r="B250" s="33">
        <v>2017</v>
      </c>
      <c r="C250" s="52">
        <v>2</v>
      </c>
      <c r="D250" s="35" t="s">
        <v>15</v>
      </c>
      <c r="E250" s="42" t="s">
        <v>839</v>
      </c>
      <c r="F250" s="35" t="s">
        <v>341</v>
      </c>
      <c r="G250" s="69">
        <v>775</v>
      </c>
      <c r="H250" s="69">
        <v>0</v>
      </c>
      <c r="I250" s="69">
        <v>204</v>
      </c>
      <c r="J250" s="69">
        <v>979</v>
      </c>
      <c r="K250" s="69">
        <v>542</v>
      </c>
      <c r="L250" s="38" t="s">
        <v>183</v>
      </c>
      <c r="M250" s="52"/>
      <c r="N250" s="42" t="s">
        <v>840</v>
      </c>
      <c r="O250" s="52" t="s">
        <v>841</v>
      </c>
      <c r="P250" s="52" t="s">
        <v>842</v>
      </c>
      <c r="Q250" s="58"/>
    </row>
    <row r="251" spans="2:17" ht="18" customHeight="1" x14ac:dyDescent="0.15">
      <c r="B251" s="33">
        <v>2017</v>
      </c>
      <c r="C251" s="52">
        <v>2</v>
      </c>
      <c r="D251" s="35" t="s">
        <v>15</v>
      </c>
      <c r="E251" s="42" t="s">
        <v>843</v>
      </c>
      <c r="F251" s="35" t="s">
        <v>341</v>
      </c>
      <c r="G251" s="69">
        <v>134</v>
      </c>
      <c r="H251" s="69"/>
      <c r="I251" s="69">
        <v>2074</v>
      </c>
      <c r="J251" s="69">
        <v>2208</v>
      </c>
      <c r="K251" s="69">
        <v>1545.6</v>
      </c>
      <c r="L251" s="38" t="s">
        <v>183</v>
      </c>
      <c r="M251" s="52"/>
      <c r="N251" s="42" t="s">
        <v>840</v>
      </c>
      <c r="O251" s="52" t="s">
        <v>844</v>
      </c>
      <c r="P251" s="52" t="s">
        <v>845</v>
      </c>
      <c r="Q251" s="58"/>
    </row>
    <row r="252" spans="2:17" ht="18" customHeight="1" x14ac:dyDescent="0.15">
      <c r="B252" s="33">
        <v>2017</v>
      </c>
      <c r="C252" s="52">
        <v>2</v>
      </c>
      <c r="D252" s="35" t="s">
        <v>15</v>
      </c>
      <c r="E252" s="42" t="s">
        <v>846</v>
      </c>
      <c r="F252" s="35" t="s">
        <v>43</v>
      </c>
      <c r="G252" s="69">
        <v>10</v>
      </c>
      <c r="H252" s="69"/>
      <c r="I252" s="69">
        <v>106</v>
      </c>
      <c r="J252" s="69">
        <v>116</v>
      </c>
      <c r="K252" s="69">
        <v>81.199999999999989</v>
      </c>
      <c r="L252" s="38" t="s">
        <v>183</v>
      </c>
      <c r="M252" s="52"/>
      <c r="N252" s="42" t="s">
        <v>840</v>
      </c>
      <c r="O252" s="52" t="s">
        <v>844</v>
      </c>
      <c r="P252" s="52" t="s">
        <v>845</v>
      </c>
      <c r="Q252" s="58"/>
    </row>
    <row r="253" spans="2:17" ht="18" customHeight="1" x14ac:dyDescent="0.15">
      <c r="B253" s="33">
        <v>2017</v>
      </c>
      <c r="C253" s="52">
        <v>2</v>
      </c>
      <c r="D253" s="35" t="s">
        <v>15</v>
      </c>
      <c r="E253" s="42" t="s">
        <v>847</v>
      </c>
      <c r="F253" s="35" t="s">
        <v>341</v>
      </c>
      <c r="G253" s="69">
        <v>388</v>
      </c>
      <c r="H253" s="69"/>
      <c r="I253" s="69">
        <v>966</v>
      </c>
      <c r="J253" s="69">
        <v>1354</v>
      </c>
      <c r="K253" s="69">
        <v>947.8</v>
      </c>
      <c r="L253" s="38" t="s">
        <v>183</v>
      </c>
      <c r="M253" s="52"/>
      <c r="N253" s="42" t="s">
        <v>840</v>
      </c>
      <c r="O253" s="52" t="s">
        <v>844</v>
      </c>
      <c r="P253" s="52" t="s">
        <v>845</v>
      </c>
      <c r="Q253" s="58"/>
    </row>
    <row r="254" spans="2:17" ht="18" customHeight="1" x14ac:dyDescent="0.15">
      <c r="B254" s="33">
        <v>2017</v>
      </c>
      <c r="C254" s="52">
        <v>2</v>
      </c>
      <c r="D254" s="35" t="s">
        <v>15</v>
      </c>
      <c r="E254" s="42" t="s">
        <v>848</v>
      </c>
      <c r="F254" s="35" t="s">
        <v>44</v>
      </c>
      <c r="G254" s="69">
        <v>86</v>
      </c>
      <c r="H254" s="69"/>
      <c r="I254" s="69">
        <v>16</v>
      </c>
      <c r="J254" s="69">
        <v>102</v>
      </c>
      <c r="K254" s="69">
        <v>71.399999999999991</v>
      </c>
      <c r="L254" s="38" t="s">
        <v>183</v>
      </c>
      <c r="M254" s="52"/>
      <c r="N254" s="42" t="s">
        <v>840</v>
      </c>
      <c r="O254" s="52" t="s">
        <v>844</v>
      </c>
      <c r="P254" s="52" t="s">
        <v>845</v>
      </c>
      <c r="Q254" s="58"/>
    </row>
    <row r="255" spans="2:17" ht="18" customHeight="1" x14ac:dyDescent="0.15">
      <c r="B255" s="33">
        <v>2017</v>
      </c>
      <c r="C255" s="52">
        <v>2</v>
      </c>
      <c r="D255" s="35" t="s">
        <v>15</v>
      </c>
      <c r="E255" s="42" t="s">
        <v>850</v>
      </c>
      <c r="F255" s="35" t="s">
        <v>43</v>
      </c>
      <c r="G255" s="69">
        <v>169</v>
      </c>
      <c r="H255" s="69"/>
      <c r="I255" s="69"/>
      <c r="J255" s="69">
        <v>169</v>
      </c>
      <c r="K255" s="69">
        <v>118.3</v>
      </c>
      <c r="L255" s="38"/>
      <c r="M255" s="52"/>
      <c r="N255" s="42" t="s">
        <v>840</v>
      </c>
      <c r="O255" s="52" t="s">
        <v>844</v>
      </c>
      <c r="P255" s="52" t="s">
        <v>845</v>
      </c>
      <c r="Q255" s="58"/>
    </row>
    <row r="256" spans="2:17" ht="18" customHeight="1" x14ac:dyDescent="0.15">
      <c r="B256" s="33">
        <v>2017</v>
      </c>
      <c r="C256" s="52">
        <v>2</v>
      </c>
      <c r="D256" s="35" t="s">
        <v>15</v>
      </c>
      <c r="E256" s="42" t="s">
        <v>851</v>
      </c>
      <c r="F256" s="35" t="s">
        <v>44</v>
      </c>
      <c r="G256" s="69">
        <v>100</v>
      </c>
      <c r="H256" s="69"/>
      <c r="I256" s="69"/>
      <c r="J256" s="69">
        <v>100</v>
      </c>
      <c r="K256" s="69">
        <v>70</v>
      </c>
      <c r="L256" s="38"/>
      <c r="M256" s="52"/>
      <c r="N256" s="42" t="s">
        <v>840</v>
      </c>
      <c r="O256" s="52" t="s">
        <v>844</v>
      </c>
      <c r="P256" s="52" t="s">
        <v>845</v>
      </c>
      <c r="Q256" s="58"/>
    </row>
    <row r="257" spans="2:17" ht="18" customHeight="1" x14ac:dyDescent="0.15">
      <c r="B257" s="33">
        <v>2017</v>
      </c>
      <c r="C257" s="52">
        <v>2</v>
      </c>
      <c r="D257" s="35" t="s">
        <v>15</v>
      </c>
      <c r="E257" s="42" t="s">
        <v>852</v>
      </c>
      <c r="F257" s="35" t="s">
        <v>17</v>
      </c>
      <c r="G257" s="69">
        <v>1372</v>
      </c>
      <c r="H257" s="69">
        <v>1945</v>
      </c>
      <c r="I257" s="69">
        <v>2500</v>
      </c>
      <c r="J257" s="69">
        <v>5817</v>
      </c>
      <c r="K257" s="69">
        <v>5817</v>
      </c>
      <c r="L257" s="38"/>
      <c r="M257" s="52"/>
      <c r="N257" s="42" t="s">
        <v>840</v>
      </c>
      <c r="O257" s="52" t="s">
        <v>621</v>
      </c>
      <c r="P257" s="52" t="s">
        <v>622</v>
      </c>
      <c r="Q257" s="58"/>
    </row>
    <row r="258" spans="2:17" ht="18" customHeight="1" x14ac:dyDescent="0.15">
      <c r="B258" s="33">
        <v>2017</v>
      </c>
      <c r="C258" s="52">
        <v>2</v>
      </c>
      <c r="D258" s="35" t="s">
        <v>15</v>
      </c>
      <c r="E258" s="42" t="s">
        <v>853</v>
      </c>
      <c r="F258" s="35" t="s">
        <v>17</v>
      </c>
      <c r="G258" s="69">
        <v>4000</v>
      </c>
      <c r="H258" s="69">
        <v>21633</v>
      </c>
      <c r="I258" s="69">
        <v>3539</v>
      </c>
      <c r="J258" s="69">
        <v>29172</v>
      </c>
      <c r="K258" s="69">
        <v>29172</v>
      </c>
      <c r="L258" s="38"/>
      <c r="M258" s="52"/>
      <c r="N258" s="42" t="s">
        <v>840</v>
      </c>
      <c r="O258" s="52" t="s">
        <v>854</v>
      </c>
      <c r="P258" s="52" t="s">
        <v>855</v>
      </c>
      <c r="Q258" s="58"/>
    </row>
    <row r="259" spans="2:17" ht="18" customHeight="1" x14ac:dyDescent="0.15">
      <c r="B259" s="33">
        <v>2017</v>
      </c>
      <c r="C259" s="52">
        <v>2</v>
      </c>
      <c r="D259" s="35" t="s">
        <v>15</v>
      </c>
      <c r="E259" s="42" t="s">
        <v>856</v>
      </c>
      <c r="F259" s="35" t="s">
        <v>17</v>
      </c>
      <c r="G259" s="69">
        <v>1038</v>
      </c>
      <c r="H259" s="69">
        <v>766</v>
      </c>
      <c r="I259" s="69">
        <v>300</v>
      </c>
      <c r="J259" s="69">
        <v>2104</v>
      </c>
      <c r="K259" s="69">
        <v>2104</v>
      </c>
      <c r="L259" s="38"/>
      <c r="M259" s="52"/>
      <c r="N259" s="42" t="s">
        <v>840</v>
      </c>
      <c r="O259" s="52" t="s">
        <v>854</v>
      </c>
      <c r="P259" s="52" t="s">
        <v>855</v>
      </c>
      <c r="Q259" s="58"/>
    </row>
    <row r="260" spans="2:17" ht="18" customHeight="1" x14ac:dyDescent="0.15">
      <c r="B260" s="33">
        <v>2017</v>
      </c>
      <c r="C260" s="52">
        <v>2</v>
      </c>
      <c r="D260" s="35" t="s">
        <v>15</v>
      </c>
      <c r="E260" s="42" t="s">
        <v>857</v>
      </c>
      <c r="F260" s="35" t="s">
        <v>17</v>
      </c>
      <c r="G260" s="69">
        <v>73</v>
      </c>
      <c r="H260" s="69">
        <v>2638</v>
      </c>
      <c r="I260" s="69"/>
      <c r="J260" s="69">
        <v>2711</v>
      </c>
      <c r="K260" s="69">
        <v>2711</v>
      </c>
      <c r="L260" s="38"/>
      <c r="M260" s="52"/>
      <c r="N260" s="42" t="s">
        <v>840</v>
      </c>
      <c r="O260" s="52" t="s">
        <v>858</v>
      </c>
      <c r="P260" s="52" t="s">
        <v>859</v>
      </c>
      <c r="Q260" s="58"/>
    </row>
    <row r="261" spans="2:17" ht="18" customHeight="1" x14ac:dyDescent="0.15">
      <c r="B261" s="33">
        <v>2017</v>
      </c>
      <c r="C261" s="52">
        <v>2</v>
      </c>
      <c r="D261" s="35" t="s">
        <v>15</v>
      </c>
      <c r="E261" s="42" t="s">
        <v>861</v>
      </c>
      <c r="F261" s="35" t="s">
        <v>17</v>
      </c>
      <c r="G261" s="69">
        <v>956</v>
      </c>
      <c r="H261" s="69">
        <v>0</v>
      </c>
      <c r="I261" s="69">
        <v>1381</v>
      </c>
      <c r="J261" s="69">
        <v>2337</v>
      </c>
      <c r="K261" s="69">
        <v>669</v>
      </c>
      <c r="L261" s="38" t="s">
        <v>183</v>
      </c>
      <c r="M261" s="52"/>
      <c r="N261" s="42" t="s">
        <v>624</v>
      </c>
      <c r="O261" s="52" t="s">
        <v>625</v>
      </c>
      <c r="P261" s="52" t="s">
        <v>626</v>
      </c>
      <c r="Q261" s="58"/>
    </row>
    <row r="262" spans="2:17" ht="18" customHeight="1" x14ac:dyDescent="0.15">
      <c r="B262" s="33">
        <v>2017</v>
      </c>
      <c r="C262" s="52">
        <v>2</v>
      </c>
      <c r="D262" s="35" t="s">
        <v>15</v>
      </c>
      <c r="E262" s="42" t="s">
        <v>862</v>
      </c>
      <c r="F262" s="35" t="s">
        <v>43</v>
      </c>
      <c r="G262" s="69">
        <v>59</v>
      </c>
      <c r="H262" s="69">
        <v>0</v>
      </c>
      <c r="I262" s="69">
        <v>1</v>
      </c>
      <c r="J262" s="69">
        <v>60</v>
      </c>
      <c r="K262" s="69">
        <v>41</v>
      </c>
      <c r="L262" s="38" t="s">
        <v>183</v>
      </c>
      <c r="M262" s="52"/>
      <c r="N262" s="42" t="s">
        <v>624</v>
      </c>
      <c r="O262" s="52" t="s">
        <v>625</v>
      </c>
      <c r="P262" s="52" t="s">
        <v>626</v>
      </c>
      <c r="Q262" s="58"/>
    </row>
    <row r="263" spans="2:17" ht="18" customHeight="1" x14ac:dyDescent="0.15">
      <c r="B263" s="33">
        <v>2017</v>
      </c>
      <c r="C263" s="52">
        <v>2</v>
      </c>
      <c r="D263" s="35" t="s">
        <v>15</v>
      </c>
      <c r="E263" s="42" t="s">
        <v>863</v>
      </c>
      <c r="F263" s="35" t="s">
        <v>45</v>
      </c>
      <c r="G263" s="69">
        <v>90</v>
      </c>
      <c r="H263" s="69">
        <v>0</v>
      </c>
      <c r="I263" s="69">
        <v>15</v>
      </c>
      <c r="J263" s="69">
        <v>105</v>
      </c>
      <c r="K263" s="69">
        <v>63</v>
      </c>
      <c r="L263" s="38"/>
      <c r="M263" s="52"/>
      <c r="N263" s="42" t="s">
        <v>624</v>
      </c>
      <c r="O263" s="52" t="s">
        <v>625</v>
      </c>
      <c r="P263" s="52" t="s">
        <v>626</v>
      </c>
      <c r="Q263" s="58"/>
    </row>
    <row r="264" spans="2:17" ht="18" customHeight="1" x14ac:dyDescent="0.15">
      <c r="B264" s="33">
        <v>2017</v>
      </c>
      <c r="C264" s="52">
        <v>2</v>
      </c>
      <c r="D264" s="35" t="s">
        <v>15</v>
      </c>
      <c r="E264" s="42" t="s">
        <v>871</v>
      </c>
      <c r="F264" s="35" t="s">
        <v>17</v>
      </c>
      <c r="G264" s="69">
        <v>544</v>
      </c>
      <c r="H264" s="69">
        <v>0</v>
      </c>
      <c r="I264" s="69">
        <v>3704</v>
      </c>
      <c r="J264" s="69">
        <v>4248</v>
      </c>
      <c r="K264" s="69">
        <v>381</v>
      </c>
      <c r="L264" s="38"/>
      <c r="M264" s="52"/>
      <c r="N264" s="42" t="s">
        <v>624</v>
      </c>
      <c r="O264" s="52" t="s">
        <v>628</v>
      </c>
      <c r="P264" s="52" t="s">
        <v>629</v>
      </c>
      <c r="Q264" s="58"/>
    </row>
    <row r="265" spans="2:17" ht="18" customHeight="1" x14ac:dyDescent="0.15">
      <c r="B265" s="33">
        <v>2017</v>
      </c>
      <c r="C265" s="52">
        <v>2</v>
      </c>
      <c r="D265" s="35" t="s">
        <v>15</v>
      </c>
      <c r="E265" s="42" t="s">
        <v>627</v>
      </c>
      <c r="F265" s="35" t="s">
        <v>17</v>
      </c>
      <c r="G265" s="69">
        <v>1200</v>
      </c>
      <c r="H265" s="69">
        <v>786</v>
      </c>
      <c r="I265" s="69">
        <v>1507</v>
      </c>
      <c r="J265" s="69">
        <v>3493</v>
      </c>
      <c r="K265" s="69">
        <v>840</v>
      </c>
      <c r="L265" s="38"/>
      <c r="M265" s="52"/>
      <c r="N265" s="42" t="s">
        <v>624</v>
      </c>
      <c r="O265" s="52" t="s">
        <v>628</v>
      </c>
      <c r="P265" s="52" t="s">
        <v>872</v>
      </c>
      <c r="Q265" s="58"/>
    </row>
    <row r="266" spans="2:17" ht="18" customHeight="1" x14ac:dyDescent="0.15">
      <c r="B266" s="33">
        <v>2017</v>
      </c>
      <c r="C266" s="52">
        <v>2</v>
      </c>
      <c r="D266" s="35" t="s">
        <v>15</v>
      </c>
      <c r="E266" s="42" t="s">
        <v>873</v>
      </c>
      <c r="F266" s="35" t="s">
        <v>341</v>
      </c>
      <c r="G266" s="69">
        <v>958</v>
      </c>
      <c r="H266" s="69">
        <v>0</v>
      </c>
      <c r="I266" s="69">
        <v>284</v>
      </c>
      <c r="J266" s="69">
        <v>1242</v>
      </c>
      <c r="K266" s="69">
        <v>671</v>
      </c>
      <c r="L266" s="38"/>
      <c r="M266" s="52"/>
      <c r="N266" s="42" t="s">
        <v>624</v>
      </c>
      <c r="O266" s="52" t="s">
        <v>631</v>
      </c>
      <c r="P266" s="52" t="s">
        <v>632</v>
      </c>
      <c r="Q266" s="58"/>
    </row>
    <row r="267" spans="2:17" ht="18" customHeight="1" x14ac:dyDescent="0.15">
      <c r="B267" s="33">
        <v>2017</v>
      </c>
      <c r="C267" s="52">
        <v>2</v>
      </c>
      <c r="D267" s="35" t="s">
        <v>15</v>
      </c>
      <c r="E267" s="42" t="s">
        <v>874</v>
      </c>
      <c r="F267" s="35" t="s">
        <v>43</v>
      </c>
      <c r="G267" s="69">
        <v>262</v>
      </c>
      <c r="H267" s="69">
        <v>0</v>
      </c>
      <c r="I267" s="69">
        <v>75</v>
      </c>
      <c r="J267" s="69">
        <v>337</v>
      </c>
      <c r="K267" s="69">
        <v>183</v>
      </c>
      <c r="L267" s="38"/>
      <c r="M267" s="52"/>
      <c r="N267" s="42" t="s">
        <v>624</v>
      </c>
      <c r="O267" s="52" t="s">
        <v>631</v>
      </c>
      <c r="P267" s="52" t="s">
        <v>632</v>
      </c>
      <c r="Q267" s="58"/>
    </row>
    <row r="268" spans="2:17" ht="18" customHeight="1" x14ac:dyDescent="0.15">
      <c r="B268" s="33">
        <v>2017</v>
      </c>
      <c r="C268" s="52">
        <v>2</v>
      </c>
      <c r="D268" s="35" t="s">
        <v>15</v>
      </c>
      <c r="E268" s="42" t="s">
        <v>875</v>
      </c>
      <c r="F268" s="35" t="s">
        <v>44</v>
      </c>
      <c r="G268" s="69">
        <v>13</v>
      </c>
      <c r="H268" s="69">
        <v>0</v>
      </c>
      <c r="I268" s="69">
        <v>101</v>
      </c>
      <c r="J268" s="69">
        <v>114</v>
      </c>
      <c r="K268" s="69">
        <v>9</v>
      </c>
      <c r="L268" s="38"/>
      <c r="M268" s="52"/>
      <c r="N268" s="42" t="s">
        <v>624</v>
      </c>
      <c r="O268" s="52" t="s">
        <v>631</v>
      </c>
      <c r="P268" s="52" t="s">
        <v>632</v>
      </c>
      <c r="Q268" s="58"/>
    </row>
    <row r="269" spans="2:17" ht="18" customHeight="1" x14ac:dyDescent="0.15">
      <c r="B269" s="33">
        <v>2017</v>
      </c>
      <c r="C269" s="52">
        <v>2</v>
      </c>
      <c r="D269" s="35" t="s">
        <v>15</v>
      </c>
      <c r="E269" s="42" t="s">
        <v>876</v>
      </c>
      <c r="F269" s="35" t="s">
        <v>341</v>
      </c>
      <c r="G269" s="69">
        <v>2337</v>
      </c>
      <c r="H269" s="69">
        <v>0</v>
      </c>
      <c r="I269" s="69">
        <v>271</v>
      </c>
      <c r="J269" s="69">
        <v>2608</v>
      </c>
      <c r="K269" s="69">
        <v>1636</v>
      </c>
      <c r="L269" s="38"/>
      <c r="M269" s="52"/>
      <c r="N269" s="42" t="s">
        <v>624</v>
      </c>
      <c r="O269" s="52" t="s">
        <v>631</v>
      </c>
      <c r="P269" s="52" t="s">
        <v>632</v>
      </c>
      <c r="Q269" s="58"/>
    </row>
    <row r="270" spans="2:17" ht="18" customHeight="1" x14ac:dyDescent="0.15">
      <c r="B270" s="33">
        <v>2017</v>
      </c>
      <c r="C270" s="52">
        <v>2</v>
      </c>
      <c r="D270" s="17" t="s">
        <v>15</v>
      </c>
      <c r="E270" s="42" t="s">
        <v>1341</v>
      </c>
      <c r="F270" s="17" t="s">
        <v>17</v>
      </c>
      <c r="G270" s="69">
        <v>1605</v>
      </c>
      <c r="H270" s="69">
        <v>103</v>
      </c>
      <c r="I270" s="69">
        <v>24545</v>
      </c>
      <c r="J270" s="69">
        <v>26253</v>
      </c>
      <c r="K270" s="69">
        <v>26253</v>
      </c>
      <c r="L270" s="34" t="s">
        <v>183</v>
      </c>
      <c r="M270" s="48"/>
      <c r="N270" s="42" t="s">
        <v>1342</v>
      </c>
      <c r="O270" s="52" t="s">
        <v>1343</v>
      </c>
      <c r="P270" s="52" t="s">
        <v>1344</v>
      </c>
      <c r="Q270" s="49"/>
    </row>
    <row r="271" spans="2:17" ht="18" customHeight="1" x14ac:dyDescent="0.15">
      <c r="B271" s="33">
        <v>2017</v>
      </c>
      <c r="C271" s="52">
        <v>2</v>
      </c>
      <c r="D271" s="17" t="s">
        <v>15</v>
      </c>
      <c r="E271" s="42" t="s">
        <v>1345</v>
      </c>
      <c r="F271" s="17" t="s">
        <v>17</v>
      </c>
      <c r="G271" s="69">
        <v>1900</v>
      </c>
      <c r="H271" s="69">
        <v>808</v>
      </c>
      <c r="I271" s="69">
        <v>2060</v>
      </c>
      <c r="J271" s="69">
        <v>4768</v>
      </c>
      <c r="K271" s="69">
        <v>4768</v>
      </c>
      <c r="L271" s="34" t="s">
        <v>183</v>
      </c>
      <c r="M271" s="48"/>
      <c r="N271" s="42" t="s">
        <v>1342</v>
      </c>
      <c r="O271" s="52" t="s">
        <v>1343</v>
      </c>
      <c r="P271" s="52" t="s">
        <v>1344</v>
      </c>
      <c r="Q271" s="49"/>
    </row>
    <row r="272" spans="2:17" ht="18" customHeight="1" x14ac:dyDescent="0.15">
      <c r="B272" s="33">
        <v>2017</v>
      </c>
      <c r="C272" s="52">
        <v>2</v>
      </c>
      <c r="D272" s="17" t="s">
        <v>15</v>
      </c>
      <c r="E272" s="42" t="s">
        <v>1346</v>
      </c>
      <c r="F272" s="17" t="s">
        <v>43</v>
      </c>
      <c r="G272" s="69">
        <v>237</v>
      </c>
      <c r="H272" s="69">
        <v>10</v>
      </c>
      <c r="I272" s="69">
        <v>15</v>
      </c>
      <c r="J272" s="69">
        <v>262</v>
      </c>
      <c r="K272" s="69">
        <v>262</v>
      </c>
      <c r="L272" s="34" t="s">
        <v>183</v>
      </c>
      <c r="M272" s="48"/>
      <c r="N272" s="42" t="s">
        <v>1342</v>
      </c>
      <c r="O272" s="52" t="s">
        <v>1343</v>
      </c>
      <c r="P272" s="52" t="s">
        <v>1344</v>
      </c>
      <c r="Q272" s="49"/>
    </row>
    <row r="273" spans="2:17" ht="18" customHeight="1" x14ac:dyDescent="0.15">
      <c r="B273" s="33">
        <v>2017</v>
      </c>
      <c r="C273" s="52">
        <v>2</v>
      </c>
      <c r="D273" s="17" t="s">
        <v>15</v>
      </c>
      <c r="E273" s="42" t="s">
        <v>1347</v>
      </c>
      <c r="F273" s="17" t="s">
        <v>45</v>
      </c>
      <c r="G273" s="69">
        <v>12</v>
      </c>
      <c r="H273" s="69">
        <v>57</v>
      </c>
      <c r="I273" s="69">
        <v>3</v>
      </c>
      <c r="J273" s="69">
        <v>72</v>
      </c>
      <c r="K273" s="69">
        <v>72</v>
      </c>
      <c r="L273" s="34"/>
      <c r="M273" s="48"/>
      <c r="N273" s="42" t="s">
        <v>1342</v>
      </c>
      <c r="O273" s="52" t="s">
        <v>1343</v>
      </c>
      <c r="P273" s="52" t="s">
        <v>1344</v>
      </c>
      <c r="Q273" s="49"/>
    </row>
    <row r="274" spans="2:17" ht="18" customHeight="1" x14ac:dyDescent="0.15">
      <c r="B274" s="33">
        <v>2017</v>
      </c>
      <c r="C274" s="52">
        <v>2</v>
      </c>
      <c r="D274" s="17" t="s">
        <v>15</v>
      </c>
      <c r="E274" s="42" t="s">
        <v>1348</v>
      </c>
      <c r="F274" s="17" t="s">
        <v>17</v>
      </c>
      <c r="G274" s="69">
        <v>2054</v>
      </c>
      <c r="H274" s="69">
        <v>0</v>
      </c>
      <c r="I274" s="69">
        <v>3232</v>
      </c>
      <c r="J274" s="69">
        <v>5286</v>
      </c>
      <c r="K274" s="69">
        <v>46065</v>
      </c>
      <c r="L274" s="34" t="s">
        <v>183</v>
      </c>
      <c r="M274" s="48"/>
      <c r="N274" s="42" t="s">
        <v>1349</v>
      </c>
      <c r="O274" s="52" t="s">
        <v>1350</v>
      </c>
      <c r="P274" s="52" t="s">
        <v>1351</v>
      </c>
      <c r="Q274" s="49"/>
    </row>
    <row r="275" spans="2:17" ht="18" customHeight="1" x14ac:dyDescent="0.15">
      <c r="B275" s="33">
        <v>2017</v>
      </c>
      <c r="C275" s="52">
        <v>2</v>
      </c>
      <c r="D275" s="17" t="s">
        <v>15</v>
      </c>
      <c r="E275" s="42" t="s">
        <v>1352</v>
      </c>
      <c r="F275" s="17" t="s">
        <v>17</v>
      </c>
      <c r="G275" s="69">
        <v>2477</v>
      </c>
      <c r="H275" s="69">
        <v>0</v>
      </c>
      <c r="I275" s="69">
        <v>2901</v>
      </c>
      <c r="J275" s="69">
        <v>5378</v>
      </c>
      <c r="K275" s="69">
        <v>49066</v>
      </c>
      <c r="L275" s="34" t="s">
        <v>183</v>
      </c>
      <c r="M275" s="48"/>
      <c r="N275" s="42" t="s">
        <v>1349</v>
      </c>
      <c r="O275" s="52" t="s">
        <v>1350</v>
      </c>
      <c r="P275" s="52" t="s">
        <v>1351</v>
      </c>
      <c r="Q275" s="49"/>
    </row>
    <row r="276" spans="2:17" ht="18" customHeight="1" x14ac:dyDescent="0.15">
      <c r="B276" s="33">
        <v>2017</v>
      </c>
      <c r="C276" s="52">
        <v>2</v>
      </c>
      <c r="D276" s="17" t="s">
        <v>15</v>
      </c>
      <c r="E276" s="42" t="s">
        <v>1353</v>
      </c>
      <c r="F276" s="17" t="s">
        <v>17</v>
      </c>
      <c r="G276" s="69">
        <v>1300</v>
      </c>
      <c r="H276" s="69">
        <v>9920</v>
      </c>
      <c r="I276" s="69">
        <v>1500</v>
      </c>
      <c r="J276" s="69">
        <v>12720</v>
      </c>
      <c r="K276" s="69">
        <v>53345</v>
      </c>
      <c r="L276" s="34" t="s">
        <v>183</v>
      </c>
      <c r="M276" s="48"/>
      <c r="N276" s="42" t="s">
        <v>1349</v>
      </c>
      <c r="O276" s="52" t="s">
        <v>1350</v>
      </c>
      <c r="P276" s="52" t="s">
        <v>1351</v>
      </c>
      <c r="Q276" s="49"/>
    </row>
    <row r="277" spans="2:17" ht="18" customHeight="1" x14ac:dyDescent="0.15">
      <c r="B277" s="33">
        <v>2017</v>
      </c>
      <c r="C277" s="52">
        <v>2</v>
      </c>
      <c r="D277" s="17" t="s">
        <v>15</v>
      </c>
      <c r="E277" s="42" t="s">
        <v>1354</v>
      </c>
      <c r="F277" s="17" t="s">
        <v>17</v>
      </c>
      <c r="G277" s="69">
        <v>1586</v>
      </c>
      <c r="H277" s="69">
        <v>24755</v>
      </c>
      <c r="I277" s="69">
        <v>5</v>
      </c>
      <c r="J277" s="69">
        <v>26346</v>
      </c>
      <c r="K277" s="69">
        <v>53540</v>
      </c>
      <c r="L277" s="34"/>
      <c r="M277" s="48"/>
      <c r="N277" s="42" t="s">
        <v>1349</v>
      </c>
      <c r="O277" s="52" t="s">
        <v>1350</v>
      </c>
      <c r="P277" s="52" t="s">
        <v>1351</v>
      </c>
      <c r="Q277" s="49"/>
    </row>
    <row r="278" spans="2:17" ht="18" customHeight="1" x14ac:dyDescent="0.15">
      <c r="B278" s="33">
        <v>2017</v>
      </c>
      <c r="C278" s="52">
        <v>2</v>
      </c>
      <c r="D278" s="17" t="s">
        <v>15</v>
      </c>
      <c r="E278" s="42" t="s">
        <v>1355</v>
      </c>
      <c r="F278" s="17" t="s">
        <v>17</v>
      </c>
      <c r="G278" s="69">
        <v>1500</v>
      </c>
      <c r="H278" s="69">
        <v>17167</v>
      </c>
      <c r="I278" s="69">
        <v>1700</v>
      </c>
      <c r="J278" s="69">
        <v>20367</v>
      </c>
      <c r="K278" s="69">
        <v>57005</v>
      </c>
      <c r="L278" s="34"/>
      <c r="M278" s="48"/>
      <c r="N278" s="42" t="s">
        <v>1349</v>
      </c>
      <c r="O278" s="52" t="s">
        <v>1350</v>
      </c>
      <c r="P278" s="52" t="s">
        <v>1351</v>
      </c>
      <c r="Q278" s="49"/>
    </row>
    <row r="279" spans="2:17" ht="18" customHeight="1" x14ac:dyDescent="0.15">
      <c r="B279" s="33">
        <v>2017</v>
      </c>
      <c r="C279" s="52">
        <v>2</v>
      </c>
      <c r="D279" s="35" t="s">
        <v>15</v>
      </c>
      <c r="E279" s="42" t="s">
        <v>1621</v>
      </c>
      <c r="F279" s="35" t="s">
        <v>43</v>
      </c>
      <c r="G279" s="69">
        <v>56</v>
      </c>
      <c r="H279" s="69"/>
      <c r="I279" s="69"/>
      <c r="J279" s="69">
        <v>56</v>
      </c>
      <c r="K279" s="69">
        <v>56</v>
      </c>
      <c r="L279" s="34" t="s">
        <v>183</v>
      </c>
      <c r="M279" s="48"/>
      <c r="N279" s="42" t="s">
        <v>1497</v>
      </c>
      <c r="O279" s="52" t="s">
        <v>1498</v>
      </c>
      <c r="P279" s="52" t="s">
        <v>1499</v>
      </c>
      <c r="Q279" s="49"/>
    </row>
    <row r="280" spans="2:17" ht="18" customHeight="1" x14ac:dyDescent="0.15">
      <c r="B280" s="33">
        <v>2017</v>
      </c>
      <c r="C280" s="52">
        <v>2</v>
      </c>
      <c r="D280" s="35" t="s">
        <v>15</v>
      </c>
      <c r="E280" s="42" t="s">
        <v>1622</v>
      </c>
      <c r="F280" s="35" t="s">
        <v>341</v>
      </c>
      <c r="G280" s="69">
        <v>1503</v>
      </c>
      <c r="H280" s="69">
        <v>0</v>
      </c>
      <c r="I280" s="69">
        <v>585</v>
      </c>
      <c r="J280" s="69">
        <v>2088</v>
      </c>
      <c r="K280" s="69">
        <v>1461.6</v>
      </c>
      <c r="L280" s="34" t="s">
        <v>183</v>
      </c>
      <c r="M280" s="48"/>
      <c r="N280" s="42" t="s">
        <v>1497</v>
      </c>
      <c r="O280" s="52" t="s">
        <v>1623</v>
      </c>
      <c r="P280" s="52" t="s">
        <v>1624</v>
      </c>
      <c r="Q280" s="49"/>
    </row>
    <row r="281" spans="2:17" ht="18" customHeight="1" x14ac:dyDescent="0.15">
      <c r="B281" s="33">
        <v>2017</v>
      </c>
      <c r="C281" s="52">
        <v>2</v>
      </c>
      <c r="D281" s="35" t="s">
        <v>15</v>
      </c>
      <c r="E281" s="42" t="s">
        <v>1625</v>
      </c>
      <c r="F281" s="35" t="s">
        <v>43</v>
      </c>
      <c r="G281" s="69">
        <v>127</v>
      </c>
      <c r="H281" s="69">
        <v>0</v>
      </c>
      <c r="I281" s="69">
        <v>0</v>
      </c>
      <c r="J281" s="69">
        <v>127</v>
      </c>
      <c r="K281" s="69">
        <v>88.899999999999991</v>
      </c>
      <c r="L281" s="34"/>
      <c r="M281" s="48"/>
      <c r="N281" s="42" t="s">
        <v>1497</v>
      </c>
      <c r="O281" s="52" t="s">
        <v>1623</v>
      </c>
      <c r="P281" s="52" t="s">
        <v>1626</v>
      </c>
      <c r="Q281" s="49"/>
    </row>
    <row r="282" spans="2:17" ht="18" customHeight="1" x14ac:dyDescent="0.15">
      <c r="B282" s="33">
        <v>2017</v>
      </c>
      <c r="C282" s="52">
        <v>2</v>
      </c>
      <c r="D282" s="35" t="s">
        <v>15</v>
      </c>
      <c r="E282" s="42" t="s">
        <v>1627</v>
      </c>
      <c r="F282" s="35" t="s">
        <v>44</v>
      </c>
      <c r="G282" s="69">
        <v>58</v>
      </c>
      <c r="H282" s="69">
        <v>0</v>
      </c>
      <c r="I282" s="69">
        <v>0</v>
      </c>
      <c r="J282" s="69">
        <v>58</v>
      </c>
      <c r="K282" s="69">
        <v>40.599999999999994</v>
      </c>
      <c r="L282" s="34"/>
      <c r="M282" s="48"/>
      <c r="N282" s="42" t="s">
        <v>1497</v>
      </c>
      <c r="O282" s="52" t="s">
        <v>1623</v>
      </c>
      <c r="P282" s="52" t="s">
        <v>1624</v>
      </c>
      <c r="Q282" s="49"/>
    </row>
    <row r="283" spans="2:17" ht="18" customHeight="1" x14ac:dyDescent="0.15">
      <c r="B283" s="33">
        <v>2017</v>
      </c>
      <c r="C283" s="52">
        <v>2</v>
      </c>
      <c r="D283" s="35" t="s">
        <v>15</v>
      </c>
      <c r="E283" s="42" t="s">
        <v>1628</v>
      </c>
      <c r="F283" s="35" t="s">
        <v>45</v>
      </c>
      <c r="G283" s="69">
        <v>47</v>
      </c>
      <c r="H283" s="69">
        <v>0</v>
      </c>
      <c r="I283" s="69">
        <v>0</v>
      </c>
      <c r="J283" s="69">
        <v>47</v>
      </c>
      <c r="K283" s="69">
        <v>32.9</v>
      </c>
      <c r="L283" s="34"/>
      <c r="M283" s="48"/>
      <c r="N283" s="42" t="s">
        <v>1497</v>
      </c>
      <c r="O283" s="52" t="s">
        <v>1623</v>
      </c>
      <c r="P283" s="52" t="s">
        <v>1624</v>
      </c>
      <c r="Q283" s="49"/>
    </row>
    <row r="284" spans="2:17" ht="18" customHeight="1" x14ac:dyDescent="0.15">
      <c r="B284" s="33">
        <v>2017</v>
      </c>
      <c r="C284" s="52">
        <v>2</v>
      </c>
      <c r="D284" s="35" t="s">
        <v>15</v>
      </c>
      <c r="E284" s="42" t="s">
        <v>1629</v>
      </c>
      <c r="F284" s="35" t="s">
        <v>341</v>
      </c>
      <c r="G284" s="69">
        <v>1500</v>
      </c>
      <c r="H284" s="69">
        <v>0</v>
      </c>
      <c r="I284" s="69">
        <v>689</v>
      </c>
      <c r="J284" s="69">
        <v>2189</v>
      </c>
      <c r="K284" s="69">
        <v>1532.3</v>
      </c>
      <c r="L284" s="34" t="s">
        <v>183</v>
      </c>
      <c r="M284" s="48"/>
      <c r="N284" s="42" t="s">
        <v>1497</v>
      </c>
      <c r="O284" s="52" t="s">
        <v>1522</v>
      </c>
      <c r="P284" s="52" t="s">
        <v>1523</v>
      </c>
      <c r="Q284" s="49"/>
    </row>
    <row r="285" spans="2:17" ht="18" customHeight="1" x14ac:dyDescent="0.15">
      <c r="B285" s="33">
        <v>2017</v>
      </c>
      <c r="C285" s="52">
        <v>2</v>
      </c>
      <c r="D285" s="35" t="s">
        <v>15</v>
      </c>
      <c r="E285" s="42" t="s">
        <v>1630</v>
      </c>
      <c r="F285" s="35" t="s">
        <v>43</v>
      </c>
      <c r="G285" s="69">
        <v>45</v>
      </c>
      <c r="H285" s="69">
        <v>0</v>
      </c>
      <c r="I285" s="69">
        <v>49</v>
      </c>
      <c r="J285" s="69">
        <v>94</v>
      </c>
      <c r="K285" s="69">
        <v>65.8</v>
      </c>
      <c r="L285" s="34"/>
      <c r="M285" s="48"/>
      <c r="N285" s="42" t="s">
        <v>1497</v>
      </c>
      <c r="O285" s="52" t="s">
        <v>1522</v>
      </c>
      <c r="P285" s="52" t="s">
        <v>1523</v>
      </c>
      <c r="Q285" s="49"/>
    </row>
    <row r="286" spans="2:17" ht="18" customHeight="1" x14ac:dyDescent="0.15">
      <c r="B286" s="33">
        <v>2017</v>
      </c>
      <c r="C286" s="52">
        <v>2</v>
      </c>
      <c r="D286" s="35" t="s">
        <v>15</v>
      </c>
      <c r="E286" s="42" t="s">
        <v>1635</v>
      </c>
      <c r="F286" s="35" t="s">
        <v>18</v>
      </c>
      <c r="G286" s="69">
        <v>177</v>
      </c>
      <c r="H286" s="69"/>
      <c r="I286" s="69"/>
      <c r="J286" s="69">
        <v>177</v>
      </c>
      <c r="K286" s="69"/>
      <c r="L286" s="34"/>
      <c r="M286" s="48"/>
      <c r="N286" s="42" t="s">
        <v>1497</v>
      </c>
      <c r="O286" s="52" t="s">
        <v>1632</v>
      </c>
      <c r="P286" s="52" t="s">
        <v>1626</v>
      </c>
      <c r="Q286" s="49"/>
    </row>
    <row r="287" spans="2:17" ht="18" customHeight="1" x14ac:dyDescent="0.15">
      <c r="B287" s="33">
        <v>2017</v>
      </c>
      <c r="C287" s="52">
        <v>2</v>
      </c>
      <c r="D287" s="35" t="s">
        <v>15</v>
      </c>
      <c r="E287" s="42" t="s">
        <v>1636</v>
      </c>
      <c r="F287" s="35" t="s">
        <v>43</v>
      </c>
      <c r="G287" s="69">
        <v>28</v>
      </c>
      <c r="H287" s="69"/>
      <c r="I287" s="69"/>
      <c r="J287" s="69">
        <v>28</v>
      </c>
      <c r="K287" s="69"/>
      <c r="L287" s="34"/>
      <c r="M287" s="48"/>
      <c r="N287" s="42" t="s">
        <v>1497</v>
      </c>
      <c r="O287" s="52" t="s">
        <v>1632</v>
      </c>
      <c r="P287" s="52" t="s">
        <v>1626</v>
      </c>
      <c r="Q287" s="49"/>
    </row>
    <row r="288" spans="2:17" ht="18" customHeight="1" x14ac:dyDescent="0.15">
      <c r="B288" s="33">
        <v>2017</v>
      </c>
      <c r="C288" s="52">
        <v>2</v>
      </c>
      <c r="D288" s="35" t="s">
        <v>15</v>
      </c>
      <c r="E288" s="42" t="s">
        <v>1638</v>
      </c>
      <c r="F288" s="35" t="s">
        <v>341</v>
      </c>
      <c r="G288" s="69">
        <v>22</v>
      </c>
      <c r="H288" s="69">
        <v>0</v>
      </c>
      <c r="I288" s="69">
        <v>123</v>
      </c>
      <c r="J288" s="69">
        <v>145</v>
      </c>
      <c r="K288" s="69">
        <v>101</v>
      </c>
      <c r="L288" s="34" t="s">
        <v>183</v>
      </c>
      <c r="M288" s="48"/>
      <c r="N288" s="42" t="s">
        <v>1497</v>
      </c>
      <c r="O288" s="52" t="s">
        <v>1511</v>
      </c>
      <c r="P288" s="52" t="s">
        <v>1512</v>
      </c>
      <c r="Q288" s="49"/>
    </row>
    <row r="289" spans="2:17" ht="18" customHeight="1" x14ac:dyDescent="0.15">
      <c r="B289" s="33">
        <v>2017</v>
      </c>
      <c r="C289" s="52">
        <v>2</v>
      </c>
      <c r="D289" s="35" t="s">
        <v>15</v>
      </c>
      <c r="E289" s="42" t="s">
        <v>1639</v>
      </c>
      <c r="F289" s="35" t="s">
        <v>341</v>
      </c>
      <c r="G289" s="69">
        <v>728</v>
      </c>
      <c r="H289" s="69">
        <v>0</v>
      </c>
      <c r="I289" s="69">
        <v>195</v>
      </c>
      <c r="J289" s="69">
        <v>923</v>
      </c>
      <c r="K289" s="69">
        <v>738</v>
      </c>
      <c r="L289" s="34" t="s">
        <v>183</v>
      </c>
      <c r="M289" s="48"/>
      <c r="N289" s="42" t="s">
        <v>1497</v>
      </c>
      <c r="O289" s="52" t="s">
        <v>1511</v>
      </c>
      <c r="P289" s="52" t="s">
        <v>1512</v>
      </c>
      <c r="Q289" s="49"/>
    </row>
    <row r="290" spans="2:17" ht="18" customHeight="1" x14ac:dyDescent="0.15">
      <c r="B290" s="33">
        <v>2017</v>
      </c>
      <c r="C290" s="52">
        <v>2</v>
      </c>
      <c r="D290" s="35" t="s">
        <v>15</v>
      </c>
      <c r="E290" s="42" t="s">
        <v>1643</v>
      </c>
      <c r="F290" s="35" t="s">
        <v>341</v>
      </c>
      <c r="G290" s="69">
        <v>263</v>
      </c>
      <c r="H290" s="69">
        <v>0</v>
      </c>
      <c r="I290" s="69">
        <v>0</v>
      </c>
      <c r="J290" s="69">
        <v>263</v>
      </c>
      <c r="K290" s="69">
        <v>184</v>
      </c>
      <c r="L290" s="34" t="s">
        <v>183</v>
      </c>
      <c r="M290" s="48"/>
      <c r="N290" s="42" t="s">
        <v>1497</v>
      </c>
      <c r="O290" s="52" t="s">
        <v>1511</v>
      </c>
      <c r="P290" s="52" t="s">
        <v>1512</v>
      </c>
      <c r="Q290" s="49"/>
    </row>
    <row r="291" spans="2:17" ht="18" customHeight="1" x14ac:dyDescent="0.15">
      <c r="B291" s="33">
        <v>2017</v>
      </c>
      <c r="C291" s="52">
        <v>2</v>
      </c>
      <c r="D291" s="35" t="s">
        <v>15</v>
      </c>
      <c r="E291" s="42" t="s">
        <v>1644</v>
      </c>
      <c r="F291" s="35" t="s">
        <v>18</v>
      </c>
      <c r="G291" s="69">
        <v>1134</v>
      </c>
      <c r="H291" s="69"/>
      <c r="I291" s="69">
        <v>200</v>
      </c>
      <c r="J291" s="69">
        <v>1334</v>
      </c>
      <c r="K291" s="69">
        <v>1500</v>
      </c>
      <c r="L291" s="34"/>
      <c r="M291" s="48"/>
      <c r="N291" s="42" t="s">
        <v>1497</v>
      </c>
      <c r="O291" s="52" t="s">
        <v>1518</v>
      </c>
      <c r="P291" s="52" t="s">
        <v>1519</v>
      </c>
      <c r="Q291" s="49"/>
    </row>
    <row r="292" spans="2:17" ht="18" customHeight="1" x14ac:dyDescent="0.15">
      <c r="B292" s="33">
        <v>2017</v>
      </c>
      <c r="C292" s="52">
        <v>2</v>
      </c>
      <c r="D292" s="35" t="s">
        <v>15</v>
      </c>
      <c r="E292" s="42" t="s">
        <v>1645</v>
      </c>
      <c r="F292" s="35" t="s">
        <v>18</v>
      </c>
      <c r="G292" s="69">
        <v>658</v>
      </c>
      <c r="H292" s="69"/>
      <c r="I292" s="69">
        <v>906</v>
      </c>
      <c r="J292" s="69">
        <v>1564</v>
      </c>
      <c r="K292" s="69">
        <v>1800</v>
      </c>
      <c r="L292" s="34"/>
      <c r="M292" s="48"/>
      <c r="N292" s="42" t="s">
        <v>1497</v>
      </c>
      <c r="O292" s="52" t="s">
        <v>1518</v>
      </c>
      <c r="P292" s="52" t="s">
        <v>1519</v>
      </c>
      <c r="Q292" s="49"/>
    </row>
    <row r="293" spans="2:17" ht="18" customHeight="1" x14ac:dyDescent="0.15">
      <c r="B293" s="33">
        <v>2017</v>
      </c>
      <c r="C293" s="52">
        <v>2</v>
      </c>
      <c r="D293" s="35" t="s">
        <v>15</v>
      </c>
      <c r="E293" s="42" t="s">
        <v>1646</v>
      </c>
      <c r="F293" s="35" t="s">
        <v>43</v>
      </c>
      <c r="G293" s="69">
        <v>65</v>
      </c>
      <c r="H293" s="69"/>
      <c r="I293" s="69">
        <v>77</v>
      </c>
      <c r="J293" s="69">
        <v>142</v>
      </c>
      <c r="K293" s="69">
        <v>1800</v>
      </c>
      <c r="L293" s="34"/>
      <c r="M293" s="48"/>
      <c r="N293" s="42" t="s">
        <v>1497</v>
      </c>
      <c r="O293" s="52" t="s">
        <v>1518</v>
      </c>
      <c r="P293" s="52" t="s">
        <v>1519</v>
      </c>
      <c r="Q293" s="49"/>
    </row>
    <row r="294" spans="2:17" ht="18" customHeight="1" x14ac:dyDescent="0.15">
      <c r="B294" s="33">
        <v>2017</v>
      </c>
      <c r="C294" s="52">
        <v>2</v>
      </c>
      <c r="D294" s="35" t="s">
        <v>15</v>
      </c>
      <c r="E294" s="42" t="s">
        <v>1647</v>
      </c>
      <c r="F294" s="35" t="s">
        <v>44</v>
      </c>
      <c r="G294" s="69">
        <v>22</v>
      </c>
      <c r="H294" s="69"/>
      <c r="I294" s="69">
        <v>15</v>
      </c>
      <c r="J294" s="69">
        <v>37</v>
      </c>
      <c r="K294" s="69">
        <v>1800</v>
      </c>
      <c r="L294" s="34"/>
      <c r="M294" s="48"/>
      <c r="N294" s="42" t="s">
        <v>1497</v>
      </c>
      <c r="O294" s="52" t="s">
        <v>1518</v>
      </c>
      <c r="P294" s="52" t="s">
        <v>1519</v>
      </c>
      <c r="Q294" s="49"/>
    </row>
    <row r="295" spans="2:17" ht="18" customHeight="1" x14ac:dyDescent="0.15">
      <c r="B295" s="33">
        <v>2017</v>
      </c>
      <c r="C295" s="52">
        <v>2</v>
      </c>
      <c r="D295" s="35" t="s">
        <v>15</v>
      </c>
      <c r="E295" s="42" t="s">
        <v>1648</v>
      </c>
      <c r="F295" s="35" t="s">
        <v>17</v>
      </c>
      <c r="G295" s="69">
        <v>449</v>
      </c>
      <c r="H295" s="69"/>
      <c r="I295" s="69">
        <v>498</v>
      </c>
      <c r="J295" s="69">
        <v>947</v>
      </c>
      <c r="K295" s="69">
        <v>947</v>
      </c>
      <c r="L295" s="34"/>
      <c r="M295" s="48"/>
      <c r="N295" s="42" t="s">
        <v>1552</v>
      </c>
      <c r="O295" s="52" t="s">
        <v>1553</v>
      </c>
      <c r="P295" s="52" t="s">
        <v>1554</v>
      </c>
      <c r="Q295" s="49"/>
    </row>
    <row r="296" spans="2:17" ht="18" customHeight="1" x14ac:dyDescent="0.15">
      <c r="B296" s="33">
        <v>2017</v>
      </c>
      <c r="C296" s="52">
        <v>2</v>
      </c>
      <c r="D296" s="35" t="s">
        <v>15</v>
      </c>
      <c r="E296" s="42" t="s">
        <v>1649</v>
      </c>
      <c r="F296" s="35" t="s">
        <v>341</v>
      </c>
      <c r="G296" s="69">
        <v>569</v>
      </c>
      <c r="H296" s="69"/>
      <c r="I296" s="69">
        <v>1625</v>
      </c>
      <c r="J296" s="69">
        <v>2194</v>
      </c>
      <c r="K296" s="69">
        <v>2194</v>
      </c>
      <c r="L296" s="34"/>
      <c r="M296" s="48"/>
      <c r="N296" s="42" t="s">
        <v>1557</v>
      </c>
      <c r="O296" s="52" t="s">
        <v>1650</v>
      </c>
      <c r="P296" s="52" t="s">
        <v>1651</v>
      </c>
      <c r="Q296" s="49"/>
    </row>
    <row r="297" spans="2:17" ht="18" customHeight="1" x14ac:dyDescent="0.15">
      <c r="B297" s="33">
        <v>2017</v>
      </c>
      <c r="C297" s="52">
        <v>2</v>
      </c>
      <c r="D297" s="35" t="s">
        <v>15</v>
      </c>
      <c r="E297" s="42" t="s">
        <v>1652</v>
      </c>
      <c r="F297" s="35" t="s">
        <v>18</v>
      </c>
      <c r="G297" s="69">
        <v>176</v>
      </c>
      <c r="H297" s="69"/>
      <c r="I297" s="69">
        <v>1972</v>
      </c>
      <c r="J297" s="69">
        <v>2148</v>
      </c>
      <c r="K297" s="69">
        <v>2148</v>
      </c>
      <c r="L297" s="34"/>
      <c r="M297" s="48"/>
      <c r="N297" s="42" t="s">
        <v>1557</v>
      </c>
      <c r="O297" s="52" t="s">
        <v>1650</v>
      </c>
      <c r="P297" s="52" t="s">
        <v>1651</v>
      </c>
      <c r="Q297" s="49"/>
    </row>
    <row r="298" spans="2:17" ht="18" customHeight="1" x14ac:dyDescent="0.15">
      <c r="B298" s="33">
        <v>2017</v>
      </c>
      <c r="C298" s="52">
        <v>2</v>
      </c>
      <c r="D298" s="35" t="s">
        <v>15</v>
      </c>
      <c r="E298" s="42" t="s">
        <v>1653</v>
      </c>
      <c r="F298" s="35" t="s">
        <v>44</v>
      </c>
      <c r="G298" s="69">
        <v>44</v>
      </c>
      <c r="H298" s="69"/>
      <c r="I298" s="69">
        <v>74</v>
      </c>
      <c r="J298" s="69">
        <v>118</v>
      </c>
      <c r="K298" s="69">
        <v>118</v>
      </c>
      <c r="L298" s="34"/>
      <c r="M298" s="48"/>
      <c r="N298" s="42" t="s">
        <v>1557</v>
      </c>
      <c r="O298" s="52" t="s">
        <v>1650</v>
      </c>
      <c r="P298" s="52" t="s">
        <v>1651</v>
      </c>
      <c r="Q298" s="49"/>
    </row>
    <row r="299" spans="2:17" ht="18" customHeight="1" x14ac:dyDescent="0.15">
      <c r="B299" s="33">
        <v>2017</v>
      </c>
      <c r="C299" s="52">
        <v>2</v>
      </c>
      <c r="D299" s="35" t="s">
        <v>15</v>
      </c>
      <c r="E299" s="42" t="s">
        <v>1654</v>
      </c>
      <c r="F299" s="35" t="s">
        <v>45</v>
      </c>
      <c r="G299" s="69">
        <v>72</v>
      </c>
      <c r="H299" s="69"/>
      <c r="I299" s="69">
        <v>94</v>
      </c>
      <c r="J299" s="69">
        <v>166</v>
      </c>
      <c r="K299" s="69">
        <v>166</v>
      </c>
      <c r="L299" s="34"/>
      <c r="M299" s="48"/>
      <c r="N299" s="42" t="s">
        <v>1557</v>
      </c>
      <c r="O299" s="52" t="s">
        <v>1650</v>
      </c>
      <c r="P299" s="52" t="s">
        <v>1651</v>
      </c>
      <c r="Q299" s="49"/>
    </row>
    <row r="300" spans="2:17" ht="18" customHeight="1" x14ac:dyDescent="0.15">
      <c r="B300" s="33">
        <v>2017</v>
      </c>
      <c r="C300" s="52">
        <v>2</v>
      </c>
      <c r="D300" s="35" t="s">
        <v>15</v>
      </c>
      <c r="E300" s="42" t="s">
        <v>1655</v>
      </c>
      <c r="F300" s="35" t="s">
        <v>341</v>
      </c>
      <c r="G300" s="69">
        <v>1400</v>
      </c>
      <c r="H300" s="69"/>
      <c r="I300" s="69">
        <v>245</v>
      </c>
      <c r="J300" s="69">
        <v>1645</v>
      </c>
      <c r="K300" s="69">
        <v>1645</v>
      </c>
      <c r="L300" s="34"/>
      <c r="M300" s="48"/>
      <c r="N300" s="42" t="s">
        <v>1557</v>
      </c>
      <c r="O300" s="52" t="s">
        <v>1656</v>
      </c>
      <c r="P300" s="52" t="s">
        <v>1657</v>
      </c>
      <c r="Q300" s="49"/>
    </row>
    <row r="301" spans="2:17" ht="18" customHeight="1" x14ac:dyDescent="0.15">
      <c r="B301" s="33">
        <v>2017</v>
      </c>
      <c r="C301" s="52">
        <v>2</v>
      </c>
      <c r="D301" s="35" t="s">
        <v>15</v>
      </c>
      <c r="E301" s="42" t="s">
        <v>1658</v>
      </c>
      <c r="F301" s="35" t="s">
        <v>336</v>
      </c>
      <c r="G301" s="69">
        <v>47</v>
      </c>
      <c r="H301" s="69"/>
      <c r="I301" s="69">
        <v>1032</v>
      </c>
      <c r="J301" s="69">
        <v>1079</v>
      </c>
      <c r="K301" s="69">
        <v>1079</v>
      </c>
      <c r="L301" s="34"/>
      <c r="M301" s="48"/>
      <c r="N301" s="42" t="s">
        <v>1557</v>
      </c>
      <c r="O301" s="52" t="s">
        <v>1558</v>
      </c>
      <c r="P301" s="52" t="s">
        <v>1559</v>
      </c>
      <c r="Q301" s="49"/>
    </row>
    <row r="302" spans="2:17" ht="18" customHeight="1" x14ac:dyDescent="0.15">
      <c r="B302" s="33">
        <v>2017</v>
      </c>
      <c r="C302" s="52">
        <v>2</v>
      </c>
      <c r="D302" s="35" t="s">
        <v>15</v>
      </c>
      <c r="E302" s="42" t="s">
        <v>1659</v>
      </c>
      <c r="F302" s="35" t="s">
        <v>43</v>
      </c>
      <c r="G302" s="69">
        <v>22</v>
      </c>
      <c r="H302" s="69"/>
      <c r="I302" s="69">
        <v>235</v>
      </c>
      <c r="J302" s="69">
        <v>257</v>
      </c>
      <c r="K302" s="69">
        <v>257</v>
      </c>
      <c r="L302" s="34"/>
      <c r="M302" s="48"/>
      <c r="N302" s="42" t="s">
        <v>1557</v>
      </c>
      <c r="O302" s="52" t="s">
        <v>1558</v>
      </c>
      <c r="P302" s="52" t="s">
        <v>1559</v>
      </c>
      <c r="Q302" s="49"/>
    </row>
    <row r="303" spans="2:17" ht="18" customHeight="1" x14ac:dyDescent="0.15">
      <c r="B303" s="33">
        <v>2017</v>
      </c>
      <c r="C303" s="52">
        <v>2</v>
      </c>
      <c r="D303" s="35" t="s">
        <v>15</v>
      </c>
      <c r="E303" s="42" t="s">
        <v>1660</v>
      </c>
      <c r="F303" s="35" t="s">
        <v>17</v>
      </c>
      <c r="G303" s="69">
        <v>137</v>
      </c>
      <c r="H303" s="69"/>
      <c r="I303" s="69">
        <v>508</v>
      </c>
      <c r="J303" s="69">
        <v>645</v>
      </c>
      <c r="K303" s="69">
        <v>645</v>
      </c>
      <c r="L303" s="34"/>
      <c r="M303" s="48"/>
      <c r="N303" s="42" t="s">
        <v>1557</v>
      </c>
      <c r="O303" s="52" t="s">
        <v>1558</v>
      </c>
      <c r="P303" s="52" t="s">
        <v>1559</v>
      </c>
      <c r="Q303" s="49"/>
    </row>
    <row r="304" spans="2:17" ht="18" customHeight="1" x14ac:dyDescent="0.15">
      <c r="B304" s="33">
        <v>2017</v>
      </c>
      <c r="C304" s="52">
        <v>2</v>
      </c>
      <c r="D304" s="35" t="s">
        <v>15</v>
      </c>
      <c r="E304" s="42" t="s">
        <v>1661</v>
      </c>
      <c r="F304" s="35" t="s">
        <v>336</v>
      </c>
      <c r="G304" s="69">
        <v>126</v>
      </c>
      <c r="H304" s="69"/>
      <c r="I304" s="69">
        <v>308</v>
      </c>
      <c r="J304" s="69">
        <v>434</v>
      </c>
      <c r="K304" s="69">
        <v>434</v>
      </c>
      <c r="L304" s="34"/>
      <c r="M304" s="48"/>
      <c r="N304" s="42" t="s">
        <v>1557</v>
      </c>
      <c r="O304" s="52" t="s">
        <v>1558</v>
      </c>
      <c r="P304" s="52" t="s">
        <v>1559</v>
      </c>
      <c r="Q304" s="49"/>
    </row>
    <row r="305" spans="2:17" ht="18" customHeight="1" x14ac:dyDescent="0.15">
      <c r="B305" s="33">
        <v>2017</v>
      </c>
      <c r="C305" s="52">
        <v>2</v>
      </c>
      <c r="D305" s="35" t="s">
        <v>15</v>
      </c>
      <c r="E305" s="42" t="s">
        <v>1662</v>
      </c>
      <c r="F305" s="35" t="s">
        <v>43</v>
      </c>
      <c r="G305" s="69">
        <v>256</v>
      </c>
      <c r="H305" s="69"/>
      <c r="I305" s="69">
        <v>189</v>
      </c>
      <c r="J305" s="69">
        <v>445</v>
      </c>
      <c r="K305" s="69">
        <v>445</v>
      </c>
      <c r="L305" s="34"/>
      <c r="M305" s="48"/>
      <c r="N305" s="42" t="s">
        <v>1557</v>
      </c>
      <c r="O305" s="52" t="s">
        <v>1558</v>
      </c>
      <c r="P305" s="52" t="s">
        <v>1559</v>
      </c>
      <c r="Q305" s="49"/>
    </row>
    <row r="306" spans="2:17" ht="18" customHeight="1" x14ac:dyDescent="0.15">
      <c r="B306" s="33">
        <v>2017</v>
      </c>
      <c r="C306" s="52">
        <v>2</v>
      </c>
      <c r="D306" s="35" t="s">
        <v>15</v>
      </c>
      <c r="E306" s="42" t="s">
        <v>1648</v>
      </c>
      <c r="F306" s="35" t="s">
        <v>17</v>
      </c>
      <c r="G306" s="69">
        <v>449</v>
      </c>
      <c r="H306" s="69"/>
      <c r="I306" s="69">
        <v>498</v>
      </c>
      <c r="J306" s="69">
        <v>947</v>
      </c>
      <c r="K306" s="69">
        <v>947</v>
      </c>
      <c r="L306" s="34"/>
      <c r="M306" s="48"/>
      <c r="N306" s="42" t="s">
        <v>1552</v>
      </c>
      <c r="O306" s="52" t="s">
        <v>1553</v>
      </c>
      <c r="P306" s="52" t="s">
        <v>1554</v>
      </c>
      <c r="Q306" s="49"/>
    </row>
    <row r="307" spans="2:17" ht="18" customHeight="1" x14ac:dyDescent="0.15">
      <c r="B307" s="33">
        <v>2017</v>
      </c>
      <c r="C307" s="52">
        <v>2</v>
      </c>
      <c r="D307" s="35" t="s">
        <v>15</v>
      </c>
      <c r="E307" s="42" t="s">
        <v>1663</v>
      </c>
      <c r="F307" s="35" t="s">
        <v>17</v>
      </c>
      <c r="G307" s="69">
        <v>153</v>
      </c>
      <c r="H307" s="69"/>
      <c r="I307" s="69">
        <v>2597</v>
      </c>
      <c r="J307" s="69">
        <v>2750</v>
      </c>
      <c r="K307" s="69">
        <v>2750</v>
      </c>
      <c r="L307" s="34" t="s">
        <v>183</v>
      </c>
      <c r="M307" s="48"/>
      <c r="N307" s="42" t="s">
        <v>1552</v>
      </c>
      <c r="O307" s="52" t="s">
        <v>1570</v>
      </c>
      <c r="P307" s="52" t="s">
        <v>1571</v>
      </c>
      <c r="Q307" s="49"/>
    </row>
    <row r="308" spans="2:17" ht="18" customHeight="1" x14ac:dyDescent="0.15">
      <c r="B308" s="33">
        <v>2017</v>
      </c>
      <c r="C308" s="52">
        <v>2</v>
      </c>
      <c r="D308" s="35" t="s">
        <v>15</v>
      </c>
      <c r="E308" s="42" t="s">
        <v>1682</v>
      </c>
      <c r="F308" s="35" t="s">
        <v>17</v>
      </c>
      <c r="G308" s="69">
        <v>700</v>
      </c>
      <c r="H308" s="69">
        <v>744</v>
      </c>
      <c r="I308" s="69">
        <v>423</v>
      </c>
      <c r="J308" s="69">
        <f>SUM(G308:I308)</f>
        <v>1867</v>
      </c>
      <c r="K308" s="69">
        <v>1867</v>
      </c>
      <c r="L308" s="34" t="s">
        <v>1337</v>
      </c>
      <c r="M308" s="48"/>
      <c r="N308" s="42" t="s">
        <v>1683</v>
      </c>
      <c r="O308" s="52" t="s">
        <v>1587</v>
      </c>
      <c r="P308" s="52" t="s">
        <v>1588</v>
      </c>
      <c r="Q308" s="49"/>
    </row>
    <row r="309" spans="2:17" ht="18" customHeight="1" x14ac:dyDescent="0.15">
      <c r="B309" s="33">
        <v>2017</v>
      </c>
      <c r="C309" s="52">
        <v>2</v>
      </c>
      <c r="D309" s="35" t="s">
        <v>15</v>
      </c>
      <c r="E309" s="42" t="s">
        <v>1688</v>
      </c>
      <c r="F309" s="35" t="s">
        <v>17</v>
      </c>
      <c r="G309" s="69">
        <v>200</v>
      </c>
      <c r="H309" s="69"/>
      <c r="I309" s="69"/>
      <c r="J309" s="69">
        <v>200</v>
      </c>
      <c r="K309" s="69">
        <v>140</v>
      </c>
      <c r="L309" s="34"/>
      <c r="M309" s="48"/>
      <c r="N309" s="42" t="s">
        <v>1689</v>
      </c>
      <c r="O309" s="52" t="s">
        <v>1690</v>
      </c>
      <c r="P309" s="52" t="s">
        <v>1691</v>
      </c>
      <c r="Q309" s="49"/>
    </row>
    <row r="310" spans="2:17" ht="18" customHeight="1" x14ac:dyDescent="0.15">
      <c r="B310" s="33">
        <v>2017</v>
      </c>
      <c r="C310" s="52">
        <v>2</v>
      </c>
      <c r="D310" s="35" t="s">
        <v>15</v>
      </c>
      <c r="E310" s="42" t="s">
        <v>1692</v>
      </c>
      <c r="F310" s="35" t="s">
        <v>43</v>
      </c>
      <c r="G310" s="69">
        <v>58</v>
      </c>
      <c r="H310" s="69"/>
      <c r="I310" s="69"/>
      <c r="J310" s="69">
        <v>58</v>
      </c>
      <c r="K310" s="69">
        <v>40.599999999999994</v>
      </c>
      <c r="L310" s="34"/>
      <c r="M310" s="48"/>
      <c r="N310" s="42" t="s">
        <v>1689</v>
      </c>
      <c r="O310" s="52" t="s">
        <v>1693</v>
      </c>
      <c r="P310" s="52" t="s">
        <v>1694</v>
      </c>
      <c r="Q310" s="49"/>
    </row>
    <row r="311" spans="2:17" ht="18" customHeight="1" x14ac:dyDescent="0.15">
      <c r="B311" s="33">
        <v>2017</v>
      </c>
      <c r="C311" s="52">
        <v>2</v>
      </c>
      <c r="D311" s="35" t="s">
        <v>15</v>
      </c>
      <c r="E311" s="42" t="s">
        <v>1695</v>
      </c>
      <c r="F311" s="35" t="s">
        <v>341</v>
      </c>
      <c r="G311" s="69">
        <v>1217</v>
      </c>
      <c r="H311" s="69"/>
      <c r="I311" s="69">
        <v>1036</v>
      </c>
      <c r="J311" s="69">
        <v>2253</v>
      </c>
      <c r="K311" s="69">
        <v>1577.1</v>
      </c>
      <c r="L311" s="34"/>
      <c r="M311" s="48"/>
      <c r="N311" s="42" t="s">
        <v>1689</v>
      </c>
      <c r="O311" s="52" t="s">
        <v>1696</v>
      </c>
      <c r="P311" s="52" t="s">
        <v>1697</v>
      </c>
      <c r="Q311" s="49"/>
    </row>
    <row r="312" spans="2:17" ht="18" customHeight="1" x14ac:dyDescent="0.15">
      <c r="B312" s="33">
        <v>2017</v>
      </c>
      <c r="C312" s="52">
        <v>2</v>
      </c>
      <c r="D312" s="35" t="s">
        <v>15</v>
      </c>
      <c r="E312" s="42" t="s">
        <v>1698</v>
      </c>
      <c r="F312" s="35" t="s">
        <v>43</v>
      </c>
      <c r="G312" s="69">
        <v>35</v>
      </c>
      <c r="H312" s="69"/>
      <c r="I312" s="69"/>
      <c r="J312" s="69">
        <v>35</v>
      </c>
      <c r="K312" s="69">
        <v>24.5</v>
      </c>
      <c r="L312" s="34"/>
      <c r="M312" s="48"/>
      <c r="N312" s="42" t="s">
        <v>1689</v>
      </c>
      <c r="O312" s="52" t="s">
        <v>1693</v>
      </c>
      <c r="P312" s="52" t="s">
        <v>1694</v>
      </c>
      <c r="Q312" s="49"/>
    </row>
    <row r="313" spans="2:17" ht="18" customHeight="1" x14ac:dyDescent="0.15">
      <c r="B313" s="33">
        <v>2017</v>
      </c>
      <c r="C313" s="52">
        <v>2</v>
      </c>
      <c r="D313" s="35" t="s">
        <v>15</v>
      </c>
      <c r="E313" s="42" t="s">
        <v>1699</v>
      </c>
      <c r="F313" s="35" t="s">
        <v>18</v>
      </c>
      <c r="G313" s="69">
        <v>73</v>
      </c>
      <c r="H313" s="69"/>
      <c r="I313" s="69">
        <v>685</v>
      </c>
      <c r="J313" s="69">
        <v>758</v>
      </c>
      <c r="K313" s="69">
        <v>530.6</v>
      </c>
      <c r="L313" s="34"/>
      <c r="M313" s="48"/>
      <c r="N313" s="42" t="s">
        <v>1689</v>
      </c>
      <c r="O313" s="52" t="s">
        <v>1690</v>
      </c>
      <c r="P313" s="52" t="s">
        <v>1691</v>
      </c>
      <c r="Q313" s="49"/>
    </row>
    <row r="314" spans="2:17" ht="18" customHeight="1" x14ac:dyDescent="0.15">
      <c r="B314" s="33">
        <v>2017</v>
      </c>
      <c r="C314" s="52">
        <v>2</v>
      </c>
      <c r="D314" s="35" t="s">
        <v>15</v>
      </c>
      <c r="E314" s="42" t="s">
        <v>1700</v>
      </c>
      <c r="F314" s="35" t="s">
        <v>322</v>
      </c>
      <c r="G314" s="69">
        <v>63</v>
      </c>
      <c r="H314" s="69"/>
      <c r="I314" s="69"/>
      <c r="J314" s="69">
        <v>63</v>
      </c>
      <c r="K314" s="69">
        <v>31.5</v>
      </c>
      <c r="L314" s="34"/>
      <c r="M314" s="48"/>
      <c r="N314" s="42" t="s">
        <v>1689</v>
      </c>
      <c r="O314" s="52" t="s">
        <v>1701</v>
      </c>
      <c r="P314" s="52" t="s">
        <v>1702</v>
      </c>
      <c r="Q314" s="49"/>
    </row>
    <row r="315" spans="2:17" ht="18" customHeight="1" x14ac:dyDescent="0.15">
      <c r="B315" s="33">
        <v>2017</v>
      </c>
      <c r="C315" s="52">
        <v>2</v>
      </c>
      <c r="D315" s="35" t="s">
        <v>15</v>
      </c>
      <c r="E315" s="42" t="s">
        <v>1703</v>
      </c>
      <c r="F315" s="35" t="s">
        <v>322</v>
      </c>
      <c r="G315" s="69">
        <v>64</v>
      </c>
      <c r="H315" s="69"/>
      <c r="I315" s="69"/>
      <c r="J315" s="69">
        <v>64</v>
      </c>
      <c r="K315" s="69">
        <v>32</v>
      </c>
      <c r="L315" s="34"/>
      <c r="M315" s="48"/>
      <c r="N315" s="42" t="s">
        <v>1689</v>
      </c>
      <c r="O315" s="52" t="s">
        <v>1701</v>
      </c>
      <c r="P315" s="52" t="s">
        <v>1702</v>
      </c>
      <c r="Q315" s="49"/>
    </row>
    <row r="316" spans="2:17" ht="18" customHeight="1" x14ac:dyDescent="0.15">
      <c r="B316" s="33">
        <v>2017</v>
      </c>
      <c r="C316" s="52">
        <v>2</v>
      </c>
      <c r="D316" s="35" t="s">
        <v>15</v>
      </c>
      <c r="E316" s="42" t="s">
        <v>1704</v>
      </c>
      <c r="F316" s="35" t="s">
        <v>17</v>
      </c>
      <c r="G316" s="69">
        <v>3500</v>
      </c>
      <c r="H316" s="69">
        <v>8879</v>
      </c>
      <c r="I316" s="69">
        <v>0</v>
      </c>
      <c r="J316" s="69">
        <v>12379</v>
      </c>
      <c r="K316" s="69">
        <v>12379</v>
      </c>
      <c r="L316" s="34"/>
      <c r="M316" s="48"/>
      <c r="N316" s="42" t="s">
        <v>1689</v>
      </c>
      <c r="O316" s="52" t="s">
        <v>1701</v>
      </c>
      <c r="P316" s="52" t="s">
        <v>1702</v>
      </c>
      <c r="Q316" s="49"/>
    </row>
    <row r="317" spans="2:17" ht="18" customHeight="1" x14ac:dyDescent="0.15">
      <c r="B317" s="33">
        <v>2017</v>
      </c>
      <c r="C317" s="52">
        <v>2</v>
      </c>
      <c r="D317" s="35" t="s">
        <v>15</v>
      </c>
      <c r="E317" s="42" t="s">
        <v>1705</v>
      </c>
      <c r="F317" s="35" t="s">
        <v>336</v>
      </c>
      <c r="G317" s="69">
        <v>358</v>
      </c>
      <c r="H317" s="69">
        <v>0</v>
      </c>
      <c r="I317" s="69">
        <v>0</v>
      </c>
      <c r="J317" s="69">
        <v>358</v>
      </c>
      <c r="K317" s="69">
        <v>250.6</v>
      </c>
      <c r="L317" s="34"/>
      <c r="M317" s="48"/>
      <c r="N317" s="42" t="s">
        <v>1689</v>
      </c>
      <c r="O317" s="52" t="s">
        <v>1603</v>
      </c>
      <c r="P317" s="52" t="s">
        <v>1604</v>
      </c>
      <c r="Q317" s="49"/>
    </row>
    <row r="318" spans="2:17" ht="18" customHeight="1" x14ac:dyDescent="0.15">
      <c r="B318" s="33">
        <v>2017</v>
      </c>
      <c r="C318" s="52">
        <v>2</v>
      </c>
      <c r="D318" s="35" t="s">
        <v>15</v>
      </c>
      <c r="E318" s="42" t="s">
        <v>1712</v>
      </c>
      <c r="F318" s="35" t="s">
        <v>17</v>
      </c>
      <c r="G318" s="69">
        <v>2522</v>
      </c>
      <c r="H318" s="69">
        <v>0</v>
      </c>
      <c r="I318" s="69">
        <v>1282</v>
      </c>
      <c r="J318" s="69">
        <v>3804</v>
      </c>
      <c r="K318" s="69">
        <v>2522</v>
      </c>
      <c r="L318" s="34" t="s">
        <v>183</v>
      </c>
      <c r="M318" s="48"/>
      <c r="N318" s="42" t="s">
        <v>1707</v>
      </c>
      <c r="O318" s="52" t="s">
        <v>1713</v>
      </c>
      <c r="P318" s="52" t="s">
        <v>1714</v>
      </c>
      <c r="Q318" s="49"/>
    </row>
    <row r="319" spans="2:17" ht="18" customHeight="1" x14ac:dyDescent="0.15">
      <c r="B319" s="33">
        <v>2017</v>
      </c>
      <c r="C319" s="52">
        <v>2</v>
      </c>
      <c r="D319" s="35" t="s">
        <v>15</v>
      </c>
      <c r="E319" s="42" t="s">
        <v>1712</v>
      </c>
      <c r="F319" s="35" t="s">
        <v>43</v>
      </c>
      <c r="G319" s="69">
        <v>193</v>
      </c>
      <c r="H319" s="69">
        <v>0</v>
      </c>
      <c r="I319" s="69">
        <v>0</v>
      </c>
      <c r="J319" s="69">
        <v>193</v>
      </c>
      <c r="K319" s="69">
        <v>193</v>
      </c>
      <c r="L319" s="34" t="s">
        <v>183</v>
      </c>
      <c r="M319" s="48"/>
      <c r="N319" s="42" t="s">
        <v>1707</v>
      </c>
      <c r="O319" s="52" t="s">
        <v>1713</v>
      </c>
      <c r="P319" s="52" t="s">
        <v>1714</v>
      </c>
      <c r="Q319" s="49"/>
    </row>
    <row r="320" spans="2:17" ht="18" customHeight="1" x14ac:dyDescent="0.15">
      <c r="B320" s="33">
        <v>2017</v>
      </c>
      <c r="C320" s="52">
        <v>2</v>
      </c>
      <c r="D320" s="35" t="s">
        <v>15</v>
      </c>
      <c r="E320" s="42" t="s">
        <v>1715</v>
      </c>
      <c r="F320" s="35" t="s">
        <v>17</v>
      </c>
      <c r="G320" s="69">
        <v>234</v>
      </c>
      <c r="H320" s="69" t="s">
        <v>1121</v>
      </c>
      <c r="I320" s="69">
        <v>991</v>
      </c>
      <c r="J320" s="69">
        <v>1225</v>
      </c>
      <c r="K320" s="69">
        <v>234</v>
      </c>
      <c r="L320" s="34"/>
      <c r="M320" s="48"/>
      <c r="N320" s="42" t="s">
        <v>1707</v>
      </c>
      <c r="O320" s="52" t="s">
        <v>1613</v>
      </c>
      <c r="P320" s="52" t="s">
        <v>1614</v>
      </c>
      <c r="Q320" s="49"/>
    </row>
    <row r="321" spans="2:17" ht="18" customHeight="1" x14ac:dyDescent="0.15">
      <c r="B321" s="33">
        <v>2017</v>
      </c>
      <c r="C321" s="52">
        <v>2</v>
      </c>
      <c r="D321" s="35" t="s">
        <v>15</v>
      </c>
      <c r="E321" s="42" t="s">
        <v>1716</v>
      </c>
      <c r="F321" s="35" t="s">
        <v>17</v>
      </c>
      <c r="G321" s="69">
        <v>1623</v>
      </c>
      <c r="H321" s="69">
        <v>0</v>
      </c>
      <c r="I321" s="69">
        <v>265</v>
      </c>
      <c r="J321" s="69">
        <v>1888</v>
      </c>
      <c r="K321" s="69">
        <v>1623</v>
      </c>
      <c r="L321" s="34"/>
      <c r="M321" s="48"/>
      <c r="N321" s="42" t="s">
        <v>1707</v>
      </c>
      <c r="O321" s="52" t="s">
        <v>1613</v>
      </c>
      <c r="P321" s="52" t="s">
        <v>1709</v>
      </c>
      <c r="Q321" s="49"/>
    </row>
    <row r="322" spans="2:17" ht="18" customHeight="1" x14ac:dyDescent="0.15">
      <c r="B322" s="33">
        <v>2017</v>
      </c>
      <c r="C322" s="52">
        <v>2</v>
      </c>
      <c r="D322" s="35" t="s">
        <v>15</v>
      </c>
      <c r="E322" s="42" t="s">
        <v>1717</v>
      </c>
      <c r="F322" s="35" t="s">
        <v>17</v>
      </c>
      <c r="G322" s="69">
        <v>1200</v>
      </c>
      <c r="H322" s="69">
        <v>785</v>
      </c>
      <c r="I322" s="69">
        <v>1997</v>
      </c>
      <c r="J322" s="69">
        <v>3982</v>
      </c>
      <c r="K322" s="69">
        <v>1200</v>
      </c>
      <c r="L322" s="34"/>
      <c r="M322" s="48"/>
      <c r="N322" s="42" t="s">
        <v>1707</v>
      </c>
      <c r="O322" s="52" t="s">
        <v>1718</v>
      </c>
      <c r="P322" s="52" t="s">
        <v>1719</v>
      </c>
      <c r="Q322" s="49"/>
    </row>
    <row r="323" spans="2:17" ht="18" customHeight="1" x14ac:dyDescent="0.15">
      <c r="B323" s="33">
        <v>2017</v>
      </c>
      <c r="C323" s="52">
        <v>2</v>
      </c>
      <c r="D323" s="35" t="s">
        <v>15</v>
      </c>
      <c r="E323" s="42" t="s">
        <v>1720</v>
      </c>
      <c r="F323" s="35" t="s">
        <v>17</v>
      </c>
      <c r="G323" s="69">
        <v>262</v>
      </c>
      <c r="H323" s="69">
        <v>0</v>
      </c>
      <c r="I323" s="69">
        <v>346</v>
      </c>
      <c r="J323" s="69">
        <v>608</v>
      </c>
      <c r="K323" s="69">
        <v>262</v>
      </c>
      <c r="L323" s="34"/>
      <c r="M323" s="48"/>
      <c r="N323" s="42" t="s">
        <v>1707</v>
      </c>
      <c r="O323" s="52" t="s">
        <v>1721</v>
      </c>
      <c r="P323" s="52" t="s">
        <v>1722</v>
      </c>
      <c r="Q323" s="49"/>
    </row>
    <row r="324" spans="2:17" ht="18" customHeight="1" x14ac:dyDescent="0.15">
      <c r="B324" s="33">
        <v>2017</v>
      </c>
      <c r="C324" s="52">
        <v>2</v>
      </c>
      <c r="D324" s="35" t="s">
        <v>15</v>
      </c>
      <c r="E324" s="42" t="s">
        <v>1723</v>
      </c>
      <c r="F324" s="35" t="s">
        <v>17</v>
      </c>
      <c r="G324" s="69">
        <v>800</v>
      </c>
      <c r="H324" s="69">
        <v>754</v>
      </c>
      <c r="I324" s="69">
        <v>588</v>
      </c>
      <c r="J324" s="69">
        <v>2142</v>
      </c>
      <c r="K324" s="69">
        <v>800</v>
      </c>
      <c r="L324" s="34"/>
      <c r="M324" s="48"/>
      <c r="N324" s="42" t="s">
        <v>1724</v>
      </c>
      <c r="O324" s="52" t="s">
        <v>1617</v>
      </c>
      <c r="P324" s="52" t="s">
        <v>1618</v>
      </c>
      <c r="Q324" s="49"/>
    </row>
    <row r="325" spans="2:17" ht="18" customHeight="1" x14ac:dyDescent="0.15">
      <c r="B325" s="33">
        <v>2017</v>
      </c>
      <c r="C325" s="52">
        <v>2</v>
      </c>
      <c r="D325" s="35" t="s">
        <v>15</v>
      </c>
      <c r="E325" s="42" t="s">
        <v>1725</v>
      </c>
      <c r="F325" s="35" t="s">
        <v>17</v>
      </c>
      <c r="G325" s="69">
        <v>600</v>
      </c>
      <c r="H325" s="69">
        <v>1078</v>
      </c>
      <c r="I325" s="69">
        <v>5</v>
      </c>
      <c r="J325" s="69">
        <v>1683</v>
      </c>
      <c r="K325" s="69">
        <v>600</v>
      </c>
      <c r="L325" s="34"/>
      <c r="M325" s="48"/>
      <c r="N325" s="42" t="s">
        <v>1707</v>
      </c>
      <c r="O325" s="52" t="s">
        <v>1718</v>
      </c>
      <c r="P325" s="52" t="s">
        <v>1719</v>
      </c>
      <c r="Q325" s="49"/>
    </row>
    <row r="326" spans="2:17" ht="18" customHeight="1" x14ac:dyDescent="0.15">
      <c r="B326" s="33">
        <v>2017</v>
      </c>
      <c r="C326" s="52">
        <v>2</v>
      </c>
      <c r="D326" s="35" t="s">
        <v>15</v>
      </c>
      <c r="E326" s="42" t="s">
        <v>1727</v>
      </c>
      <c r="F326" s="35" t="s">
        <v>17</v>
      </c>
      <c r="G326" s="69">
        <v>3000</v>
      </c>
      <c r="H326" s="69">
        <v>12475</v>
      </c>
      <c r="I326" s="69">
        <v>2827</v>
      </c>
      <c r="J326" s="69">
        <v>18302</v>
      </c>
      <c r="K326" s="69">
        <v>3000</v>
      </c>
      <c r="L326" s="34"/>
      <c r="M326" s="48"/>
      <c r="N326" s="42" t="s">
        <v>1707</v>
      </c>
      <c r="O326" s="52" t="s">
        <v>1721</v>
      </c>
      <c r="P326" s="52" t="s">
        <v>1722</v>
      </c>
      <c r="Q326" s="49"/>
    </row>
    <row r="327" spans="2:17" ht="18" customHeight="1" x14ac:dyDescent="0.15">
      <c r="B327" s="33">
        <v>2017</v>
      </c>
      <c r="C327" s="52">
        <v>2</v>
      </c>
      <c r="D327" s="35" t="s">
        <v>15</v>
      </c>
      <c r="E327" s="42" t="s">
        <v>1728</v>
      </c>
      <c r="F327" s="35" t="s">
        <v>43</v>
      </c>
      <c r="G327" s="69">
        <v>150</v>
      </c>
      <c r="H327" s="69">
        <v>165</v>
      </c>
      <c r="I327" s="69">
        <v>3</v>
      </c>
      <c r="J327" s="69">
        <v>318</v>
      </c>
      <c r="K327" s="69">
        <v>150</v>
      </c>
      <c r="L327" s="34" t="s">
        <v>183</v>
      </c>
      <c r="M327" s="48"/>
      <c r="N327" s="42" t="s">
        <v>1724</v>
      </c>
      <c r="O327" s="52" t="s">
        <v>1729</v>
      </c>
      <c r="P327" s="52" t="s">
        <v>1730</v>
      </c>
      <c r="Q327" s="49"/>
    </row>
    <row r="328" spans="2:17" ht="18" customHeight="1" x14ac:dyDescent="0.15">
      <c r="B328" s="33">
        <v>2017</v>
      </c>
      <c r="C328" s="24">
        <v>2</v>
      </c>
      <c r="D328" s="35" t="s">
        <v>15</v>
      </c>
      <c r="E328" s="23" t="s">
        <v>2097</v>
      </c>
      <c r="F328" s="35" t="s">
        <v>17</v>
      </c>
      <c r="G328" s="69">
        <v>1200</v>
      </c>
      <c r="H328" s="69">
        <v>8313</v>
      </c>
      <c r="I328" s="69">
        <v>1649</v>
      </c>
      <c r="J328" s="69">
        <v>11162</v>
      </c>
      <c r="K328" s="69">
        <v>28410</v>
      </c>
      <c r="L328" s="34"/>
      <c r="M328" s="15"/>
      <c r="N328" s="23" t="s">
        <v>1912</v>
      </c>
      <c r="O328" s="24" t="s">
        <v>2098</v>
      </c>
      <c r="P328" s="24" t="s">
        <v>2099</v>
      </c>
      <c r="Q328" s="49"/>
    </row>
    <row r="329" spans="2:17" ht="18" customHeight="1" x14ac:dyDescent="0.15">
      <c r="B329" s="33">
        <v>2017</v>
      </c>
      <c r="C329" s="24">
        <v>2</v>
      </c>
      <c r="D329" s="35" t="s">
        <v>15</v>
      </c>
      <c r="E329" s="23" t="s">
        <v>2100</v>
      </c>
      <c r="F329" s="35" t="s">
        <v>17</v>
      </c>
      <c r="G329" s="69">
        <v>161</v>
      </c>
      <c r="H329" s="69"/>
      <c r="I329" s="69">
        <v>2675</v>
      </c>
      <c r="J329" s="69">
        <v>2836</v>
      </c>
      <c r="K329" s="69">
        <v>5791</v>
      </c>
      <c r="L329" s="34"/>
      <c r="M329" s="15"/>
      <c r="N329" s="23" t="s">
        <v>1912</v>
      </c>
      <c r="O329" s="24" t="s">
        <v>2098</v>
      </c>
      <c r="P329" s="24" t="s">
        <v>2099</v>
      </c>
      <c r="Q329" s="49"/>
    </row>
    <row r="330" spans="2:17" ht="18" customHeight="1" x14ac:dyDescent="0.15">
      <c r="B330" s="33">
        <v>2017</v>
      </c>
      <c r="C330" s="24">
        <v>2</v>
      </c>
      <c r="D330" s="35" t="s">
        <v>15</v>
      </c>
      <c r="E330" s="23" t="s">
        <v>2101</v>
      </c>
      <c r="F330" s="35" t="s">
        <v>43</v>
      </c>
      <c r="G330" s="69">
        <v>24</v>
      </c>
      <c r="H330" s="69"/>
      <c r="I330" s="69">
        <v>109</v>
      </c>
      <c r="J330" s="69">
        <v>133</v>
      </c>
      <c r="K330" s="69"/>
      <c r="L330" s="34"/>
      <c r="M330" s="15"/>
      <c r="N330" s="23" t="s">
        <v>1912</v>
      </c>
      <c r="O330" s="24" t="s">
        <v>2098</v>
      </c>
      <c r="P330" s="24" t="s">
        <v>2099</v>
      </c>
      <c r="Q330" s="49"/>
    </row>
    <row r="331" spans="2:17" ht="18" customHeight="1" x14ac:dyDescent="0.15">
      <c r="B331" s="33">
        <v>2017</v>
      </c>
      <c r="C331" s="24">
        <v>2</v>
      </c>
      <c r="D331" s="35" t="s">
        <v>15</v>
      </c>
      <c r="E331" s="23" t="s">
        <v>2102</v>
      </c>
      <c r="F331" s="35" t="s">
        <v>341</v>
      </c>
      <c r="G331" s="69">
        <v>1200</v>
      </c>
      <c r="H331" s="69"/>
      <c r="I331" s="69">
        <v>1247</v>
      </c>
      <c r="J331" s="69">
        <v>2447</v>
      </c>
      <c r="K331" s="69">
        <v>3332</v>
      </c>
      <c r="L331" s="34"/>
      <c r="M331" s="15"/>
      <c r="N331" s="23" t="s">
        <v>1912</v>
      </c>
      <c r="O331" s="24" t="s">
        <v>2103</v>
      </c>
      <c r="P331" s="24" t="s">
        <v>2104</v>
      </c>
      <c r="Q331" s="49"/>
    </row>
    <row r="332" spans="2:17" ht="18" customHeight="1" x14ac:dyDescent="0.15">
      <c r="B332" s="33">
        <v>2017</v>
      </c>
      <c r="C332" s="24">
        <v>2</v>
      </c>
      <c r="D332" s="35" t="s">
        <v>15</v>
      </c>
      <c r="E332" s="23" t="s">
        <v>2105</v>
      </c>
      <c r="F332" s="35" t="s">
        <v>43</v>
      </c>
      <c r="G332" s="69">
        <v>86</v>
      </c>
      <c r="H332" s="69"/>
      <c r="I332" s="69">
        <v>65</v>
      </c>
      <c r="J332" s="69">
        <v>151</v>
      </c>
      <c r="K332" s="69"/>
      <c r="L332" s="34"/>
      <c r="M332" s="15"/>
      <c r="N332" s="23" t="s">
        <v>1912</v>
      </c>
      <c r="O332" s="24" t="s">
        <v>2103</v>
      </c>
      <c r="P332" s="24" t="s">
        <v>2104</v>
      </c>
      <c r="Q332" s="49"/>
    </row>
    <row r="333" spans="2:17" ht="18" customHeight="1" x14ac:dyDescent="0.15">
      <c r="B333" s="33">
        <v>2017</v>
      </c>
      <c r="C333" s="24">
        <v>2</v>
      </c>
      <c r="D333" s="35" t="s">
        <v>15</v>
      </c>
      <c r="E333" s="23" t="s">
        <v>2106</v>
      </c>
      <c r="F333" s="35" t="s">
        <v>44</v>
      </c>
      <c r="G333" s="69">
        <v>40</v>
      </c>
      <c r="H333" s="69"/>
      <c r="I333" s="69">
        <v>42</v>
      </c>
      <c r="J333" s="69">
        <v>82</v>
      </c>
      <c r="K333" s="69"/>
      <c r="L333" s="34"/>
      <c r="M333" s="15"/>
      <c r="N333" s="23" t="s">
        <v>1912</v>
      </c>
      <c r="O333" s="24" t="s">
        <v>2103</v>
      </c>
      <c r="P333" s="24" t="s">
        <v>2104</v>
      </c>
      <c r="Q333" s="49"/>
    </row>
    <row r="334" spans="2:17" ht="18" customHeight="1" x14ac:dyDescent="0.2">
      <c r="B334" s="33">
        <v>2017</v>
      </c>
      <c r="C334" s="24">
        <v>2</v>
      </c>
      <c r="D334" s="35" t="s">
        <v>15</v>
      </c>
      <c r="E334" s="23" t="s">
        <v>2107</v>
      </c>
      <c r="F334" s="86" t="s">
        <v>17</v>
      </c>
      <c r="G334" s="69">
        <v>530</v>
      </c>
      <c r="H334" s="69"/>
      <c r="I334" s="69">
        <v>47</v>
      </c>
      <c r="J334" s="69">
        <v>577</v>
      </c>
      <c r="K334" s="69">
        <v>911</v>
      </c>
      <c r="L334" s="34" t="s">
        <v>183</v>
      </c>
      <c r="M334" s="15"/>
      <c r="N334" s="23" t="s">
        <v>1912</v>
      </c>
      <c r="O334" s="24" t="s">
        <v>2098</v>
      </c>
      <c r="P334" s="24" t="s">
        <v>2099</v>
      </c>
      <c r="Q334" s="49"/>
    </row>
    <row r="335" spans="2:17" ht="18" customHeight="1" x14ac:dyDescent="0.15">
      <c r="B335" s="33">
        <v>2017</v>
      </c>
      <c r="C335" s="24">
        <v>2</v>
      </c>
      <c r="D335" s="35" t="s">
        <v>15</v>
      </c>
      <c r="E335" s="23" t="s">
        <v>2108</v>
      </c>
      <c r="F335" s="35" t="s">
        <v>341</v>
      </c>
      <c r="G335" s="69">
        <v>574</v>
      </c>
      <c r="H335" s="69"/>
      <c r="I335" s="69">
        <v>903</v>
      </c>
      <c r="J335" s="69">
        <v>1477</v>
      </c>
      <c r="K335" s="69">
        <v>2328</v>
      </c>
      <c r="L335" s="34"/>
      <c r="M335" s="15"/>
      <c r="N335" s="23" t="s">
        <v>1912</v>
      </c>
      <c r="O335" s="24" t="s">
        <v>2109</v>
      </c>
      <c r="P335" s="24" t="s">
        <v>2110</v>
      </c>
      <c r="Q335" s="49"/>
    </row>
    <row r="336" spans="2:17" ht="18" customHeight="1" x14ac:dyDescent="0.15">
      <c r="B336" s="33">
        <v>2017</v>
      </c>
      <c r="C336" s="52">
        <v>2</v>
      </c>
      <c r="D336" s="35" t="s">
        <v>15</v>
      </c>
      <c r="E336" s="23" t="s">
        <v>2111</v>
      </c>
      <c r="F336" s="35" t="s">
        <v>17</v>
      </c>
      <c r="G336" s="69">
        <v>1500</v>
      </c>
      <c r="H336" s="69">
        <v>2031</v>
      </c>
      <c r="I336" s="69">
        <v>115</v>
      </c>
      <c r="J336" s="69">
        <v>3646</v>
      </c>
      <c r="K336" s="69">
        <v>3646</v>
      </c>
      <c r="L336" s="34" t="s">
        <v>183</v>
      </c>
      <c r="M336" s="48"/>
      <c r="N336" s="23" t="s">
        <v>1912</v>
      </c>
      <c r="O336" s="24" t="s">
        <v>1916</v>
      </c>
      <c r="P336" s="24" t="s">
        <v>1917</v>
      </c>
      <c r="Q336" s="49"/>
    </row>
    <row r="337" spans="2:17" ht="18" customHeight="1" x14ac:dyDescent="0.15">
      <c r="B337" s="33">
        <v>2017</v>
      </c>
      <c r="C337" s="52">
        <v>2</v>
      </c>
      <c r="D337" s="35" t="s">
        <v>15</v>
      </c>
      <c r="E337" s="23" t="s">
        <v>2111</v>
      </c>
      <c r="F337" s="35" t="s">
        <v>17</v>
      </c>
      <c r="G337" s="69">
        <v>300</v>
      </c>
      <c r="H337" s="69">
        <v>1353</v>
      </c>
      <c r="I337" s="69">
        <v>70</v>
      </c>
      <c r="J337" s="69">
        <v>1723</v>
      </c>
      <c r="K337" s="69">
        <v>1723</v>
      </c>
      <c r="L337" s="34" t="s">
        <v>183</v>
      </c>
      <c r="M337" s="48"/>
      <c r="N337" s="23" t="s">
        <v>1912</v>
      </c>
      <c r="O337" s="24" t="s">
        <v>1916</v>
      </c>
      <c r="P337" s="24" t="s">
        <v>1917</v>
      </c>
      <c r="Q337" s="49"/>
    </row>
    <row r="338" spans="2:17" ht="18" customHeight="1" x14ac:dyDescent="0.15">
      <c r="B338" s="33">
        <v>2017</v>
      </c>
      <c r="C338" s="52">
        <v>2</v>
      </c>
      <c r="D338" s="35" t="s">
        <v>16</v>
      </c>
      <c r="E338" s="42" t="s">
        <v>2136</v>
      </c>
      <c r="F338" s="35" t="s">
        <v>341</v>
      </c>
      <c r="G338" s="69">
        <v>2186</v>
      </c>
      <c r="H338" s="69">
        <v>5162</v>
      </c>
      <c r="I338" s="69">
        <v>15383</v>
      </c>
      <c r="J338" s="69">
        <v>22731</v>
      </c>
      <c r="K338" s="69">
        <v>22731</v>
      </c>
      <c r="L338" s="34" t="s">
        <v>1936</v>
      </c>
      <c r="M338" s="48" t="s">
        <v>2137</v>
      </c>
      <c r="N338" s="42" t="s">
        <v>1936</v>
      </c>
      <c r="O338" s="52" t="s">
        <v>2137</v>
      </c>
      <c r="P338" s="52" t="s">
        <v>2138</v>
      </c>
      <c r="Q338" s="49"/>
    </row>
    <row r="339" spans="2:17" ht="18" customHeight="1" x14ac:dyDescent="0.15">
      <c r="B339" s="33">
        <v>2017</v>
      </c>
      <c r="C339" s="52">
        <v>2</v>
      </c>
      <c r="D339" s="35" t="s">
        <v>16</v>
      </c>
      <c r="E339" s="42" t="s">
        <v>2139</v>
      </c>
      <c r="F339" s="35" t="s">
        <v>17</v>
      </c>
      <c r="G339" s="69">
        <v>829</v>
      </c>
      <c r="H339" s="69"/>
      <c r="I339" s="69">
        <v>10163</v>
      </c>
      <c r="J339" s="69">
        <v>10992</v>
      </c>
      <c r="K339" s="69">
        <v>10992</v>
      </c>
      <c r="L339" s="34" t="s">
        <v>1936</v>
      </c>
      <c r="M339" s="48" t="s">
        <v>2140</v>
      </c>
      <c r="N339" s="42" t="s">
        <v>1936</v>
      </c>
      <c r="O339" s="52" t="s">
        <v>2140</v>
      </c>
      <c r="P339" s="52" t="s">
        <v>2141</v>
      </c>
      <c r="Q339" s="49"/>
    </row>
    <row r="340" spans="2:17" ht="18" customHeight="1" x14ac:dyDescent="0.15">
      <c r="B340" s="33">
        <v>2017</v>
      </c>
      <c r="C340" s="52">
        <v>2</v>
      </c>
      <c r="D340" s="35" t="s">
        <v>16</v>
      </c>
      <c r="E340" s="42" t="s">
        <v>2139</v>
      </c>
      <c r="F340" s="35" t="s">
        <v>43</v>
      </c>
      <c r="G340" s="69">
        <v>21</v>
      </c>
      <c r="H340" s="69"/>
      <c r="I340" s="69">
        <v>43</v>
      </c>
      <c r="J340" s="69">
        <v>64</v>
      </c>
      <c r="K340" s="69">
        <v>64</v>
      </c>
      <c r="L340" s="34" t="s">
        <v>1936</v>
      </c>
      <c r="M340" s="48" t="s">
        <v>2140</v>
      </c>
      <c r="N340" s="42" t="s">
        <v>1936</v>
      </c>
      <c r="O340" s="52" t="s">
        <v>2140</v>
      </c>
      <c r="P340" s="52" t="s">
        <v>2141</v>
      </c>
      <c r="Q340" s="49"/>
    </row>
    <row r="341" spans="2:17" ht="18" customHeight="1" x14ac:dyDescent="0.15">
      <c r="B341" s="33">
        <v>2017</v>
      </c>
      <c r="C341" s="52">
        <v>2</v>
      </c>
      <c r="D341" s="35" t="s">
        <v>16</v>
      </c>
      <c r="E341" s="42" t="s">
        <v>2142</v>
      </c>
      <c r="F341" s="35" t="s">
        <v>17</v>
      </c>
      <c r="G341" s="69">
        <v>1755</v>
      </c>
      <c r="H341" s="69"/>
      <c r="I341" s="69">
        <v>24650</v>
      </c>
      <c r="J341" s="69">
        <v>26405</v>
      </c>
      <c r="K341" s="69">
        <v>26405</v>
      </c>
      <c r="L341" s="34" t="s">
        <v>1936</v>
      </c>
      <c r="M341" s="48" t="s">
        <v>2140</v>
      </c>
      <c r="N341" s="42" t="s">
        <v>1936</v>
      </c>
      <c r="O341" s="52" t="s">
        <v>2140</v>
      </c>
      <c r="P341" s="52" t="s">
        <v>2141</v>
      </c>
      <c r="Q341" s="49"/>
    </row>
    <row r="342" spans="2:17" ht="18" customHeight="1" x14ac:dyDescent="0.15">
      <c r="B342" s="33">
        <v>2017</v>
      </c>
      <c r="C342" s="52">
        <v>2</v>
      </c>
      <c r="D342" s="35" t="s">
        <v>16</v>
      </c>
      <c r="E342" s="42" t="s">
        <v>2143</v>
      </c>
      <c r="F342" s="35" t="s">
        <v>43</v>
      </c>
      <c r="G342" s="69">
        <v>80</v>
      </c>
      <c r="H342" s="69"/>
      <c r="I342" s="69">
        <v>687</v>
      </c>
      <c r="J342" s="69">
        <v>767</v>
      </c>
      <c r="K342" s="69">
        <v>767</v>
      </c>
      <c r="L342" s="34" t="s">
        <v>1936</v>
      </c>
      <c r="M342" s="48" t="s">
        <v>2144</v>
      </c>
      <c r="N342" s="42" t="s">
        <v>1936</v>
      </c>
      <c r="O342" s="52" t="s">
        <v>2144</v>
      </c>
      <c r="P342" s="52" t="s">
        <v>2145</v>
      </c>
      <c r="Q342" s="49"/>
    </row>
    <row r="343" spans="2:17" ht="18" customHeight="1" x14ac:dyDescent="0.15">
      <c r="B343" s="33">
        <v>2017</v>
      </c>
      <c r="C343" s="52">
        <v>2</v>
      </c>
      <c r="D343" s="35" t="s">
        <v>16</v>
      </c>
      <c r="E343" s="42" t="s">
        <v>2143</v>
      </c>
      <c r="F343" s="35" t="s">
        <v>322</v>
      </c>
      <c r="G343" s="69">
        <v>2742</v>
      </c>
      <c r="H343" s="69"/>
      <c r="I343" s="69">
        <v>356</v>
      </c>
      <c r="J343" s="69">
        <v>3098</v>
      </c>
      <c r="K343" s="69">
        <v>2742</v>
      </c>
      <c r="L343" s="34" t="s">
        <v>1936</v>
      </c>
      <c r="M343" s="48" t="s">
        <v>2144</v>
      </c>
      <c r="N343" s="42" t="s">
        <v>1936</v>
      </c>
      <c r="O343" s="52" t="s">
        <v>2144</v>
      </c>
      <c r="P343" s="52" t="s">
        <v>2146</v>
      </c>
      <c r="Q343" s="49"/>
    </row>
    <row r="344" spans="2:17" ht="18" customHeight="1" x14ac:dyDescent="0.15">
      <c r="B344" s="33">
        <v>2017</v>
      </c>
      <c r="C344" s="52">
        <v>2</v>
      </c>
      <c r="D344" s="35" t="s">
        <v>16</v>
      </c>
      <c r="E344" s="42" t="s">
        <v>2147</v>
      </c>
      <c r="F344" s="35" t="s">
        <v>17</v>
      </c>
      <c r="G344" s="69">
        <v>404</v>
      </c>
      <c r="H344" s="69"/>
      <c r="I344" s="69">
        <v>9762</v>
      </c>
      <c r="J344" s="69">
        <v>10166</v>
      </c>
      <c r="K344" s="69">
        <v>10166</v>
      </c>
      <c r="L344" s="34" t="s">
        <v>1936</v>
      </c>
      <c r="M344" s="48" t="s">
        <v>2148</v>
      </c>
      <c r="N344" s="42" t="s">
        <v>1936</v>
      </c>
      <c r="O344" s="52" t="s">
        <v>2148</v>
      </c>
      <c r="P344" s="52" t="s">
        <v>2149</v>
      </c>
      <c r="Q344" s="49"/>
    </row>
    <row r="345" spans="2:17" ht="18" customHeight="1" x14ac:dyDescent="0.15">
      <c r="B345" s="33">
        <v>2017</v>
      </c>
      <c r="C345" s="52">
        <v>2</v>
      </c>
      <c r="D345" s="35" t="s">
        <v>16</v>
      </c>
      <c r="E345" s="42" t="s">
        <v>2147</v>
      </c>
      <c r="F345" s="35" t="s">
        <v>43</v>
      </c>
      <c r="G345" s="69">
        <v>34</v>
      </c>
      <c r="H345" s="69"/>
      <c r="I345" s="69">
        <v>94</v>
      </c>
      <c r="J345" s="69">
        <v>128</v>
      </c>
      <c r="K345" s="69">
        <v>128</v>
      </c>
      <c r="L345" s="34" t="s">
        <v>1936</v>
      </c>
      <c r="M345" s="48" t="s">
        <v>2148</v>
      </c>
      <c r="N345" s="42" t="s">
        <v>1936</v>
      </c>
      <c r="O345" s="52" t="s">
        <v>2148</v>
      </c>
      <c r="P345" s="52" t="s">
        <v>2149</v>
      </c>
      <c r="Q345" s="49"/>
    </row>
    <row r="346" spans="2:17" ht="18" customHeight="1" x14ac:dyDescent="0.15">
      <c r="B346" s="33">
        <v>2017</v>
      </c>
      <c r="C346" s="52">
        <v>2</v>
      </c>
      <c r="D346" s="35" t="s">
        <v>16</v>
      </c>
      <c r="E346" s="42" t="s">
        <v>2147</v>
      </c>
      <c r="F346" s="35" t="s">
        <v>322</v>
      </c>
      <c r="G346" s="69">
        <v>311</v>
      </c>
      <c r="H346" s="69"/>
      <c r="I346" s="69">
        <v>654</v>
      </c>
      <c r="J346" s="69">
        <v>965</v>
      </c>
      <c r="K346" s="69">
        <v>965</v>
      </c>
      <c r="L346" s="34" t="s">
        <v>1936</v>
      </c>
      <c r="M346" s="48" t="s">
        <v>2148</v>
      </c>
      <c r="N346" s="42" t="s">
        <v>1936</v>
      </c>
      <c r="O346" s="52" t="s">
        <v>2148</v>
      </c>
      <c r="P346" s="52" t="s">
        <v>2149</v>
      </c>
      <c r="Q346" s="49"/>
    </row>
    <row r="347" spans="2:17" ht="18" customHeight="1" x14ac:dyDescent="0.15">
      <c r="B347" s="33">
        <v>2017</v>
      </c>
      <c r="C347" s="52">
        <v>2</v>
      </c>
      <c r="D347" s="35" t="s">
        <v>16</v>
      </c>
      <c r="E347" s="42" t="s">
        <v>2150</v>
      </c>
      <c r="F347" s="35" t="s">
        <v>17</v>
      </c>
      <c r="G347" s="69">
        <v>1071</v>
      </c>
      <c r="H347" s="69"/>
      <c r="I347" s="69">
        <v>742</v>
      </c>
      <c r="J347" s="69">
        <v>1813</v>
      </c>
      <c r="K347" s="69">
        <v>1813</v>
      </c>
      <c r="L347" s="34" t="s">
        <v>1936</v>
      </c>
      <c r="M347" s="48" t="s">
        <v>2151</v>
      </c>
      <c r="N347" s="42" t="s">
        <v>1936</v>
      </c>
      <c r="O347" s="52" t="s">
        <v>2151</v>
      </c>
      <c r="P347" s="52" t="s">
        <v>2152</v>
      </c>
      <c r="Q347" s="49"/>
    </row>
    <row r="348" spans="2:17" ht="18" customHeight="1" x14ac:dyDescent="0.15">
      <c r="B348" s="33">
        <v>2017</v>
      </c>
      <c r="C348" s="52">
        <v>2</v>
      </c>
      <c r="D348" s="35" t="s">
        <v>16</v>
      </c>
      <c r="E348" s="42" t="s">
        <v>2150</v>
      </c>
      <c r="F348" s="35" t="s">
        <v>43</v>
      </c>
      <c r="G348" s="69">
        <v>496</v>
      </c>
      <c r="H348" s="69"/>
      <c r="I348" s="69"/>
      <c r="J348" s="69">
        <v>496</v>
      </c>
      <c r="K348" s="69">
        <v>496</v>
      </c>
      <c r="L348" s="34" t="s">
        <v>1936</v>
      </c>
      <c r="M348" s="48" t="s">
        <v>2151</v>
      </c>
      <c r="N348" s="42" t="s">
        <v>1936</v>
      </c>
      <c r="O348" s="52" t="s">
        <v>2151</v>
      </c>
      <c r="P348" s="52" t="s">
        <v>2152</v>
      </c>
      <c r="Q348" s="49"/>
    </row>
    <row r="349" spans="2:17" ht="18" customHeight="1" x14ac:dyDescent="0.15">
      <c r="B349" s="33">
        <v>2017</v>
      </c>
      <c r="C349" s="52">
        <v>2</v>
      </c>
      <c r="D349" s="35" t="s">
        <v>16</v>
      </c>
      <c r="E349" s="42" t="s">
        <v>2153</v>
      </c>
      <c r="F349" s="35" t="s">
        <v>17</v>
      </c>
      <c r="G349" s="69">
        <v>977</v>
      </c>
      <c r="H349" s="69"/>
      <c r="I349" s="69">
        <v>87</v>
      </c>
      <c r="J349" s="69">
        <v>1064</v>
      </c>
      <c r="K349" s="69">
        <v>782</v>
      </c>
      <c r="L349" s="34" t="s">
        <v>1936</v>
      </c>
      <c r="M349" s="48" t="s">
        <v>1940</v>
      </c>
      <c r="N349" s="42" t="s">
        <v>1936</v>
      </c>
      <c r="O349" s="52" t="s">
        <v>1940</v>
      </c>
      <c r="P349" s="52" t="s">
        <v>1941</v>
      </c>
      <c r="Q349" s="49"/>
    </row>
    <row r="350" spans="2:17" ht="18" customHeight="1" x14ac:dyDescent="0.15">
      <c r="B350" s="33">
        <v>2017</v>
      </c>
      <c r="C350" s="52">
        <v>2</v>
      </c>
      <c r="D350" s="35" t="s">
        <v>16</v>
      </c>
      <c r="E350" s="42" t="s">
        <v>2154</v>
      </c>
      <c r="F350" s="35" t="s">
        <v>17</v>
      </c>
      <c r="G350" s="69">
        <v>1102</v>
      </c>
      <c r="H350" s="69"/>
      <c r="I350" s="69"/>
      <c r="J350" s="69">
        <v>1102</v>
      </c>
      <c r="K350" s="69">
        <v>882</v>
      </c>
      <c r="L350" s="34" t="s">
        <v>1936</v>
      </c>
      <c r="M350" s="48" t="s">
        <v>1940</v>
      </c>
      <c r="N350" s="42" t="s">
        <v>1936</v>
      </c>
      <c r="O350" s="52" t="s">
        <v>1940</v>
      </c>
      <c r="P350" s="52" t="s">
        <v>1941</v>
      </c>
      <c r="Q350" s="49"/>
    </row>
    <row r="351" spans="2:17" ht="18" customHeight="1" x14ac:dyDescent="0.15">
      <c r="B351" s="33">
        <v>2017</v>
      </c>
      <c r="C351" s="52">
        <v>2</v>
      </c>
      <c r="D351" s="35" t="s">
        <v>16</v>
      </c>
      <c r="E351" s="42" t="s">
        <v>2155</v>
      </c>
      <c r="F351" s="35" t="s">
        <v>17</v>
      </c>
      <c r="G351" s="69">
        <v>682</v>
      </c>
      <c r="H351" s="69"/>
      <c r="I351" s="69"/>
      <c r="J351" s="69">
        <v>682</v>
      </c>
      <c r="K351" s="69">
        <v>546</v>
      </c>
      <c r="L351" s="34" t="s">
        <v>1936</v>
      </c>
      <c r="M351" s="48" t="s">
        <v>1940</v>
      </c>
      <c r="N351" s="42" t="s">
        <v>1936</v>
      </c>
      <c r="O351" s="52" t="s">
        <v>1940</v>
      </c>
      <c r="P351" s="52" t="s">
        <v>1941</v>
      </c>
      <c r="Q351" s="49"/>
    </row>
    <row r="352" spans="2:17" ht="18" customHeight="1" x14ac:dyDescent="0.15">
      <c r="B352" s="33">
        <v>2017</v>
      </c>
      <c r="C352" s="52">
        <v>2</v>
      </c>
      <c r="D352" s="35" t="s">
        <v>15</v>
      </c>
      <c r="E352" s="42" t="s">
        <v>2173</v>
      </c>
      <c r="F352" s="35" t="s">
        <v>17</v>
      </c>
      <c r="G352" s="69">
        <v>1128</v>
      </c>
      <c r="H352" s="69">
        <v>2412</v>
      </c>
      <c r="I352" s="69"/>
      <c r="J352" s="69">
        <v>3540</v>
      </c>
      <c r="K352" s="69">
        <v>3540</v>
      </c>
      <c r="L352" s="34"/>
      <c r="M352" s="48"/>
      <c r="N352" s="42" t="s">
        <v>1957</v>
      </c>
      <c r="O352" s="52" t="s">
        <v>1962</v>
      </c>
      <c r="P352" s="52" t="s">
        <v>2174</v>
      </c>
      <c r="Q352" s="49"/>
    </row>
    <row r="353" spans="2:17" ht="18" customHeight="1" x14ac:dyDescent="0.15">
      <c r="B353" s="33">
        <v>2017</v>
      </c>
      <c r="C353" s="52">
        <v>2</v>
      </c>
      <c r="D353" s="35" t="s">
        <v>15</v>
      </c>
      <c r="E353" s="42" t="s">
        <v>2173</v>
      </c>
      <c r="F353" s="35" t="s">
        <v>43</v>
      </c>
      <c r="G353" s="69">
        <v>92</v>
      </c>
      <c r="H353" s="69">
        <v>113</v>
      </c>
      <c r="I353" s="69"/>
      <c r="J353" s="69">
        <v>205</v>
      </c>
      <c r="K353" s="69">
        <v>205</v>
      </c>
      <c r="L353" s="34"/>
      <c r="M353" s="48"/>
      <c r="N353" s="42" t="s">
        <v>1957</v>
      </c>
      <c r="O353" s="52" t="s">
        <v>1962</v>
      </c>
      <c r="P353" s="52" t="s">
        <v>2174</v>
      </c>
      <c r="Q353" s="49"/>
    </row>
    <row r="354" spans="2:17" ht="18" customHeight="1" x14ac:dyDescent="0.15">
      <c r="B354" s="33">
        <v>2017</v>
      </c>
      <c r="C354" s="52">
        <v>2</v>
      </c>
      <c r="D354" s="35" t="s">
        <v>15</v>
      </c>
      <c r="E354" s="42" t="s">
        <v>2173</v>
      </c>
      <c r="F354" s="35" t="s">
        <v>45</v>
      </c>
      <c r="G354" s="69">
        <v>12</v>
      </c>
      <c r="H354" s="69">
        <v>14</v>
      </c>
      <c r="I354" s="69"/>
      <c r="J354" s="69">
        <v>26</v>
      </c>
      <c r="K354" s="69">
        <v>26</v>
      </c>
      <c r="L354" s="34"/>
      <c r="M354" s="48"/>
      <c r="N354" s="42" t="s">
        <v>1957</v>
      </c>
      <c r="O354" s="52" t="s">
        <v>1962</v>
      </c>
      <c r="P354" s="52" t="s">
        <v>2174</v>
      </c>
      <c r="Q354" s="49"/>
    </row>
    <row r="355" spans="2:17" ht="18" customHeight="1" x14ac:dyDescent="0.15">
      <c r="B355" s="33">
        <v>2017</v>
      </c>
      <c r="C355" s="52">
        <v>2</v>
      </c>
      <c r="D355" s="35" t="s">
        <v>15</v>
      </c>
      <c r="E355" s="42" t="s">
        <v>2173</v>
      </c>
      <c r="F355" s="35" t="s">
        <v>44</v>
      </c>
      <c r="G355" s="69">
        <v>30</v>
      </c>
      <c r="H355" s="69">
        <v>37</v>
      </c>
      <c r="I355" s="69"/>
      <c r="J355" s="69">
        <v>67</v>
      </c>
      <c r="K355" s="69">
        <v>67</v>
      </c>
      <c r="L355" s="34"/>
      <c r="M355" s="48"/>
      <c r="N355" s="42" t="s">
        <v>1957</v>
      </c>
      <c r="O355" s="52" t="s">
        <v>1962</v>
      </c>
      <c r="P355" s="52" t="s">
        <v>2174</v>
      </c>
      <c r="Q355" s="49"/>
    </row>
    <row r="356" spans="2:17" ht="18" customHeight="1" x14ac:dyDescent="0.15">
      <c r="B356" s="33">
        <v>2017</v>
      </c>
      <c r="C356" s="52">
        <v>2</v>
      </c>
      <c r="D356" s="35" t="s">
        <v>15</v>
      </c>
      <c r="E356" s="42" t="s">
        <v>2175</v>
      </c>
      <c r="F356" s="35" t="s">
        <v>17</v>
      </c>
      <c r="G356" s="69">
        <v>361</v>
      </c>
      <c r="H356" s="69">
        <v>344</v>
      </c>
      <c r="I356" s="69"/>
      <c r="J356" s="69">
        <v>705</v>
      </c>
      <c r="K356" s="69">
        <v>705</v>
      </c>
      <c r="L356" s="34"/>
      <c r="M356" s="48"/>
      <c r="N356" s="42" t="s">
        <v>1957</v>
      </c>
      <c r="O356" s="52" t="s">
        <v>1962</v>
      </c>
      <c r="P356" s="52" t="s">
        <v>2174</v>
      </c>
      <c r="Q356" s="49"/>
    </row>
    <row r="357" spans="2:17" ht="18" customHeight="1" x14ac:dyDescent="0.15">
      <c r="B357" s="33">
        <v>2017</v>
      </c>
      <c r="C357" s="52">
        <v>2</v>
      </c>
      <c r="D357" s="35" t="s">
        <v>15</v>
      </c>
      <c r="E357" s="42" t="s">
        <v>2175</v>
      </c>
      <c r="F357" s="35" t="s">
        <v>43</v>
      </c>
      <c r="G357" s="69">
        <v>2</v>
      </c>
      <c r="H357" s="69">
        <v>12</v>
      </c>
      <c r="I357" s="69"/>
      <c r="J357" s="69">
        <v>14</v>
      </c>
      <c r="K357" s="69">
        <v>14</v>
      </c>
      <c r="L357" s="34"/>
      <c r="M357" s="48"/>
      <c r="N357" s="42" t="s">
        <v>1957</v>
      </c>
      <c r="O357" s="52" t="s">
        <v>1962</v>
      </c>
      <c r="P357" s="52" t="s">
        <v>2174</v>
      </c>
      <c r="Q357" s="49"/>
    </row>
    <row r="358" spans="2:17" ht="18" customHeight="1" x14ac:dyDescent="0.15">
      <c r="B358" s="33">
        <v>2017</v>
      </c>
      <c r="C358" s="52">
        <v>2</v>
      </c>
      <c r="D358" s="35" t="s">
        <v>15</v>
      </c>
      <c r="E358" s="42" t="s">
        <v>1961</v>
      </c>
      <c r="F358" s="35" t="s">
        <v>17</v>
      </c>
      <c r="G358" s="69">
        <v>602</v>
      </c>
      <c r="H358" s="69">
        <v>5000</v>
      </c>
      <c r="I358" s="69"/>
      <c r="J358" s="69">
        <v>5602</v>
      </c>
      <c r="K358" s="69">
        <v>5602</v>
      </c>
      <c r="L358" s="34"/>
      <c r="M358" s="48"/>
      <c r="N358" s="42" t="s">
        <v>1957</v>
      </c>
      <c r="O358" s="52" t="s">
        <v>1962</v>
      </c>
      <c r="P358" s="52" t="s">
        <v>2174</v>
      </c>
      <c r="Q358" s="49"/>
    </row>
    <row r="359" spans="2:17" ht="18" customHeight="1" x14ac:dyDescent="0.15">
      <c r="B359" s="33">
        <v>2017</v>
      </c>
      <c r="C359" s="52">
        <v>2</v>
      </c>
      <c r="D359" s="35" t="s">
        <v>15</v>
      </c>
      <c r="E359" s="42" t="s">
        <v>2176</v>
      </c>
      <c r="F359" s="35" t="s">
        <v>17</v>
      </c>
      <c r="G359" s="69">
        <v>166</v>
      </c>
      <c r="H359" s="69"/>
      <c r="I359" s="69">
        <v>3268</v>
      </c>
      <c r="J359" s="69">
        <v>3434</v>
      </c>
      <c r="K359" s="69">
        <v>3434</v>
      </c>
      <c r="L359" s="34"/>
      <c r="M359" s="48"/>
      <c r="N359" s="42" t="s">
        <v>1957</v>
      </c>
      <c r="O359" s="52" t="s">
        <v>2177</v>
      </c>
      <c r="P359" s="52" t="s">
        <v>2178</v>
      </c>
      <c r="Q359" s="49"/>
    </row>
    <row r="360" spans="2:17" ht="18" customHeight="1" x14ac:dyDescent="0.15">
      <c r="B360" s="33">
        <v>2017</v>
      </c>
      <c r="C360" s="52">
        <v>2</v>
      </c>
      <c r="D360" s="35" t="s">
        <v>15</v>
      </c>
      <c r="E360" s="42" t="s">
        <v>2179</v>
      </c>
      <c r="F360" s="35" t="s">
        <v>17</v>
      </c>
      <c r="G360" s="69">
        <v>599</v>
      </c>
      <c r="H360" s="69"/>
      <c r="I360" s="69">
        <v>4525</v>
      </c>
      <c r="J360" s="69">
        <v>5124</v>
      </c>
      <c r="K360" s="69">
        <v>5124</v>
      </c>
      <c r="L360" s="34"/>
      <c r="M360" s="48"/>
      <c r="N360" s="42" t="s">
        <v>1957</v>
      </c>
      <c r="O360" s="52" t="s">
        <v>2180</v>
      </c>
      <c r="P360" s="52" t="s">
        <v>2181</v>
      </c>
      <c r="Q360" s="49"/>
    </row>
    <row r="361" spans="2:17" ht="18" customHeight="1" x14ac:dyDescent="0.15">
      <c r="B361" s="33">
        <v>2017</v>
      </c>
      <c r="C361" s="52">
        <v>2</v>
      </c>
      <c r="D361" s="35" t="s">
        <v>15</v>
      </c>
      <c r="E361" s="42" t="s">
        <v>2179</v>
      </c>
      <c r="F361" s="35" t="s">
        <v>43</v>
      </c>
      <c r="G361" s="69">
        <v>48</v>
      </c>
      <c r="H361" s="69"/>
      <c r="I361" s="69">
        <v>110</v>
      </c>
      <c r="J361" s="69">
        <v>158</v>
      </c>
      <c r="K361" s="69">
        <v>158</v>
      </c>
      <c r="L361" s="34"/>
      <c r="M361" s="48"/>
      <c r="N361" s="42" t="s">
        <v>1957</v>
      </c>
      <c r="O361" s="52" t="s">
        <v>2180</v>
      </c>
      <c r="P361" s="52" t="s">
        <v>2181</v>
      </c>
      <c r="Q361" s="49"/>
    </row>
    <row r="362" spans="2:17" ht="18" customHeight="1" x14ac:dyDescent="0.15">
      <c r="B362" s="33">
        <v>2017</v>
      </c>
      <c r="C362" s="52">
        <v>2</v>
      </c>
      <c r="D362" s="35" t="s">
        <v>15</v>
      </c>
      <c r="E362" s="42" t="s">
        <v>2182</v>
      </c>
      <c r="F362" s="35" t="s">
        <v>17</v>
      </c>
      <c r="G362" s="69">
        <v>181</v>
      </c>
      <c r="H362" s="69"/>
      <c r="I362" s="69">
        <v>1323</v>
      </c>
      <c r="J362" s="69">
        <v>1504</v>
      </c>
      <c r="K362" s="69">
        <v>1504</v>
      </c>
      <c r="L362" s="34"/>
      <c r="M362" s="48"/>
      <c r="N362" s="42" t="s">
        <v>1957</v>
      </c>
      <c r="O362" s="52" t="s">
        <v>2180</v>
      </c>
      <c r="P362" s="52" t="s">
        <v>2181</v>
      </c>
      <c r="Q362" s="49"/>
    </row>
    <row r="363" spans="2:17" ht="18" customHeight="1" x14ac:dyDescent="0.15">
      <c r="B363" s="33">
        <v>2017</v>
      </c>
      <c r="C363" s="52">
        <v>2</v>
      </c>
      <c r="D363" s="35" t="s">
        <v>15</v>
      </c>
      <c r="E363" s="42" t="s">
        <v>2182</v>
      </c>
      <c r="F363" s="35" t="s">
        <v>43</v>
      </c>
      <c r="G363" s="69">
        <v>37</v>
      </c>
      <c r="H363" s="69"/>
      <c r="I363" s="69">
        <v>34</v>
      </c>
      <c r="J363" s="69">
        <v>71</v>
      </c>
      <c r="K363" s="69">
        <v>71</v>
      </c>
      <c r="L363" s="34"/>
      <c r="M363" s="48"/>
      <c r="N363" s="42" t="s">
        <v>1957</v>
      </c>
      <c r="O363" s="52" t="s">
        <v>2180</v>
      </c>
      <c r="P363" s="52" t="s">
        <v>2181</v>
      </c>
      <c r="Q363" s="49"/>
    </row>
    <row r="364" spans="2:17" ht="18" customHeight="1" x14ac:dyDescent="0.15">
      <c r="B364" s="33">
        <v>2017</v>
      </c>
      <c r="C364" s="52">
        <v>2</v>
      </c>
      <c r="D364" s="35" t="s">
        <v>15</v>
      </c>
      <c r="E364" s="42" t="s">
        <v>2182</v>
      </c>
      <c r="F364" s="35" t="s">
        <v>336</v>
      </c>
      <c r="G364" s="69">
        <v>190</v>
      </c>
      <c r="H364" s="69"/>
      <c r="I364" s="69">
        <v>709</v>
      </c>
      <c r="J364" s="69">
        <v>899</v>
      </c>
      <c r="K364" s="69">
        <v>899</v>
      </c>
      <c r="L364" s="34"/>
      <c r="M364" s="48"/>
      <c r="N364" s="42" t="s">
        <v>1957</v>
      </c>
      <c r="O364" s="52" t="s">
        <v>2180</v>
      </c>
      <c r="P364" s="52" t="s">
        <v>2181</v>
      </c>
      <c r="Q364" s="49"/>
    </row>
    <row r="365" spans="2:17" ht="18" customHeight="1" x14ac:dyDescent="0.15">
      <c r="B365" s="33">
        <v>2017</v>
      </c>
      <c r="C365" s="52">
        <v>2</v>
      </c>
      <c r="D365" s="35" t="s">
        <v>15</v>
      </c>
      <c r="E365" s="42" t="s">
        <v>2185</v>
      </c>
      <c r="F365" s="35" t="s">
        <v>43</v>
      </c>
      <c r="G365" s="69">
        <v>115</v>
      </c>
      <c r="H365" s="69"/>
      <c r="I365" s="69">
        <v>732</v>
      </c>
      <c r="J365" s="69">
        <v>847</v>
      </c>
      <c r="K365" s="69">
        <v>1930</v>
      </c>
      <c r="L365" s="34"/>
      <c r="M365" s="48"/>
      <c r="N365" s="42" t="s">
        <v>1968</v>
      </c>
      <c r="O365" s="52" t="s">
        <v>2186</v>
      </c>
      <c r="P365" s="52" t="s">
        <v>2187</v>
      </c>
      <c r="Q365" s="49"/>
    </row>
    <row r="366" spans="2:17" ht="18" customHeight="1" x14ac:dyDescent="0.15">
      <c r="B366" s="33">
        <v>2017</v>
      </c>
      <c r="C366" s="52">
        <v>2</v>
      </c>
      <c r="D366" s="35" t="s">
        <v>15</v>
      </c>
      <c r="E366" s="42" t="s">
        <v>2199</v>
      </c>
      <c r="F366" s="35" t="s">
        <v>17</v>
      </c>
      <c r="G366" s="69">
        <v>4888</v>
      </c>
      <c r="H366" s="69">
        <v>320</v>
      </c>
      <c r="I366" s="69">
        <v>5200</v>
      </c>
      <c r="J366" s="69">
        <v>10408</v>
      </c>
      <c r="K366" s="69">
        <v>28558</v>
      </c>
      <c r="L366" s="34" t="s">
        <v>183</v>
      </c>
      <c r="M366" s="48"/>
      <c r="N366" s="42" t="s">
        <v>1979</v>
      </c>
      <c r="O366" s="52" t="s">
        <v>2200</v>
      </c>
      <c r="P366" s="52" t="s">
        <v>2201</v>
      </c>
      <c r="Q366" s="49"/>
    </row>
    <row r="367" spans="2:17" ht="18" customHeight="1" x14ac:dyDescent="0.15">
      <c r="B367" s="33">
        <v>2017</v>
      </c>
      <c r="C367" s="52">
        <v>2</v>
      </c>
      <c r="D367" s="35" t="s">
        <v>15</v>
      </c>
      <c r="E367" s="42" t="s">
        <v>2202</v>
      </c>
      <c r="F367" s="35" t="s">
        <v>17</v>
      </c>
      <c r="G367" s="69">
        <v>4594</v>
      </c>
      <c r="H367" s="69">
        <v>168</v>
      </c>
      <c r="I367" s="69">
        <v>5200</v>
      </c>
      <c r="J367" s="69">
        <v>9962</v>
      </c>
      <c r="K367" s="69">
        <v>25594</v>
      </c>
      <c r="L367" s="34" t="s">
        <v>183</v>
      </c>
      <c r="M367" s="48"/>
      <c r="N367" s="42" t="s">
        <v>1979</v>
      </c>
      <c r="O367" s="52" t="s">
        <v>2200</v>
      </c>
      <c r="P367" s="52" t="s">
        <v>2201</v>
      </c>
      <c r="Q367" s="49"/>
    </row>
    <row r="368" spans="2:17" ht="18" customHeight="1" x14ac:dyDescent="0.15">
      <c r="B368" s="33">
        <v>2017</v>
      </c>
      <c r="C368" s="52">
        <v>2</v>
      </c>
      <c r="D368" s="35" t="s">
        <v>15</v>
      </c>
      <c r="E368" s="42" t="s">
        <v>2203</v>
      </c>
      <c r="F368" s="35" t="s">
        <v>17</v>
      </c>
      <c r="G368" s="69">
        <v>6500</v>
      </c>
      <c r="H368" s="69">
        <v>18424</v>
      </c>
      <c r="I368" s="69">
        <v>8672</v>
      </c>
      <c r="J368" s="69">
        <v>33596</v>
      </c>
      <c r="K368" s="69">
        <v>45027</v>
      </c>
      <c r="L368" s="34" t="s">
        <v>183</v>
      </c>
      <c r="M368" s="48"/>
      <c r="N368" s="42" t="s">
        <v>1979</v>
      </c>
      <c r="O368" s="52" t="s">
        <v>2200</v>
      </c>
      <c r="P368" s="52" t="s">
        <v>2201</v>
      </c>
      <c r="Q368" s="49"/>
    </row>
    <row r="369" spans="2:17" ht="18" customHeight="1" x14ac:dyDescent="0.15">
      <c r="B369" s="33">
        <v>2017</v>
      </c>
      <c r="C369" s="52">
        <v>2</v>
      </c>
      <c r="D369" s="35" t="s">
        <v>15</v>
      </c>
      <c r="E369" s="42" t="s">
        <v>2204</v>
      </c>
      <c r="F369" s="35" t="s">
        <v>17</v>
      </c>
      <c r="G369" s="69">
        <v>2000</v>
      </c>
      <c r="H369" s="69">
        <v>5924</v>
      </c>
      <c r="I369" s="69">
        <v>1500</v>
      </c>
      <c r="J369" s="69">
        <v>9424</v>
      </c>
      <c r="K369" s="69">
        <v>9748</v>
      </c>
      <c r="L369" s="34"/>
      <c r="M369" s="48"/>
      <c r="N369" s="42" t="s">
        <v>1979</v>
      </c>
      <c r="O369" s="52" t="s">
        <v>2200</v>
      </c>
      <c r="P369" s="52" t="s">
        <v>2201</v>
      </c>
      <c r="Q369" s="49"/>
    </row>
    <row r="370" spans="2:17" ht="18" customHeight="1" x14ac:dyDescent="0.15">
      <c r="B370" s="33">
        <v>2017</v>
      </c>
      <c r="C370" s="52">
        <v>2</v>
      </c>
      <c r="D370" s="35" t="s">
        <v>16</v>
      </c>
      <c r="E370" s="204" t="s">
        <v>2215</v>
      </c>
      <c r="F370" s="135" t="s">
        <v>17</v>
      </c>
      <c r="G370" s="238">
        <v>3995</v>
      </c>
      <c r="H370" s="223"/>
      <c r="I370" s="223">
        <v>357</v>
      </c>
      <c r="J370" s="223">
        <v>4352</v>
      </c>
      <c r="K370" s="223">
        <v>25000</v>
      </c>
      <c r="L370" s="136" t="s">
        <v>183</v>
      </c>
      <c r="M370" s="137"/>
      <c r="N370" s="165" t="s">
        <v>2216</v>
      </c>
      <c r="O370" s="138" t="s">
        <v>2000</v>
      </c>
      <c r="P370" s="138" t="s">
        <v>2001</v>
      </c>
      <c r="Q370" s="49"/>
    </row>
    <row r="371" spans="2:17" ht="18" customHeight="1" x14ac:dyDescent="0.15">
      <c r="B371" s="33">
        <v>2017</v>
      </c>
      <c r="C371" s="52">
        <v>2</v>
      </c>
      <c r="D371" s="35" t="s">
        <v>16</v>
      </c>
      <c r="E371" s="203" t="s">
        <v>2217</v>
      </c>
      <c r="F371" s="135" t="s">
        <v>17</v>
      </c>
      <c r="G371" s="238">
        <v>3000</v>
      </c>
      <c r="H371" s="223">
        <v>7787</v>
      </c>
      <c r="I371" s="223">
        <v>4008</v>
      </c>
      <c r="J371" s="223">
        <v>14795</v>
      </c>
      <c r="K371" s="69"/>
      <c r="L371" s="136" t="s">
        <v>183</v>
      </c>
      <c r="M371" s="137"/>
      <c r="N371" s="165" t="s">
        <v>2216</v>
      </c>
      <c r="O371" s="138" t="s">
        <v>1997</v>
      </c>
      <c r="P371" s="138" t="s">
        <v>2218</v>
      </c>
      <c r="Q371" s="49"/>
    </row>
    <row r="372" spans="2:17" ht="18" customHeight="1" x14ac:dyDescent="0.15">
      <c r="B372" s="33">
        <v>2017</v>
      </c>
      <c r="C372" s="52">
        <v>2</v>
      </c>
      <c r="D372" s="35" t="s">
        <v>16</v>
      </c>
      <c r="E372" s="203" t="s">
        <v>2219</v>
      </c>
      <c r="F372" s="135" t="s">
        <v>17</v>
      </c>
      <c r="G372" s="238">
        <v>4500</v>
      </c>
      <c r="H372" s="223">
        <v>6756</v>
      </c>
      <c r="I372" s="223">
        <v>42750</v>
      </c>
      <c r="J372" s="223">
        <v>54006</v>
      </c>
      <c r="K372" s="223"/>
      <c r="L372" s="136" t="s">
        <v>183</v>
      </c>
      <c r="M372" s="137"/>
      <c r="N372" s="165" t="s">
        <v>2216</v>
      </c>
      <c r="O372" s="139" t="s">
        <v>1990</v>
      </c>
      <c r="P372" s="139" t="s">
        <v>2220</v>
      </c>
      <c r="Q372" s="49"/>
    </row>
    <row r="373" spans="2:17" ht="18" customHeight="1" x14ac:dyDescent="0.15">
      <c r="B373" s="33">
        <v>2017</v>
      </c>
      <c r="C373" s="52">
        <v>2</v>
      </c>
      <c r="D373" s="35" t="s">
        <v>16</v>
      </c>
      <c r="E373" s="203" t="s">
        <v>2221</v>
      </c>
      <c r="F373" s="135" t="s">
        <v>17</v>
      </c>
      <c r="G373" s="238">
        <v>3500</v>
      </c>
      <c r="H373" s="223">
        <v>2665</v>
      </c>
      <c r="I373" s="223">
        <v>27942</v>
      </c>
      <c r="J373" s="223">
        <v>34107</v>
      </c>
      <c r="K373" s="223"/>
      <c r="L373" s="136"/>
      <c r="M373" s="137"/>
      <c r="N373" s="165" t="s">
        <v>2216</v>
      </c>
      <c r="O373" s="139" t="s">
        <v>2222</v>
      </c>
      <c r="P373" s="139" t="s">
        <v>2223</v>
      </c>
      <c r="Q373" s="49"/>
    </row>
    <row r="374" spans="2:17" ht="18" customHeight="1" x14ac:dyDescent="0.15">
      <c r="B374" s="74">
        <v>2017</v>
      </c>
      <c r="C374" s="140">
        <v>2</v>
      </c>
      <c r="D374" s="37" t="s">
        <v>16</v>
      </c>
      <c r="E374" s="141" t="s">
        <v>2232</v>
      </c>
      <c r="F374" s="37" t="s">
        <v>341</v>
      </c>
      <c r="G374" s="235">
        <v>2556</v>
      </c>
      <c r="H374" s="235">
        <v>3218</v>
      </c>
      <c r="I374" s="235">
        <v>7439</v>
      </c>
      <c r="J374" s="234">
        <v>13213</v>
      </c>
      <c r="K374" s="234">
        <v>13213</v>
      </c>
      <c r="L374" s="142"/>
      <c r="M374" s="140"/>
      <c r="N374" s="107" t="s">
        <v>2229</v>
      </c>
      <c r="O374" s="134" t="s">
        <v>2230</v>
      </c>
      <c r="P374" s="134" t="s">
        <v>2231</v>
      </c>
      <c r="Q374" s="83"/>
    </row>
    <row r="375" spans="2:17" ht="18" customHeight="1" x14ac:dyDescent="0.15">
      <c r="B375" s="74">
        <v>2017</v>
      </c>
      <c r="C375" s="140">
        <v>2</v>
      </c>
      <c r="D375" s="37" t="s">
        <v>16</v>
      </c>
      <c r="E375" s="141" t="s">
        <v>2233</v>
      </c>
      <c r="F375" s="37" t="s">
        <v>341</v>
      </c>
      <c r="G375" s="235">
        <v>1200</v>
      </c>
      <c r="H375" s="235">
        <v>4742</v>
      </c>
      <c r="I375" s="235">
        <v>0</v>
      </c>
      <c r="J375" s="235">
        <v>5942</v>
      </c>
      <c r="K375" s="234">
        <v>5942</v>
      </c>
      <c r="L375" s="142"/>
      <c r="M375" s="140"/>
      <c r="N375" s="107" t="s">
        <v>2229</v>
      </c>
      <c r="O375" s="39" t="s">
        <v>2234</v>
      </c>
      <c r="P375" s="39" t="s">
        <v>2235</v>
      </c>
      <c r="Q375" s="83"/>
    </row>
    <row r="376" spans="2:17" ht="18" customHeight="1" x14ac:dyDescent="0.15">
      <c r="B376" s="74">
        <v>2017</v>
      </c>
      <c r="C376" s="39">
        <v>2</v>
      </c>
      <c r="D376" s="37" t="s">
        <v>16</v>
      </c>
      <c r="E376" s="107" t="s">
        <v>2236</v>
      </c>
      <c r="F376" s="37" t="s">
        <v>341</v>
      </c>
      <c r="G376" s="170">
        <v>300</v>
      </c>
      <c r="H376" s="170">
        <v>300</v>
      </c>
      <c r="I376" s="170">
        <v>800</v>
      </c>
      <c r="J376" s="170">
        <v>1400</v>
      </c>
      <c r="K376" s="170">
        <v>1400</v>
      </c>
      <c r="L376" s="143" t="s">
        <v>183</v>
      </c>
      <c r="M376" s="31"/>
      <c r="N376" s="107" t="s">
        <v>2229</v>
      </c>
      <c r="O376" s="39" t="s">
        <v>2010</v>
      </c>
      <c r="P376" s="39" t="s">
        <v>2011</v>
      </c>
      <c r="Q376" s="108"/>
    </row>
    <row r="377" spans="2:17" ht="18" customHeight="1" x14ac:dyDescent="0.15">
      <c r="B377" s="33">
        <v>2017</v>
      </c>
      <c r="C377" s="52">
        <v>2</v>
      </c>
      <c r="D377" s="17" t="s">
        <v>16</v>
      </c>
      <c r="E377" s="42" t="s">
        <v>2237</v>
      </c>
      <c r="F377" s="17" t="s">
        <v>341</v>
      </c>
      <c r="G377" s="69">
        <v>526</v>
      </c>
      <c r="H377" s="69"/>
      <c r="I377" s="69">
        <v>460</v>
      </c>
      <c r="J377" s="69">
        <v>986</v>
      </c>
      <c r="K377" s="69">
        <v>986</v>
      </c>
      <c r="L377" s="18"/>
      <c r="M377" s="48"/>
      <c r="N377" s="107" t="s">
        <v>2229</v>
      </c>
      <c r="O377" s="52" t="s">
        <v>2014</v>
      </c>
      <c r="P377" s="52" t="s">
        <v>2015</v>
      </c>
      <c r="Q377" s="49"/>
    </row>
    <row r="378" spans="2:17" ht="18" customHeight="1" x14ac:dyDescent="0.15">
      <c r="B378" s="33">
        <v>2017</v>
      </c>
      <c r="C378" s="52">
        <v>2</v>
      </c>
      <c r="D378" s="17" t="s">
        <v>16</v>
      </c>
      <c r="E378" s="42" t="s">
        <v>2238</v>
      </c>
      <c r="F378" s="17" t="s">
        <v>17</v>
      </c>
      <c r="G378" s="69">
        <v>58</v>
      </c>
      <c r="H378" s="69"/>
      <c r="I378" s="69">
        <v>762</v>
      </c>
      <c r="J378" s="69">
        <v>820</v>
      </c>
      <c r="K378" s="69">
        <v>820</v>
      </c>
      <c r="L378" s="18"/>
      <c r="M378" s="48"/>
      <c r="N378" s="107" t="s">
        <v>2229</v>
      </c>
      <c r="O378" s="52" t="s">
        <v>2239</v>
      </c>
      <c r="P378" s="52" t="s">
        <v>2240</v>
      </c>
      <c r="Q378" s="49"/>
    </row>
    <row r="379" spans="2:17" ht="18" customHeight="1" x14ac:dyDescent="0.15">
      <c r="B379" s="33">
        <v>2017</v>
      </c>
      <c r="C379" s="52">
        <v>2</v>
      </c>
      <c r="D379" s="17" t="s">
        <v>16</v>
      </c>
      <c r="E379" s="42" t="s">
        <v>2241</v>
      </c>
      <c r="F379" s="17" t="s">
        <v>17</v>
      </c>
      <c r="G379" s="69">
        <v>828</v>
      </c>
      <c r="H379" s="69">
        <v>1554</v>
      </c>
      <c r="I379" s="69">
        <v>28</v>
      </c>
      <c r="J379" s="69">
        <v>2410</v>
      </c>
      <c r="K379" s="69">
        <v>2410</v>
      </c>
      <c r="L379" s="18"/>
      <c r="M379" s="48"/>
      <c r="N379" s="107" t="s">
        <v>2229</v>
      </c>
      <c r="O379" s="52" t="s">
        <v>2239</v>
      </c>
      <c r="P379" s="52" t="s">
        <v>2240</v>
      </c>
      <c r="Q379" s="49"/>
    </row>
    <row r="380" spans="2:17" ht="18" customHeight="1" x14ac:dyDescent="0.15">
      <c r="B380" s="33">
        <v>2017</v>
      </c>
      <c r="C380" s="52">
        <v>2</v>
      </c>
      <c r="D380" s="17" t="s">
        <v>16</v>
      </c>
      <c r="E380" s="42" t="s">
        <v>2242</v>
      </c>
      <c r="F380" s="17" t="s">
        <v>341</v>
      </c>
      <c r="G380" s="69">
        <v>1179</v>
      </c>
      <c r="H380" s="69"/>
      <c r="I380" s="69">
        <v>736</v>
      </c>
      <c r="J380" s="69">
        <v>1915</v>
      </c>
      <c r="K380" s="69">
        <v>1914</v>
      </c>
      <c r="L380" s="18"/>
      <c r="M380" s="48"/>
      <c r="N380" s="107" t="s">
        <v>2229</v>
      </c>
      <c r="O380" s="52" t="s">
        <v>2234</v>
      </c>
      <c r="P380" s="52" t="s">
        <v>2235</v>
      </c>
      <c r="Q380" s="49"/>
    </row>
    <row r="381" spans="2:17" ht="18" customHeight="1" x14ac:dyDescent="0.15">
      <c r="B381" s="33">
        <v>2017</v>
      </c>
      <c r="C381" s="52">
        <v>2</v>
      </c>
      <c r="D381" s="35" t="s">
        <v>15</v>
      </c>
      <c r="E381" s="42" t="s">
        <v>2248</v>
      </c>
      <c r="F381" s="35" t="s">
        <v>336</v>
      </c>
      <c r="G381" s="69">
        <v>143</v>
      </c>
      <c r="H381" s="69"/>
      <c r="I381" s="69">
        <v>47</v>
      </c>
      <c r="J381" s="69">
        <v>190</v>
      </c>
      <c r="K381" s="69"/>
      <c r="L381" s="34"/>
      <c r="M381" s="48"/>
      <c r="N381" s="23" t="s">
        <v>2244</v>
      </c>
      <c r="O381" s="52" t="s">
        <v>2036</v>
      </c>
      <c r="P381" s="52" t="s">
        <v>2037</v>
      </c>
      <c r="Q381" s="49"/>
    </row>
    <row r="382" spans="2:17" ht="18" customHeight="1" x14ac:dyDescent="0.15">
      <c r="B382" s="33">
        <v>2017</v>
      </c>
      <c r="C382" s="52">
        <v>2</v>
      </c>
      <c r="D382" s="35" t="s">
        <v>15</v>
      </c>
      <c r="E382" s="42" t="s">
        <v>2248</v>
      </c>
      <c r="F382" s="35" t="s">
        <v>43</v>
      </c>
      <c r="G382" s="69">
        <v>14</v>
      </c>
      <c r="H382" s="69"/>
      <c r="I382" s="69"/>
      <c r="J382" s="69">
        <v>14</v>
      </c>
      <c r="K382" s="69"/>
      <c r="L382" s="34" t="s">
        <v>183</v>
      </c>
      <c r="M382" s="48"/>
      <c r="N382" s="23" t="s">
        <v>2244</v>
      </c>
      <c r="O382" s="52" t="s">
        <v>2039</v>
      </c>
      <c r="P382" s="52" t="s">
        <v>2040</v>
      </c>
      <c r="Q382" s="49"/>
    </row>
    <row r="383" spans="2:17" ht="18" customHeight="1" x14ac:dyDescent="0.15">
      <c r="B383" s="33">
        <v>2017</v>
      </c>
      <c r="C383" s="52">
        <v>2</v>
      </c>
      <c r="D383" s="35" t="s">
        <v>15</v>
      </c>
      <c r="E383" s="42" t="s">
        <v>2275</v>
      </c>
      <c r="F383" s="35" t="s">
        <v>43</v>
      </c>
      <c r="G383" s="69">
        <v>120</v>
      </c>
      <c r="H383" s="69"/>
      <c r="I383" s="69">
        <v>220</v>
      </c>
      <c r="J383" s="69">
        <v>340</v>
      </c>
      <c r="K383" s="69">
        <v>340</v>
      </c>
      <c r="L383" s="34"/>
      <c r="M383" s="48"/>
      <c r="N383" s="42" t="s">
        <v>2077</v>
      </c>
      <c r="O383" s="52" t="s">
        <v>2273</v>
      </c>
      <c r="P383" s="52" t="s">
        <v>2274</v>
      </c>
      <c r="Q383" s="49"/>
    </row>
    <row r="384" spans="2:17" ht="18" customHeight="1" x14ac:dyDescent="0.15">
      <c r="B384" s="33">
        <v>2017</v>
      </c>
      <c r="C384" s="52">
        <v>2</v>
      </c>
      <c r="D384" s="35" t="s">
        <v>15</v>
      </c>
      <c r="E384" s="42" t="s">
        <v>2276</v>
      </c>
      <c r="F384" s="35" t="s">
        <v>336</v>
      </c>
      <c r="G384" s="69">
        <v>96</v>
      </c>
      <c r="H384" s="69"/>
      <c r="I384" s="69">
        <v>230</v>
      </c>
      <c r="J384" s="69">
        <v>326</v>
      </c>
      <c r="K384" s="69">
        <v>326</v>
      </c>
      <c r="L384" s="34"/>
      <c r="M384" s="48"/>
      <c r="N384" s="42" t="s">
        <v>2077</v>
      </c>
      <c r="O384" s="52" t="s">
        <v>2273</v>
      </c>
      <c r="P384" s="52" t="s">
        <v>2274</v>
      </c>
      <c r="Q384" s="49"/>
    </row>
    <row r="385" spans="2:17" ht="18" customHeight="1" x14ac:dyDescent="0.15">
      <c r="B385" s="33">
        <v>2017</v>
      </c>
      <c r="C385" s="52">
        <v>2</v>
      </c>
      <c r="D385" s="35" t="s">
        <v>16</v>
      </c>
      <c r="E385" s="42" t="s">
        <v>2278</v>
      </c>
      <c r="F385" s="35" t="s">
        <v>43</v>
      </c>
      <c r="G385" s="69">
        <v>110</v>
      </c>
      <c r="H385" s="69">
        <v>241</v>
      </c>
      <c r="I385" s="69"/>
      <c r="J385" s="69">
        <v>351</v>
      </c>
      <c r="K385" s="69">
        <v>351</v>
      </c>
      <c r="L385" s="34"/>
      <c r="M385" s="48"/>
      <c r="N385" s="42" t="s">
        <v>2077</v>
      </c>
      <c r="O385" s="52" t="s">
        <v>2273</v>
      </c>
      <c r="P385" s="52" t="s">
        <v>2274</v>
      </c>
      <c r="Q385" s="49"/>
    </row>
    <row r="386" spans="2:17" ht="18" customHeight="1" x14ac:dyDescent="0.15">
      <c r="B386" s="33">
        <v>2017</v>
      </c>
      <c r="C386" s="52">
        <v>2</v>
      </c>
      <c r="D386" s="35" t="s">
        <v>16</v>
      </c>
      <c r="E386" s="42" t="s">
        <v>2279</v>
      </c>
      <c r="F386" s="35" t="s">
        <v>336</v>
      </c>
      <c r="G386" s="69">
        <v>80</v>
      </c>
      <c r="H386" s="69">
        <v>195</v>
      </c>
      <c r="I386" s="69"/>
      <c r="J386" s="69">
        <v>275</v>
      </c>
      <c r="K386" s="69">
        <v>275</v>
      </c>
      <c r="L386" s="34"/>
      <c r="M386" s="48"/>
      <c r="N386" s="42" t="s">
        <v>2077</v>
      </c>
      <c r="O386" s="52" t="s">
        <v>2273</v>
      </c>
      <c r="P386" s="52" t="s">
        <v>2274</v>
      </c>
      <c r="Q386" s="49"/>
    </row>
    <row r="387" spans="2:17" ht="18" customHeight="1" x14ac:dyDescent="0.15">
      <c r="B387" s="33">
        <v>2017</v>
      </c>
      <c r="C387" s="52">
        <v>2</v>
      </c>
      <c r="D387" s="35" t="s">
        <v>15</v>
      </c>
      <c r="E387" s="42" t="s">
        <v>2283</v>
      </c>
      <c r="F387" s="35" t="s">
        <v>17</v>
      </c>
      <c r="G387" s="69">
        <v>897</v>
      </c>
      <c r="H387" s="69"/>
      <c r="I387" s="69">
        <v>27</v>
      </c>
      <c r="J387" s="69">
        <v>924</v>
      </c>
      <c r="K387" s="223">
        <v>1560</v>
      </c>
      <c r="L387" s="34" t="s">
        <v>183</v>
      </c>
      <c r="M387" s="48"/>
      <c r="N387" s="42" t="s">
        <v>2077</v>
      </c>
      <c r="O387" s="52" t="s">
        <v>2281</v>
      </c>
      <c r="P387" s="52" t="s">
        <v>2282</v>
      </c>
      <c r="Q387" s="49"/>
    </row>
    <row r="388" spans="2:17" ht="18" customHeight="1" x14ac:dyDescent="0.15">
      <c r="B388" s="33">
        <v>2017</v>
      </c>
      <c r="C388" s="52">
        <v>2</v>
      </c>
      <c r="D388" s="35" t="s">
        <v>15</v>
      </c>
      <c r="E388" s="42" t="s">
        <v>2294</v>
      </c>
      <c r="F388" s="35" t="s">
        <v>17</v>
      </c>
      <c r="G388" s="69">
        <v>900</v>
      </c>
      <c r="H388" s="69">
        <v>908</v>
      </c>
      <c r="I388" s="69">
        <v>1132</v>
      </c>
      <c r="J388" s="69">
        <v>2940</v>
      </c>
      <c r="K388" s="69">
        <v>2940</v>
      </c>
      <c r="L388" s="34" t="s">
        <v>183</v>
      </c>
      <c r="M388" s="48"/>
      <c r="N388" s="42" t="s">
        <v>2090</v>
      </c>
      <c r="O388" s="52" t="s">
        <v>2091</v>
      </c>
      <c r="P388" s="52" t="s">
        <v>2092</v>
      </c>
      <c r="Q388" s="49"/>
    </row>
    <row r="389" spans="2:17" ht="18" customHeight="1" x14ac:dyDescent="0.15">
      <c r="B389" s="33">
        <v>2017</v>
      </c>
      <c r="C389" s="52">
        <v>2</v>
      </c>
      <c r="D389" s="35" t="s">
        <v>15</v>
      </c>
      <c r="E389" s="42" t="s">
        <v>2295</v>
      </c>
      <c r="F389" s="35" t="s">
        <v>17</v>
      </c>
      <c r="G389" s="69">
        <v>898</v>
      </c>
      <c r="H389" s="69"/>
      <c r="I389" s="69">
        <v>1172</v>
      </c>
      <c r="J389" s="69">
        <v>2070</v>
      </c>
      <c r="K389" s="69">
        <v>2070</v>
      </c>
      <c r="L389" s="34" t="s">
        <v>183</v>
      </c>
      <c r="M389" s="48"/>
      <c r="N389" s="42" t="s">
        <v>2090</v>
      </c>
      <c r="O389" s="52" t="s">
        <v>2296</v>
      </c>
      <c r="P389" s="52" t="s">
        <v>2297</v>
      </c>
      <c r="Q389" s="49"/>
    </row>
    <row r="390" spans="2:17" ht="18" customHeight="1" x14ac:dyDescent="0.15">
      <c r="B390" s="33">
        <v>2017</v>
      </c>
      <c r="C390" s="52">
        <v>2</v>
      </c>
      <c r="D390" s="35" t="s">
        <v>15</v>
      </c>
      <c r="E390" s="42" t="s">
        <v>2298</v>
      </c>
      <c r="F390" s="35" t="s">
        <v>17</v>
      </c>
      <c r="G390" s="69">
        <v>372</v>
      </c>
      <c r="H390" s="69"/>
      <c r="I390" s="69">
        <v>629</v>
      </c>
      <c r="J390" s="69">
        <v>1001</v>
      </c>
      <c r="K390" s="69">
        <v>1001</v>
      </c>
      <c r="L390" s="34" t="s">
        <v>183</v>
      </c>
      <c r="M390" s="48"/>
      <c r="N390" s="42" t="s">
        <v>2090</v>
      </c>
      <c r="O390" s="52" t="s">
        <v>2299</v>
      </c>
      <c r="P390" s="52" t="s">
        <v>2300</v>
      </c>
      <c r="Q390" s="49"/>
    </row>
    <row r="391" spans="2:17" ht="18" customHeight="1" x14ac:dyDescent="0.15">
      <c r="B391" s="33">
        <v>2017</v>
      </c>
      <c r="C391" s="52">
        <v>2</v>
      </c>
      <c r="D391" s="35" t="s">
        <v>15</v>
      </c>
      <c r="E391" s="42" t="s">
        <v>2301</v>
      </c>
      <c r="F391" s="35" t="s">
        <v>17</v>
      </c>
      <c r="G391" s="69">
        <v>290</v>
      </c>
      <c r="H391" s="69"/>
      <c r="I391" s="69">
        <v>652</v>
      </c>
      <c r="J391" s="69">
        <v>942</v>
      </c>
      <c r="K391" s="69">
        <v>942</v>
      </c>
      <c r="L391" s="34"/>
      <c r="M391" s="48"/>
      <c r="N391" s="42" t="s">
        <v>2090</v>
      </c>
      <c r="O391" s="52" t="s">
        <v>2302</v>
      </c>
      <c r="P391" s="52" t="s">
        <v>2303</v>
      </c>
      <c r="Q391" s="49"/>
    </row>
    <row r="392" spans="2:17" ht="18" customHeight="1" x14ac:dyDescent="0.15">
      <c r="B392" s="33">
        <v>2017</v>
      </c>
      <c r="C392" s="52">
        <v>2</v>
      </c>
      <c r="D392" s="35" t="s">
        <v>15</v>
      </c>
      <c r="E392" s="42" t="s">
        <v>2304</v>
      </c>
      <c r="F392" s="35" t="s">
        <v>17</v>
      </c>
      <c r="G392" s="69">
        <v>204</v>
      </c>
      <c r="H392" s="69"/>
      <c r="I392" s="69">
        <v>1040</v>
      </c>
      <c r="J392" s="69">
        <v>1244</v>
      </c>
      <c r="K392" s="69">
        <v>1244</v>
      </c>
      <c r="L392" s="34"/>
      <c r="M392" s="48"/>
      <c r="N392" s="42" t="s">
        <v>2090</v>
      </c>
      <c r="O392" s="52" t="s">
        <v>2299</v>
      </c>
      <c r="P392" s="52" t="s">
        <v>2300</v>
      </c>
      <c r="Q392" s="49"/>
    </row>
    <row r="393" spans="2:17" ht="18" customHeight="1" x14ac:dyDescent="0.15">
      <c r="B393" s="33">
        <v>2017</v>
      </c>
      <c r="C393" s="52">
        <v>2</v>
      </c>
      <c r="D393" s="35" t="s">
        <v>15</v>
      </c>
      <c r="E393" s="42" t="s">
        <v>2305</v>
      </c>
      <c r="F393" s="35" t="s">
        <v>17</v>
      </c>
      <c r="G393" s="69">
        <v>582</v>
      </c>
      <c r="H393" s="69"/>
      <c r="I393" s="69">
        <v>720</v>
      </c>
      <c r="J393" s="69">
        <v>1302</v>
      </c>
      <c r="K393" s="69">
        <v>1302</v>
      </c>
      <c r="L393" s="34" t="s">
        <v>183</v>
      </c>
      <c r="M393" s="48"/>
      <c r="N393" s="42" t="s">
        <v>2090</v>
      </c>
      <c r="O393" s="52" t="s">
        <v>2306</v>
      </c>
      <c r="P393" s="52" t="s">
        <v>2307</v>
      </c>
      <c r="Q393" s="49"/>
    </row>
    <row r="394" spans="2:17" ht="18" customHeight="1" x14ac:dyDescent="0.15">
      <c r="B394" s="33">
        <v>2017</v>
      </c>
      <c r="C394" s="52">
        <v>2</v>
      </c>
      <c r="D394" s="35" t="s">
        <v>15</v>
      </c>
      <c r="E394" s="42" t="s">
        <v>2311</v>
      </c>
      <c r="F394" s="35" t="s">
        <v>341</v>
      </c>
      <c r="G394" s="69">
        <v>130</v>
      </c>
      <c r="H394" s="69"/>
      <c r="I394" s="69">
        <v>871</v>
      </c>
      <c r="J394" s="69">
        <v>1001</v>
      </c>
      <c r="K394" s="69">
        <v>700.69999999999993</v>
      </c>
      <c r="L394" s="34"/>
      <c r="M394" s="48"/>
      <c r="N394" s="42" t="s">
        <v>2094</v>
      </c>
      <c r="O394" s="52" t="s">
        <v>2309</v>
      </c>
      <c r="P394" s="52" t="s">
        <v>2310</v>
      </c>
      <c r="Q394" s="49"/>
    </row>
    <row r="395" spans="2:17" ht="18" customHeight="1" x14ac:dyDescent="0.15">
      <c r="B395" s="33">
        <v>2017</v>
      </c>
      <c r="C395" s="52">
        <v>2</v>
      </c>
      <c r="D395" s="35" t="s">
        <v>15</v>
      </c>
      <c r="E395" s="42" t="s">
        <v>2312</v>
      </c>
      <c r="F395" s="35" t="s">
        <v>18</v>
      </c>
      <c r="G395" s="69">
        <v>564</v>
      </c>
      <c r="H395" s="69"/>
      <c r="I395" s="69">
        <v>168</v>
      </c>
      <c r="J395" s="69">
        <v>732</v>
      </c>
      <c r="K395" s="69">
        <v>512.4</v>
      </c>
      <c r="L395" s="34"/>
      <c r="M395" s="48"/>
      <c r="N395" s="42" t="s">
        <v>2094</v>
      </c>
      <c r="O395" s="52" t="s">
        <v>2313</v>
      </c>
      <c r="P395" s="52" t="s">
        <v>2314</v>
      </c>
      <c r="Q395" s="49"/>
    </row>
    <row r="396" spans="2:17" ht="18" customHeight="1" x14ac:dyDescent="0.15">
      <c r="B396" s="33">
        <v>2017</v>
      </c>
      <c r="C396" s="52">
        <v>2</v>
      </c>
      <c r="D396" s="35" t="s">
        <v>15</v>
      </c>
      <c r="E396" s="42" t="s">
        <v>2315</v>
      </c>
      <c r="F396" s="35" t="s">
        <v>341</v>
      </c>
      <c r="G396" s="69">
        <v>458</v>
      </c>
      <c r="H396" s="69"/>
      <c r="I396" s="69">
        <v>666</v>
      </c>
      <c r="J396" s="69">
        <v>1124</v>
      </c>
      <c r="K396" s="69">
        <v>786.8</v>
      </c>
      <c r="L396" s="34"/>
      <c r="M396" s="48"/>
      <c r="N396" s="42" t="s">
        <v>2094</v>
      </c>
      <c r="O396" s="52" t="s">
        <v>2316</v>
      </c>
      <c r="P396" s="52" t="s">
        <v>2317</v>
      </c>
      <c r="Q396" s="49"/>
    </row>
    <row r="397" spans="2:17" ht="18" customHeight="1" x14ac:dyDescent="0.15">
      <c r="B397" s="33">
        <v>2017</v>
      </c>
      <c r="C397" s="52">
        <v>2</v>
      </c>
      <c r="D397" s="65" t="s">
        <v>16</v>
      </c>
      <c r="E397" s="42" t="s">
        <v>2613</v>
      </c>
      <c r="F397" s="65" t="s">
        <v>341</v>
      </c>
      <c r="G397" s="69">
        <v>328</v>
      </c>
      <c r="H397" s="69">
        <v>0</v>
      </c>
      <c r="I397" s="69">
        <v>1631</v>
      </c>
      <c r="J397" s="69">
        <f>SUM(G397:I397)</f>
        <v>1959</v>
      </c>
      <c r="K397" s="69">
        <f>J397</f>
        <v>1959</v>
      </c>
      <c r="L397" s="38" t="s">
        <v>1336</v>
      </c>
      <c r="M397" s="52"/>
      <c r="N397" s="42" t="s">
        <v>2548</v>
      </c>
      <c r="O397" s="52" t="s">
        <v>2549</v>
      </c>
      <c r="P397" s="52" t="s">
        <v>2550</v>
      </c>
      <c r="Q397" s="58"/>
    </row>
    <row r="398" spans="2:17" ht="18" customHeight="1" x14ac:dyDescent="0.15">
      <c r="B398" s="33">
        <v>2017</v>
      </c>
      <c r="C398" s="52">
        <v>2</v>
      </c>
      <c r="D398" s="65" t="s">
        <v>16</v>
      </c>
      <c r="E398" s="42" t="s">
        <v>2614</v>
      </c>
      <c r="F398" s="65" t="s">
        <v>43</v>
      </c>
      <c r="G398" s="69">
        <v>99</v>
      </c>
      <c r="H398" s="69">
        <v>0</v>
      </c>
      <c r="I398" s="69">
        <v>123</v>
      </c>
      <c r="J398" s="69">
        <f>SUM(G398:I398)</f>
        <v>222</v>
      </c>
      <c r="K398" s="69">
        <f>J398</f>
        <v>222</v>
      </c>
      <c r="L398" s="38" t="s">
        <v>1336</v>
      </c>
      <c r="M398" s="52"/>
      <c r="N398" s="42" t="s">
        <v>2548</v>
      </c>
      <c r="O398" s="52" t="s">
        <v>2615</v>
      </c>
      <c r="P398" s="52" t="s">
        <v>2550</v>
      </c>
      <c r="Q398" s="58"/>
    </row>
    <row r="399" spans="2:17" ht="18" customHeight="1" x14ac:dyDescent="0.15">
      <c r="B399" s="33">
        <v>2017</v>
      </c>
      <c r="C399" s="52">
        <v>2</v>
      </c>
      <c r="D399" s="65" t="s">
        <v>16</v>
      </c>
      <c r="E399" s="42" t="s">
        <v>2616</v>
      </c>
      <c r="F399" s="65" t="s">
        <v>44</v>
      </c>
      <c r="G399" s="69">
        <v>37</v>
      </c>
      <c r="H399" s="69">
        <v>0</v>
      </c>
      <c r="I399" s="69">
        <v>59</v>
      </c>
      <c r="J399" s="69">
        <f>SUM(G399:I399)</f>
        <v>96</v>
      </c>
      <c r="K399" s="69">
        <f>J399</f>
        <v>96</v>
      </c>
      <c r="L399" s="38" t="s">
        <v>1336</v>
      </c>
      <c r="M399" s="52"/>
      <c r="N399" s="42" t="s">
        <v>2548</v>
      </c>
      <c r="O399" s="52" t="s">
        <v>2615</v>
      </c>
      <c r="P399" s="52" t="s">
        <v>2550</v>
      </c>
      <c r="Q399" s="58"/>
    </row>
    <row r="400" spans="2:17" ht="18" customHeight="1" x14ac:dyDescent="0.15">
      <c r="B400" s="70">
        <v>2017</v>
      </c>
      <c r="C400" s="71">
        <v>2</v>
      </c>
      <c r="D400" s="71" t="s">
        <v>15</v>
      </c>
      <c r="E400" s="127" t="s">
        <v>2647</v>
      </c>
      <c r="F400" s="71" t="s">
        <v>341</v>
      </c>
      <c r="G400" s="239">
        <v>625</v>
      </c>
      <c r="H400" s="239">
        <v>0</v>
      </c>
      <c r="I400" s="239">
        <v>3390</v>
      </c>
      <c r="J400" s="69">
        <f>SUM(G400:I400)</f>
        <v>4015</v>
      </c>
      <c r="K400" s="72">
        <v>625</v>
      </c>
      <c r="L400" s="151"/>
      <c r="M400" s="66"/>
      <c r="N400" s="152" t="s">
        <v>2566</v>
      </c>
      <c r="O400" s="71" t="s">
        <v>2648</v>
      </c>
      <c r="P400" s="71" t="s">
        <v>2649</v>
      </c>
      <c r="Q400" s="150"/>
    </row>
    <row r="401" spans="2:17" ht="18" customHeight="1" x14ac:dyDescent="0.15">
      <c r="B401" s="70">
        <v>2017</v>
      </c>
      <c r="C401" s="71">
        <v>2</v>
      </c>
      <c r="D401" s="71" t="s">
        <v>15</v>
      </c>
      <c r="E401" s="127" t="s">
        <v>2650</v>
      </c>
      <c r="F401" s="71" t="s">
        <v>43</v>
      </c>
      <c r="G401" s="239">
        <v>50</v>
      </c>
      <c r="H401" s="239">
        <v>0</v>
      </c>
      <c r="I401" s="239">
        <v>109</v>
      </c>
      <c r="J401" s="69">
        <f>SUM(G401:I401)</f>
        <v>159</v>
      </c>
      <c r="K401" s="72">
        <v>50</v>
      </c>
      <c r="L401" s="151"/>
      <c r="M401" s="66"/>
      <c r="N401" s="152" t="s">
        <v>2566</v>
      </c>
      <c r="O401" s="71" t="s">
        <v>2648</v>
      </c>
      <c r="P401" s="71" t="s">
        <v>2649</v>
      </c>
      <c r="Q401" s="150"/>
    </row>
    <row r="402" spans="2:17" ht="18" customHeight="1" x14ac:dyDescent="0.15">
      <c r="B402" s="70">
        <v>2017</v>
      </c>
      <c r="C402" s="71">
        <v>2</v>
      </c>
      <c r="D402" s="71" t="s">
        <v>15</v>
      </c>
      <c r="E402" s="127" t="s">
        <v>2651</v>
      </c>
      <c r="F402" s="66" t="s">
        <v>336</v>
      </c>
      <c r="G402" s="239">
        <v>75</v>
      </c>
      <c r="H402" s="239">
        <v>0</v>
      </c>
      <c r="I402" s="239">
        <v>463</v>
      </c>
      <c r="J402" s="69">
        <f>SUM(G402:I402)</f>
        <v>538</v>
      </c>
      <c r="K402" s="72">
        <v>75</v>
      </c>
      <c r="L402" s="151"/>
      <c r="M402" s="66"/>
      <c r="N402" s="152" t="s">
        <v>2566</v>
      </c>
      <c r="O402" s="71" t="s">
        <v>2648</v>
      </c>
      <c r="P402" s="71" t="s">
        <v>2649</v>
      </c>
      <c r="Q402" s="150"/>
    </row>
    <row r="403" spans="2:17" ht="18" customHeight="1" x14ac:dyDescent="0.15">
      <c r="B403" s="70">
        <v>2017</v>
      </c>
      <c r="C403" s="71">
        <v>2</v>
      </c>
      <c r="D403" s="71" t="s">
        <v>15</v>
      </c>
      <c r="E403" s="127" t="s">
        <v>2652</v>
      </c>
      <c r="F403" s="66" t="s">
        <v>341</v>
      </c>
      <c r="G403" s="239">
        <v>517</v>
      </c>
      <c r="H403" s="239">
        <v>0</v>
      </c>
      <c r="I403" s="239">
        <v>1676</v>
      </c>
      <c r="J403" s="69">
        <f>SUM(G403:I403)</f>
        <v>2193</v>
      </c>
      <c r="K403" s="72">
        <v>517</v>
      </c>
      <c r="L403" s="151"/>
      <c r="M403" s="66"/>
      <c r="N403" s="152" t="s">
        <v>2566</v>
      </c>
      <c r="O403" s="71" t="s">
        <v>2648</v>
      </c>
      <c r="P403" s="71" t="s">
        <v>2649</v>
      </c>
      <c r="Q403" s="150"/>
    </row>
    <row r="404" spans="2:17" ht="18" customHeight="1" x14ac:dyDescent="0.15">
      <c r="B404" s="70">
        <v>2017</v>
      </c>
      <c r="C404" s="71">
        <v>2</v>
      </c>
      <c r="D404" s="71" t="s">
        <v>15</v>
      </c>
      <c r="E404" s="127" t="s">
        <v>2653</v>
      </c>
      <c r="F404" s="66" t="s">
        <v>43</v>
      </c>
      <c r="G404" s="239">
        <v>245</v>
      </c>
      <c r="H404" s="239">
        <v>0</v>
      </c>
      <c r="I404" s="239">
        <v>139</v>
      </c>
      <c r="J404" s="69">
        <f>SUM(G404:I404)</f>
        <v>384</v>
      </c>
      <c r="K404" s="72">
        <v>245</v>
      </c>
      <c r="L404" s="151"/>
      <c r="M404" s="66"/>
      <c r="N404" s="152" t="s">
        <v>2566</v>
      </c>
      <c r="O404" s="71" t="s">
        <v>2648</v>
      </c>
      <c r="P404" s="71" t="s">
        <v>2649</v>
      </c>
      <c r="Q404" s="150"/>
    </row>
    <row r="405" spans="2:17" ht="18" customHeight="1" x14ac:dyDescent="0.15">
      <c r="B405" s="70">
        <v>2017</v>
      </c>
      <c r="C405" s="71">
        <v>2</v>
      </c>
      <c r="D405" s="71" t="s">
        <v>15</v>
      </c>
      <c r="E405" s="127" t="s">
        <v>2654</v>
      </c>
      <c r="F405" s="66" t="s">
        <v>336</v>
      </c>
      <c r="G405" s="239">
        <v>2</v>
      </c>
      <c r="H405" s="239">
        <v>0</v>
      </c>
      <c r="I405" s="239">
        <v>28</v>
      </c>
      <c r="J405" s="69">
        <f>SUM(G405:I405)</f>
        <v>30</v>
      </c>
      <c r="K405" s="72">
        <v>2</v>
      </c>
      <c r="L405" s="151"/>
      <c r="M405" s="66"/>
      <c r="N405" s="152" t="s">
        <v>2566</v>
      </c>
      <c r="O405" s="71" t="s">
        <v>2648</v>
      </c>
      <c r="P405" s="71" t="s">
        <v>2649</v>
      </c>
      <c r="Q405" s="150"/>
    </row>
    <row r="406" spans="2:17" ht="18" customHeight="1" x14ac:dyDescent="0.15">
      <c r="B406" s="70">
        <v>2017</v>
      </c>
      <c r="C406" s="71">
        <v>2</v>
      </c>
      <c r="D406" s="71" t="s">
        <v>15</v>
      </c>
      <c r="E406" s="127" t="s">
        <v>2655</v>
      </c>
      <c r="F406" s="71" t="s">
        <v>341</v>
      </c>
      <c r="G406" s="239">
        <v>305</v>
      </c>
      <c r="H406" s="239">
        <v>0</v>
      </c>
      <c r="I406" s="239">
        <v>2318</v>
      </c>
      <c r="J406" s="69">
        <f>SUM(G406:I406)</f>
        <v>2623</v>
      </c>
      <c r="K406" s="72">
        <f>ROUND(G406*0.7,0)</f>
        <v>214</v>
      </c>
      <c r="L406" s="151"/>
      <c r="M406" s="66"/>
      <c r="N406" s="152" t="s">
        <v>2566</v>
      </c>
      <c r="O406" s="71" t="s">
        <v>2656</v>
      </c>
      <c r="P406" s="71" t="s">
        <v>2657</v>
      </c>
      <c r="Q406" s="150"/>
    </row>
    <row r="407" spans="2:17" ht="18" customHeight="1" x14ac:dyDescent="0.15">
      <c r="B407" s="70">
        <v>2017</v>
      </c>
      <c r="C407" s="71">
        <v>2</v>
      </c>
      <c r="D407" s="71" t="s">
        <v>15</v>
      </c>
      <c r="E407" s="127" t="s">
        <v>2658</v>
      </c>
      <c r="F407" s="71" t="s">
        <v>43</v>
      </c>
      <c r="G407" s="239">
        <v>92</v>
      </c>
      <c r="H407" s="239">
        <v>0</v>
      </c>
      <c r="I407" s="239">
        <v>129</v>
      </c>
      <c r="J407" s="69">
        <f>SUM(G407:I407)</f>
        <v>221</v>
      </c>
      <c r="K407" s="72">
        <f>ROUND(G407*0.7,0)</f>
        <v>64</v>
      </c>
      <c r="L407" s="151"/>
      <c r="M407" s="66"/>
      <c r="N407" s="152" t="s">
        <v>2566</v>
      </c>
      <c r="O407" s="71" t="s">
        <v>2656</v>
      </c>
      <c r="P407" s="71" t="s">
        <v>2657</v>
      </c>
      <c r="Q407" s="150"/>
    </row>
    <row r="408" spans="2:17" ht="18" customHeight="1" x14ac:dyDescent="0.15">
      <c r="B408" s="70">
        <v>2017</v>
      </c>
      <c r="C408" s="71">
        <v>2</v>
      </c>
      <c r="D408" s="71" t="s">
        <v>15</v>
      </c>
      <c r="E408" s="127" t="s">
        <v>2659</v>
      </c>
      <c r="F408" s="66" t="s">
        <v>336</v>
      </c>
      <c r="G408" s="239">
        <v>4</v>
      </c>
      <c r="H408" s="239">
        <v>0</v>
      </c>
      <c r="I408" s="239">
        <v>50</v>
      </c>
      <c r="J408" s="69">
        <f>SUM(G408:I408)</f>
        <v>54</v>
      </c>
      <c r="K408" s="72">
        <f>ROUND(G408*0.7,0)</f>
        <v>3</v>
      </c>
      <c r="L408" s="151"/>
      <c r="M408" s="66"/>
      <c r="N408" s="152" t="s">
        <v>2566</v>
      </c>
      <c r="O408" s="71" t="s">
        <v>2656</v>
      </c>
      <c r="P408" s="71" t="s">
        <v>2657</v>
      </c>
      <c r="Q408" s="150"/>
    </row>
    <row r="409" spans="2:17" ht="18" customHeight="1" x14ac:dyDescent="0.15">
      <c r="B409" s="70">
        <v>2017</v>
      </c>
      <c r="C409" s="71">
        <v>2</v>
      </c>
      <c r="D409" s="71" t="s">
        <v>15</v>
      </c>
      <c r="E409" s="127" t="s">
        <v>2660</v>
      </c>
      <c r="F409" s="71" t="s">
        <v>341</v>
      </c>
      <c r="G409" s="239">
        <v>1349</v>
      </c>
      <c r="H409" s="239">
        <v>0</v>
      </c>
      <c r="I409" s="239">
        <v>3</v>
      </c>
      <c r="J409" s="69">
        <f>SUM(G409:I409)</f>
        <v>1352</v>
      </c>
      <c r="K409" s="239">
        <v>1352</v>
      </c>
      <c r="L409" s="149"/>
      <c r="M409" s="149">
        <v>166</v>
      </c>
      <c r="N409" s="152" t="s">
        <v>2566</v>
      </c>
      <c r="O409" s="71" t="s">
        <v>2661</v>
      </c>
      <c r="P409" s="71" t="s">
        <v>2662</v>
      </c>
      <c r="Q409" s="150"/>
    </row>
    <row r="410" spans="2:17" ht="18" customHeight="1" x14ac:dyDescent="0.15">
      <c r="B410" s="70">
        <v>2017</v>
      </c>
      <c r="C410" s="71">
        <v>2</v>
      </c>
      <c r="D410" s="71" t="s">
        <v>15</v>
      </c>
      <c r="E410" s="127" t="s">
        <v>2663</v>
      </c>
      <c r="F410" s="71" t="s">
        <v>43</v>
      </c>
      <c r="G410" s="239">
        <v>135</v>
      </c>
      <c r="H410" s="239">
        <v>0</v>
      </c>
      <c r="I410" s="239">
        <v>0</v>
      </c>
      <c r="J410" s="69">
        <f>SUM(G410:I410)</f>
        <v>135</v>
      </c>
      <c r="K410" s="239">
        <v>135</v>
      </c>
      <c r="L410" s="149"/>
      <c r="M410" s="149">
        <v>166</v>
      </c>
      <c r="N410" s="152" t="s">
        <v>2566</v>
      </c>
      <c r="O410" s="71" t="s">
        <v>2661</v>
      </c>
      <c r="P410" s="71" t="s">
        <v>2662</v>
      </c>
      <c r="Q410" s="150"/>
    </row>
    <row r="411" spans="2:17" ht="18" customHeight="1" x14ac:dyDescent="0.15">
      <c r="B411" s="70">
        <v>2017</v>
      </c>
      <c r="C411" s="71">
        <v>2</v>
      </c>
      <c r="D411" s="71" t="s">
        <v>15</v>
      </c>
      <c r="E411" s="127" t="s">
        <v>2664</v>
      </c>
      <c r="F411" s="71" t="s">
        <v>44</v>
      </c>
      <c r="G411" s="239">
        <v>39</v>
      </c>
      <c r="H411" s="239">
        <v>0</v>
      </c>
      <c r="I411" s="239">
        <v>0</v>
      </c>
      <c r="J411" s="69">
        <f>SUM(G411:I411)</f>
        <v>39</v>
      </c>
      <c r="K411" s="239">
        <v>39</v>
      </c>
      <c r="L411" s="149"/>
      <c r="M411" s="149">
        <v>166</v>
      </c>
      <c r="N411" s="152" t="s">
        <v>2566</v>
      </c>
      <c r="O411" s="71" t="s">
        <v>2661</v>
      </c>
      <c r="P411" s="71" t="s">
        <v>2662</v>
      </c>
      <c r="Q411" s="150"/>
    </row>
    <row r="412" spans="2:17" ht="18" customHeight="1" x14ac:dyDescent="0.15">
      <c r="B412" s="70">
        <v>2017</v>
      </c>
      <c r="C412" s="71">
        <v>2</v>
      </c>
      <c r="D412" s="71" t="s">
        <v>15</v>
      </c>
      <c r="E412" s="127" t="s">
        <v>2665</v>
      </c>
      <c r="F412" s="71" t="s">
        <v>45</v>
      </c>
      <c r="G412" s="239">
        <v>22</v>
      </c>
      <c r="H412" s="239">
        <v>0</v>
      </c>
      <c r="I412" s="239">
        <v>0</v>
      </c>
      <c r="J412" s="69">
        <f>SUM(G412:I412)</f>
        <v>22</v>
      </c>
      <c r="K412" s="239">
        <v>22</v>
      </c>
      <c r="L412" s="149"/>
      <c r="M412" s="149">
        <v>166</v>
      </c>
      <c r="N412" s="152" t="s">
        <v>2566</v>
      </c>
      <c r="O412" s="71" t="s">
        <v>2661</v>
      </c>
      <c r="P412" s="71" t="s">
        <v>2662</v>
      </c>
      <c r="Q412" s="150"/>
    </row>
    <row r="413" spans="2:17" ht="18" customHeight="1" x14ac:dyDescent="0.15">
      <c r="B413" s="70">
        <v>2017</v>
      </c>
      <c r="C413" s="71">
        <v>2</v>
      </c>
      <c r="D413" s="71" t="s">
        <v>15</v>
      </c>
      <c r="E413" s="127" t="s">
        <v>2666</v>
      </c>
      <c r="F413" s="71" t="s">
        <v>341</v>
      </c>
      <c r="G413" s="72">
        <v>870</v>
      </c>
      <c r="H413" s="72">
        <v>0</v>
      </c>
      <c r="I413" s="72">
        <v>985</v>
      </c>
      <c r="J413" s="69">
        <f>SUM(G413:I413)</f>
        <v>1855</v>
      </c>
      <c r="K413" s="72">
        <v>870</v>
      </c>
      <c r="L413" s="149"/>
      <c r="M413" s="149"/>
      <c r="N413" s="152" t="s">
        <v>2566</v>
      </c>
      <c r="O413" s="71" t="s">
        <v>2563</v>
      </c>
      <c r="P413" s="71" t="s">
        <v>2564</v>
      </c>
      <c r="Q413" s="150"/>
    </row>
    <row r="414" spans="2:17" ht="18" customHeight="1" x14ac:dyDescent="0.15">
      <c r="B414" s="70">
        <v>2017</v>
      </c>
      <c r="C414" s="71">
        <v>2</v>
      </c>
      <c r="D414" s="71" t="s">
        <v>15</v>
      </c>
      <c r="E414" s="127" t="s">
        <v>2667</v>
      </c>
      <c r="F414" s="71" t="s">
        <v>43</v>
      </c>
      <c r="G414" s="72">
        <v>19</v>
      </c>
      <c r="H414" s="72">
        <v>0</v>
      </c>
      <c r="I414" s="72">
        <v>0</v>
      </c>
      <c r="J414" s="69">
        <f>SUM(G414:I414)</f>
        <v>19</v>
      </c>
      <c r="K414" s="72">
        <v>19</v>
      </c>
      <c r="L414" s="149"/>
      <c r="M414" s="149"/>
      <c r="N414" s="152" t="s">
        <v>2566</v>
      </c>
      <c r="O414" s="71" t="s">
        <v>2563</v>
      </c>
      <c r="P414" s="71" t="s">
        <v>2564</v>
      </c>
      <c r="Q414" s="150"/>
    </row>
    <row r="415" spans="2:17" ht="18" customHeight="1" x14ac:dyDescent="0.15">
      <c r="B415" s="70">
        <v>2017</v>
      </c>
      <c r="C415" s="71">
        <v>2</v>
      </c>
      <c r="D415" s="71" t="s">
        <v>15</v>
      </c>
      <c r="E415" s="127" t="s">
        <v>2668</v>
      </c>
      <c r="F415" s="71" t="s">
        <v>44</v>
      </c>
      <c r="G415" s="72">
        <v>6</v>
      </c>
      <c r="H415" s="72">
        <v>0</v>
      </c>
      <c r="I415" s="72">
        <v>0</v>
      </c>
      <c r="J415" s="69">
        <f>SUM(G415:I415)</f>
        <v>6</v>
      </c>
      <c r="K415" s="72">
        <v>6</v>
      </c>
      <c r="L415" s="149"/>
      <c r="M415" s="149"/>
      <c r="N415" s="152" t="s">
        <v>2566</v>
      </c>
      <c r="O415" s="71" t="s">
        <v>2563</v>
      </c>
      <c r="P415" s="71" t="s">
        <v>2564</v>
      </c>
      <c r="Q415" s="150"/>
    </row>
    <row r="416" spans="2:17" ht="18" customHeight="1" x14ac:dyDescent="0.15">
      <c r="B416" s="70">
        <v>2017</v>
      </c>
      <c r="C416" s="71">
        <v>2</v>
      </c>
      <c r="D416" s="71" t="s">
        <v>15</v>
      </c>
      <c r="E416" s="127" t="s">
        <v>2669</v>
      </c>
      <c r="F416" s="71" t="s">
        <v>341</v>
      </c>
      <c r="G416" s="72">
        <v>701</v>
      </c>
      <c r="H416" s="72">
        <v>0</v>
      </c>
      <c r="I416" s="72">
        <v>2153</v>
      </c>
      <c r="J416" s="69">
        <f>SUM(G416:I416)</f>
        <v>2854</v>
      </c>
      <c r="K416" s="72">
        <v>701</v>
      </c>
      <c r="L416" s="149"/>
      <c r="M416" s="149"/>
      <c r="N416" s="152" t="s">
        <v>2566</v>
      </c>
      <c r="O416" s="71" t="s">
        <v>2563</v>
      </c>
      <c r="P416" s="71" t="s">
        <v>2564</v>
      </c>
      <c r="Q416" s="150"/>
    </row>
    <row r="417" spans="2:17" ht="18" customHeight="1" x14ac:dyDescent="0.15">
      <c r="B417" s="70">
        <v>2017</v>
      </c>
      <c r="C417" s="71">
        <v>2</v>
      </c>
      <c r="D417" s="71" t="s">
        <v>15</v>
      </c>
      <c r="E417" s="127" t="s">
        <v>2670</v>
      </c>
      <c r="F417" s="71" t="s">
        <v>43</v>
      </c>
      <c r="G417" s="72">
        <v>17</v>
      </c>
      <c r="H417" s="72">
        <v>0</v>
      </c>
      <c r="I417" s="72">
        <v>0</v>
      </c>
      <c r="J417" s="69">
        <f>SUM(G417:I417)</f>
        <v>17</v>
      </c>
      <c r="K417" s="72">
        <v>17</v>
      </c>
      <c r="L417" s="149"/>
      <c r="M417" s="149"/>
      <c r="N417" s="152" t="s">
        <v>2566</v>
      </c>
      <c r="O417" s="71" t="s">
        <v>2563</v>
      </c>
      <c r="P417" s="71" t="s">
        <v>2564</v>
      </c>
      <c r="Q417" s="150"/>
    </row>
    <row r="418" spans="2:17" ht="18" customHeight="1" x14ac:dyDescent="0.15">
      <c r="B418" s="33">
        <v>2017</v>
      </c>
      <c r="C418" s="52">
        <v>2</v>
      </c>
      <c r="D418" s="65" t="s">
        <v>15</v>
      </c>
      <c r="E418" s="42" t="s">
        <v>2674</v>
      </c>
      <c r="F418" s="65" t="s">
        <v>17</v>
      </c>
      <c r="G418" s="69">
        <v>895</v>
      </c>
      <c r="H418" s="69">
        <v>0</v>
      </c>
      <c r="I418" s="69">
        <v>1411</v>
      </c>
      <c r="J418" s="69">
        <f>SUM(G418:I418)</f>
        <v>2306</v>
      </c>
      <c r="K418" s="69">
        <v>1614</v>
      </c>
      <c r="L418" s="38" t="s">
        <v>1336</v>
      </c>
      <c r="M418" s="52"/>
      <c r="N418" s="42" t="s">
        <v>2578</v>
      </c>
      <c r="O418" s="52" t="s">
        <v>2675</v>
      </c>
      <c r="P418" s="52" t="s">
        <v>2676</v>
      </c>
      <c r="Q418" s="58"/>
    </row>
    <row r="419" spans="2:17" ht="18" customHeight="1" x14ac:dyDescent="0.15">
      <c r="B419" s="33">
        <v>2017</v>
      </c>
      <c r="C419" s="52">
        <v>2</v>
      </c>
      <c r="D419" s="65" t="s">
        <v>15</v>
      </c>
      <c r="E419" s="42" t="s">
        <v>2677</v>
      </c>
      <c r="F419" s="65" t="s">
        <v>43</v>
      </c>
      <c r="G419" s="69">
        <v>71</v>
      </c>
      <c r="H419" s="69">
        <v>0</v>
      </c>
      <c r="I419" s="69">
        <v>19</v>
      </c>
      <c r="J419" s="69">
        <f>SUM(G419:I419)</f>
        <v>90</v>
      </c>
      <c r="K419" s="69">
        <v>63</v>
      </c>
      <c r="L419" s="38" t="s">
        <v>1336</v>
      </c>
      <c r="M419" s="52"/>
      <c r="N419" s="42" t="s">
        <v>2578</v>
      </c>
      <c r="O419" s="52" t="s">
        <v>2675</v>
      </c>
      <c r="P419" s="52" t="s">
        <v>2676</v>
      </c>
      <c r="Q419" s="58"/>
    </row>
    <row r="420" spans="2:17" ht="18" customHeight="1" x14ac:dyDescent="0.15">
      <c r="B420" s="33">
        <v>2017</v>
      </c>
      <c r="C420" s="52">
        <v>2</v>
      </c>
      <c r="D420" s="65" t="s">
        <v>15</v>
      </c>
      <c r="E420" s="42" t="s">
        <v>2678</v>
      </c>
      <c r="F420" s="65" t="s">
        <v>18</v>
      </c>
      <c r="G420" s="69">
        <v>1007</v>
      </c>
      <c r="H420" s="69"/>
      <c r="I420" s="69">
        <v>713</v>
      </c>
      <c r="J420" s="69">
        <f>SUM(G420:I420)</f>
        <v>1720</v>
      </c>
      <c r="K420" s="69">
        <v>860</v>
      </c>
      <c r="L420" s="38" t="s">
        <v>1336</v>
      </c>
      <c r="M420" s="52"/>
      <c r="N420" s="42" t="s">
        <v>2578</v>
      </c>
      <c r="O420" s="52" t="s">
        <v>2675</v>
      </c>
      <c r="P420" s="52" t="s">
        <v>2676</v>
      </c>
      <c r="Q420" s="58"/>
    </row>
    <row r="421" spans="2:17" ht="18" customHeight="1" x14ac:dyDescent="0.15">
      <c r="B421" s="33">
        <v>2017</v>
      </c>
      <c r="C421" s="52">
        <v>2</v>
      </c>
      <c r="D421" s="65" t="s">
        <v>15</v>
      </c>
      <c r="E421" s="42" t="s">
        <v>2679</v>
      </c>
      <c r="F421" s="65" t="s">
        <v>43</v>
      </c>
      <c r="G421" s="69">
        <v>215</v>
      </c>
      <c r="H421" s="69"/>
      <c r="I421" s="69">
        <v>41</v>
      </c>
      <c r="J421" s="69">
        <f>SUM(G421:I421)</f>
        <v>256</v>
      </c>
      <c r="K421" s="69">
        <v>128</v>
      </c>
      <c r="L421" s="38"/>
      <c r="M421" s="52"/>
      <c r="N421" s="42" t="s">
        <v>2578</v>
      </c>
      <c r="O421" s="52" t="s">
        <v>2675</v>
      </c>
      <c r="P421" s="52" t="s">
        <v>2676</v>
      </c>
      <c r="Q421" s="58"/>
    </row>
    <row r="422" spans="2:17" ht="18" customHeight="1" x14ac:dyDescent="0.15">
      <c r="B422" s="33">
        <v>2017</v>
      </c>
      <c r="C422" s="52">
        <v>2</v>
      </c>
      <c r="D422" s="65" t="s">
        <v>15</v>
      </c>
      <c r="E422" s="42" t="s">
        <v>2680</v>
      </c>
      <c r="F422" s="65" t="s">
        <v>44</v>
      </c>
      <c r="G422" s="69">
        <v>63</v>
      </c>
      <c r="H422" s="69"/>
      <c r="I422" s="69">
        <v>8</v>
      </c>
      <c r="J422" s="69">
        <f>SUM(G422:I422)</f>
        <v>71</v>
      </c>
      <c r="K422" s="69">
        <v>35</v>
      </c>
      <c r="L422" s="38"/>
      <c r="M422" s="52"/>
      <c r="N422" s="42" t="s">
        <v>2578</v>
      </c>
      <c r="O422" s="52" t="s">
        <v>2675</v>
      </c>
      <c r="P422" s="52" t="s">
        <v>2676</v>
      </c>
      <c r="Q422" s="58"/>
    </row>
    <row r="423" spans="2:17" ht="18" customHeight="1" x14ac:dyDescent="0.15">
      <c r="B423" s="33">
        <v>2017</v>
      </c>
      <c r="C423" s="52">
        <v>2</v>
      </c>
      <c r="D423" s="65" t="s">
        <v>15</v>
      </c>
      <c r="E423" s="42" t="s">
        <v>2681</v>
      </c>
      <c r="F423" s="65" t="s">
        <v>45</v>
      </c>
      <c r="G423" s="69">
        <v>223</v>
      </c>
      <c r="H423" s="69"/>
      <c r="I423" s="69">
        <v>5</v>
      </c>
      <c r="J423" s="69">
        <f>SUM(G423:I423)</f>
        <v>228</v>
      </c>
      <c r="K423" s="69">
        <v>114</v>
      </c>
      <c r="L423" s="38" t="s">
        <v>1336</v>
      </c>
      <c r="M423" s="52"/>
      <c r="N423" s="42" t="s">
        <v>2578</v>
      </c>
      <c r="O423" s="52" t="s">
        <v>2675</v>
      </c>
      <c r="P423" s="52" t="s">
        <v>2676</v>
      </c>
      <c r="Q423" s="58"/>
    </row>
    <row r="424" spans="2:17" ht="18" customHeight="1" x14ac:dyDescent="0.15">
      <c r="B424" s="33">
        <v>2017</v>
      </c>
      <c r="C424" s="52">
        <v>2</v>
      </c>
      <c r="D424" s="65" t="s">
        <v>15</v>
      </c>
      <c r="E424" s="42" t="s">
        <v>2682</v>
      </c>
      <c r="F424" s="65" t="s">
        <v>17</v>
      </c>
      <c r="G424" s="69">
        <v>1042</v>
      </c>
      <c r="H424" s="69"/>
      <c r="I424" s="69"/>
      <c r="J424" s="69">
        <f>SUM(G424:I424)</f>
        <v>1042</v>
      </c>
      <c r="K424" s="69">
        <v>729</v>
      </c>
      <c r="L424" s="38"/>
      <c r="M424" s="52"/>
      <c r="N424" s="42" t="s">
        <v>2578</v>
      </c>
      <c r="O424" s="52" t="s">
        <v>2675</v>
      </c>
      <c r="P424" s="52" t="s">
        <v>2676</v>
      </c>
      <c r="Q424" s="58"/>
    </row>
    <row r="425" spans="2:17" ht="18" customHeight="1" x14ac:dyDescent="0.15">
      <c r="B425" s="33">
        <v>2017</v>
      </c>
      <c r="C425" s="52">
        <v>2</v>
      </c>
      <c r="D425" s="65" t="s">
        <v>15</v>
      </c>
      <c r="E425" s="42" t="s">
        <v>2723</v>
      </c>
      <c r="F425" s="65" t="s">
        <v>1490</v>
      </c>
      <c r="G425" s="69">
        <v>821</v>
      </c>
      <c r="H425" s="69">
        <v>0</v>
      </c>
      <c r="I425" s="69">
        <v>2078</v>
      </c>
      <c r="J425" s="69">
        <f>SUM(G425:I425)</f>
        <v>2899</v>
      </c>
      <c r="K425" s="69">
        <v>2899</v>
      </c>
      <c r="L425" s="38" t="s">
        <v>1336</v>
      </c>
      <c r="M425" s="52"/>
      <c r="N425" s="42" t="s">
        <v>2607</v>
      </c>
      <c r="O425" s="52" t="s">
        <v>2724</v>
      </c>
      <c r="P425" s="52" t="s">
        <v>2725</v>
      </c>
      <c r="Q425" s="58"/>
    </row>
    <row r="426" spans="2:17" ht="18" customHeight="1" x14ac:dyDescent="0.15">
      <c r="B426" s="54">
        <v>2017</v>
      </c>
      <c r="C426" s="55">
        <v>2</v>
      </c>
      <c r="D426" s="57" t="s">
        <v>15</v>
      </c>
      <c r="E426" s="42" t="s">
        <v>2726</v>
      </c>
      <c r="F426" s="57" t="s">
        <v>43</v>
      </c>
      <c r="G426" s="173">
        <v>69</v>
      </c>
      <c r="H426" s="173">
        <v>0</v>
      </c>
      <c r="I426" s="173">
        <v>49</v>
      </c>
      <c r="J426" s="69">
        <f>SUM(G426:I426)</f>
        <v>118</v>
      </c>
      <c r="K426" s="173">
        <v>118</v>
      </c>
      <c r="L426" s="85" t="s">
        <v>183</v>
      </c>
      <c r="M426" s="55"/>
      <c r="N426" s="42" t="s">
        <v>2727</v>
      </c>
      <c r="O426" s="55" t="s">
        <v>2728</v>
      </c>
      <c r="P426" s="55" t="s">
        <v>2729</v>
      </c>
      <c r="Q426" s="246"/>
    </row>
    <row r="427" spans="2:17" ht="18" customHeight="1" x14ac:dyDescent="0.15">
      <c r="B427" s="33">
        <v>2017</v>
      </c>
      <c r="C427" s="52">
        <v>2</v>
      </c>
      <c r="D427" s="65" t="s">
        <v>15</v>
      </c>
      <c r="E427" s="42" t="s">
        <v>2730</v>
      </c>
      <c r="F427" s="65" t="s">
        <v>341</v>
      </c>
      <c r="G427" s="69">
        <v>174</v>
      </c>
      <c r="H427" s="69">
        <v>0</v>
      </c>
      <c r="I427" s="69">
        <v>70</v>
      </c>
      <c r="J427" s="69">
        <f>SUM(G427:I427)</f>
        <v>244</v>
      </c>
      <c r="K427" s="69">
        <v>244</v>
      </c>
      <c r="L427" s="38" t="s">
        <v>1336</v>
      </c>
      <c r="M427" s="52"/>
      <c r="N427" s="42" t="s">
        <v>2727</v>
      </c>
      <c r="O427" s="52" t="s">
        <v>2728</v>
      </c>
      <c r="P427" s="52" t="s">
        <v>2729</v>
      </c>
      <c r="Q427" s="58"/>
    </row>
    <row r="428" spans="2:17" ht="18" customHeight="1" x14ac:dyDescent="0.15">
      <c r="B428" s="33">
        <v>2017</v>
      </c>
      <c r="C428" s="52">
        <v>2</v>
      </c>
      <c r="D428" s="65" t="s">
        <v>15</v>
      </c>
      <c r="E428" s="42" t="s">
        <v>2730</v>
      </c>
      <c r="F428" s="65" t="s">
        <v>43</v>
      </c>
      <c r="G428" s="69">
        <v>70</v>
      </c>
      <c r="H428" s="69">
        <v>0</v>
      </c>
      <c r="I428" s="69">
        <v>0</v>
      </c>
      <c r="J428" s="69">
        <f>SUM(G428:I428)</f>
        <v>70</v>
      </c>
      <c r="K428" s="69">
        <v>70</v>
      </c>
      <c r="L428" s="38" t="s">
        <v>1336</v>
      </c>
      <c r="M428" s="52"/>
      <c r="N428" s="42" t="s">
        <v>2727</v>
      </c>
      <c r="O428" s="52" t="s">
        <v>2728</v>
      </c>
      <c r="P428" s="52" t="s">
        <v>2729</v>
      </c>
      <c r="Q428" s="58"/>
    </row>
    <row r="429" spans="2:17" ht="18" customHeight="1" x14ac:dyDescent="0.15">
      <c r="B429" s="33">
        <v>2017</v>
      </c>
      <c r="C429" s="52">
        <v>2</v>
      </c>
      <c r="D429" s="65" t="s">
        <v>15</v>
      </c>
      <c r="E429" s="42" t="s">
        <v>2731</v>
      </c>
      <c r="F429" s="65" t="s">
        <v>341</v>
      </c>
      <c r="G429" s="69">
        <v>567</v>
      </c>
      <c r="H429" s="69">
        <v>0</v>
      </c>
      <c r="I429" s="69">
        <v>1379</v>
      </c>
      <c r="J429" s="69">
        <f>SUM(G429:I429)</f>
        <v>1946</v>
      </c>
      <c r="K429" s="69">
        <v>1946</v>
      </c>
      <c r="L429" s="38"/>
      <c r="M429" s="52"/>
      <c r="N429" s="42" t="s">
        <v>2727</v>
      </c>
      <c r="O429" s="52" t="s">
        <v>2732</v>
      </c>
      <c r="P429" s="52" t="s">
        <v>2733</v>
      </c>
      <c r="Q429" s="58"/>
    </row>
    <row r="430" spans="2:17" ht="18" customHeight="1" x14ac:dyDescent="0.15">
      <c r="B430" s="33">
        <v>2017</v>
      </c>
      <c r="C430" s="52">
        <v>2</v>
      </c>
      <c r="D430" s="65" t="s">
        <v>15</v>
      </c>
      <c r="E430" s="42" t="s">
        <v>2734</v>
      </c>
      <c r="F430" s="65" t="s">
        <v>18</v>
      </c>
      <c r="G430" s="69">
        <v>120</v>
      </c>
      <c r="H430" s="69">
        <v>0</v>
      </c>
      <c r="I430" s="69">
        <v>97</v>
      </c>
      <c r="J430" s="69">
        <f>SUM(G430:I430)</f>
        <v>217</v>
      </c>
      <c r="K430" s="69">
        <v>217</v>
      </c>
      <c r="L430" s="38"/>
      <c r="M430" s="52"/>
      <c r="N430" s="42" t="s">
        <v>2727</v>
      </c>
      <c r="O430" s="52" t="s">
        <v>2608</v>
      </c>
      <c r="P430" s="52" t="s">
        <v>2609</v>
      </c>
      <c r="Q430" s="58"/>
    </row>
    <row r="431" spans="2:17" ht="18" customHeight="1" x14ac:dyDescent="0.15">
      <c r="B431" s="33">
        <v>2017</v>
      </c>
      <c r="C431" s="52">
        <v>2</v>
      </c>
      <c r="D431" s="65" t="s">
        <v>15</v>
      </c>
      <c r="E431" s="42" t="s">
        <v>2735</v>
      </c>
      <c r="F431" s="65" t="s">
        <v>43</v>
      </c>
      <c r="G431" s="69">
        <v>5</v>
      </c>
      <c r="H431" s="69">
        <v>0</v>
      </c>
      <c r="I431" s="69">
        <v>18</v>
      </c>
      <c r="J431" s="69">
        <f>SUM(G431:I431)</f>
        <v>23</v>
      </c>
      <c r="K431" s="69">
        <v>23</v>
      </c>
      <c r="L431" s="38"/>
      <c r="M431" s="52"/>
      <c r="N431" s="42" t="s">
        <v>2727</v>
      </c>
      <c r="O431" s="52" t="s">
        <v>2608</v>
      </c>
      <c r="P431" s="52" t="s">
        <v>2609</v>
      </c>
      <c r="Q431" s="58"/>
    </row>
    <row r="432" spans="2:17" ht="18" customHeight="1" x14ac:dyDescent="0.15">
      <c r="B432" s="33">
        <v>2017</v>
      </c>
      <c r="C432" s="52">
        <v>2</v>
      </c>
      <c r="D432" s="65" t="s">
        <v>15</v>
      </c>
      <c r="E432" s="42" t="s">
        <v>2736</v>
      </c>
      <c r="F432" s="65" t="s">
        <v>44</v>
      </c>
      <c r="G432" s="69">
        <v>9</v>
      </c>
      <c r="H432" s="69">
        <v>0</v>
      </c>
      <c r="I432" s="69">
        <v>7</v>
      </c>
      <c r="J432" s="69">
        <f>SUM(G432:I432)</f>
        <v>16</v>
      </c>
      <c r="K432" s="69">
        <v>16</v>
      </c>
      <c r="L432" s="38"/>
      <c r="M432" s="52"/>
      <c r="N432" s="42" t="s">
        <v>2727</v>
      </c>
      <c r="O432" s="52" t="s">
        <v>2608</v>
      </c>
      <c r="P432" s="52" t="s">
        <v>2609</v>
      </c>
      <c r="Q432" s="58"/>
    </row>
    <row r="433" spans="2:17" ht="18" customHeight="1" x14ac:dyDescent="0.15">
      <c r="B433" s="33">
        <v>2017</v>
      </c>
      <c r="C433" s="52">
        <v>2</v>
      </c>
      <c r="D433" s="65" t="s">
        <v>15</v>
      </c>
      <c r="E433" s="42" t="s">
        <v>2737</v>
      </c>
      <c r="F433" s="65" t="s">
        <v>2625</v>
      </c>
      <c r="G433" s="69">
        <v>1204</v>
      </c>
      <c r="H433" s="69">
        <v>0</v>
      </c>
      <c r="I433" s="69">
        <v>1537</v>
      </c>
      <c r="J433" s="69">
        <f>SUM(G433:I433)</f>
        <v>2741</v>
      </c>
      <c r="K433" s="69">
        <v>2741</v>
      </c>
      <c r="L433" s="38"/>
      <c r="M433" s="52"/>
      <c r="N433" s="42" t="s">
        <v>2727</v>
      </c>
      <c r="O433" s="52" t="s">
        <v>2738</v>
      </c>
      <c r="P433" s="52" t="s">
        <v>2739</v>
      </c>
      <c r="Q433" s="58"/>
    </row>
    <row r="434" spans="2:17" ht="18" customHeight="1" x14ac:dyDescent="0.15">
      <c r="B434" s="33">
        <v>2017</v>
      </c>
      <c r="C434" s="52">
        <v>2</v>
      </c>
      <c r="D434" s="65" t="s">
        <v>15</v>
      </c>
      <c r="E434" s="42" t="s">
        <v>2740</v>
      </c>
      <c r="F434" s="65" t="s">
        <v>1593</v>
      </c>
      <c r="G434" s="69">
        <v>101</v>
      </c>
      <c r="H434" s="69">
        <v>0</v>
      </c>
      <c r="I434" s="69">
        <v>424</v>
      </c>
      <c r="J434" s="69">
        <f>SUM(G434:I434)</f>
        <v>525</v>
      </c>
      <c r="K434" s="69">
        <v>525</v>
      </c>
      <c r="L434" s="38"/>
      <c r="M434" s="52"/>
      <c r="N434" s="42" t="s">
        <v>2727</v>
      </c>
      <c r="O434" s="52" t="s">
        <v>2738</v>
      </c>
      <c r="P434" s="52" t="s">
        <v>2739</v>
      </c>
      <c r="Q434" s="58"/>
    </row>
    <row r="435" spans="2:17" ht="18" customHeight="1" x14ac:dyDescent="0.15">
      <c r="B435" s="33">
        <v>2017</v>
      </c>
      <c r="C435" s="52">
        <v>2</v>
      </c>
      <c r="D435" s="65" t="s">
        <v>888</v>
      </c>
      <c r="E435" s="42" t="s">
        <v>2741</v>
      </c>
      <c r="F435" s="65" t="s">
        <v>1490</v>
      </c>
      <c r="G435" s="69">
        <v>954</v>
      </c>
      <c r="H435" s="69">
        <v>0</v>
      </c>
      <c r="I435" s="69">
        <v>250</v>
      </c>
      <c r="J435" s="69">
        <f>SUM(G435:I435)</f>
        <v>1204</v>
      </c>
      <c r="K435" s="69">
        <v>1204</v>
      </c>
      <c r="L435" s="38"/>
      <c r="M435" s="52"/>
      <c r="N435" s="42" t="s">
        <v>2727</v>
      </c>
      <c r="O435" s="52" t="s">
        <v>2742</v>
      </c>
      <c r="P435" s="52" t="s">
        <v>2743</v>
      </c>
      <c r="Q435" s="58"/>
    </row>
    <row r="436" spans="2:17" ht="18" customHeight="1" x14ac:dyDescent="0.15">
      <c r="B436" s="33">
        <v>2017</v>
      </c>
      <c r="C436" s="52">
        <v>2</v>
      </c>
      <c r="D436" s="65" t="s">
        <v>888</v>
      </c>
      <c r="E436" s="42" t="s">
        <v>2744</v>
      </c>
      <c r="F436" s="65" t="s">
        <v>1593</v>
      </c>
      <c r="G436" s="69">
        <v>242</v>
      </c>
      <c r="H436" s="69">
        <v>0</v>
      </c>
      <c r="I436" s="69">
        <v>0</v>
      </c>
      <c r="J436" s="69">
        <f>SUM(G436:I436)</f>
        <v>242</v>
      </c>
      <c r="K436" s="69">
        <v>242</v>
      </c>
      <c r="L436" s="38"/>
      <c r="M436" s="52"/>
      <c r="N436" s="42" t="s">
        <v>2727</v>
      </c>
      <c r="O436" s="52" t="s">
        <v>2742</v>
      </c>
      <c r="P436" s="52" t="s">
        <v>2743</v>
      </c>
      <c r="Q436" s="58"/>
    </row>
    <row r="437" spans="2:17" ht="18" customHeight="1" x14ac:dyDescent="0.15">
      <c r="B437" s="33">
        <v>2017</v>
      </c>
      <c r="C437" s="52">
        <v>2</v>
      </c>
      <c r="D437" s="65" t="s">
        <v>888</v>
      </c>
      <c r="E437" s="42" t="s">
        <v>2745</v>
      </c>
      <c r="F437" s="65" t="s">
        <v>2625</v>
      </c>
      <c r="G437" s="69">
        <v>794</v>
      </c>
      <c r="H437" s="69">
        <v>0</v>
      </c>
      <c r="I437" s="69">
        <v>662</v>
      </c>
      <c r="J437" s="69">
        <f>SUM(G437:I437)</f>
        <v>1456</v>
      </c>
      <c r="K437" s="69">
        <v>1456</v>
      </c>
      <c r="L437" s="38"/>
      <c r="M437" s="52"/>
      <c r="N437" s="42" t="s">
        <v>2727</v>
      </c>
      <c r="O437" s="52" t="s">
        <v>2746</v>
      </c>
      <c r="P437" s="52" t="s">
        <v>2747</v>
      </c>
      <c r="Q437" s="58"/>
    </row>
    <row r="438" spans="2:17" ht="18" customHeight="1" x14ac:dyDescent="0.15">
      <c r="B438" s="33">
        <v>2017</v>
      </c>
      <c r="C438" s="52">
        <v>2</v>
      </c>
      <c r="D438" s="65" t="s">
        <v>888</v>
      </c>
      <c r="E438" s="42" t="s">
        <v>2748</v>
      </c>
      <c r="F438" s="65" t="s">
        <v>1593</v>
      </c>
      <c r="G438" s="69">
        <v>115</v>
      </c>
      <c r="H438" s="69">
        <v>0</v>
      </c>
      <c r="I438" s="69">
        <v>51</v>
      </c>
      <c r="J438" s="69">
        <f>SUM(G438:I438)</f>
        <v>166</v>
      </c>
      <c r="K438" s="69">
        <v>166</v>
      </c>
      <c r="L438" s="38"/>
      <c r="M438" s="52"/>
      <c r="N438" s="42" t="s">
        <v>2727</v>
      </c>
      <c r="O438" s="52" t="s">
        <v>2746</v>
      </c>
      <c r="P438" s="52" t="s">
        <v>2747</v>
      </c>
      <c r="Q438" s="58"/>
    </row>
    <row r="439" spans="2:17" ht="18" customHeight="1" x14ac:dyDescent="0.15">
      <c r="B439" s="33">
        <v>2017</v>
      </c>
      <c r="C439" s="52">
        <v>2</v>
      </c>
      <c r="D439" s="35" t="s">
        <v>15</v>
      </c>
      <c r="E439" s="42" t="s">
        <v>2931</v>
      </c>
      <c r="F439" s="35" t="s">
        <v>17</v>
      </c>
      <c r="G439" s="69">
        <v>4035</v>
      </c>
      <c r="H439" s="69">
        <v>0</v>
      </c>
      <c r="I439" s="69">
        <v>3000</v>
      </c>
      <c r="J439" s="69">
        <v>7035</v>
      </c>
      <c r="K439" s="69">
        <v>7035</v>
      </c>
      <c r="L439" s="34" t="s">
        <v>183</v>
      </c>
      <c r="M439" s="48"/>
      <c r="N439" s="42" t="s">
        <v>2930</v>
      </c>
      <c r="O439" s="48" t="s">
        <v>2932</v>
      </c>
      <c r="P439" s="48" t="s">
        <v>2933</v>
      </c>
      <c r="Q439" s="49"/>
    </row>
    <row r="440" spans="2:17" ht="18" customHeight="1" x14ac:dyDescent="0.15">
      <c r="B440" s="33">
        <v>2017</v>
      </c>
      <c r="C440" s="52">
        <v>2</v>
      </c>
      <c r="D440" s="35" t="s">
        <v>15</v>
      </c>
      <c r="E440" s="42" t="s">
        <v>2934</v>
      </c>
      <c r="F440" s="35" t="s">
        <v>17</v>
      </c>
      <c r="G440" s="69">
        <v>500</v>
      </c>
      <c r="H440" s="69">
        <v>2981</v>
      </c>
      <c r="I440" s="69">
        <v>587</v>
      </c>
      <c r="J440" s="69">
        <v>4068</v>
      </c>
      <c r="K440" s="69">
        <v>4068</v>
      </c>
      <c r="L440" s="34" t="s">
        <v>183</v>
      </c>
      <c r="M440" s="48"/>
      <c r="N440" s="42" t="s">
        <v>2930</v>
      </c>
      <c r="O440" s="48" t="s">
        <v>2932</v>
      </c>
      <c r="P440" s="48" t="s">
        <v>2933</v>
      </c>
      <c r="Q440" s="49"/>
    </row>
    <row r="441" spans="2:17" ht="18" customHeight="1" x14ac:dyDescent="0.15">
      <c r="B441" s="33">
        <v>2017</v>
      </c>
      <c r="C441" s="52">
        <v>2</v>
      </c>
      <c r="D441" s="35" t="s">
        <v>15</v>
      </c>
      <c r="E441" s="42" t="s">
        <v>2935</v>
      </c>
      <c r="F441" s="35" t="s">
        <v>17</v>
      </c>
      <c r="G441" s="69">
        <v>397</v>
      </c>
      <c r="H441" s="69">
        <v>0</v>
      </c>
      <c r="I441" s="69">
        <v>1190</v>
      </c>
      <c r="J441" s="69">
        <v>1587</v>
      </c>
      <c r="K441" s="69">
        <v>1587</v>
      </c>
      <c r="L441" s="34" t="s">
        <v>183</v>
      </c>
      <c r="M441" s="48"/>
      <c r="N441" s="42" t="s">
        <v>2930</v>
      </c>
      <c r="O441" s="48" t="s">
        <v>2932</v>
      </c>
      <c r="P441" s="48" t="s">
        <v>2933</v>
      </c>
      <c r="Q441" s="49"/>
    </row>
    <row r="442" spans="2:17" ht="18" customHeight="1" x14ac:dyDescent="0.15">
      <c r="B442" s="33">
        <v>2017</v>
      </c>
      <c r="C442" s="52">
        <v>2</v>
      </c>
      <c r="D442" s="35" t="s">
        <v>15</v>
      </c>
      <c r="E442" s="42" t="s">
        <v>2936</v>
      </c>
      <c r="F442" s="35" t="s">
        <v>17</v>
      </c>
      <c r="G442" s="69">
        <v>391</v>
      </c>
      <c r="H442" s="69">
        <v>0</v>
      </c>
      <c r="I442" s="69">
        <v>483</v>
      </c>
      <c r="J442" s="69">
        <v>874</v>
      </c>
      <c r="K442" s="69">
        <v>874</v>
      </c>
      <c r="L442" s="34"/>
      <c r="M442" s="48"/>
      <c r="N442" s="42" t="s">
        <v>2930</v>
      </c>
      <c r="O442" s="48" t="s">
        <v>2937</v>
      </c>
      <c r="P442" s="48" t="s">
        <v>2938</v>
      </c>
      <c r="Q442" s="49"/>
    </row>
    <row r="443" spans="2:17" ht="18" customHeight="1" x14ac:dyDescent="0.15">
      <c r="B443" s="33">
        <v>2017</v>
      </c>
      <c r="C443" s="52">
        <v>2</v>
      </c>
      <c r="D443" s="35" t="s">
        <v>15</v>
      </c>
      <c r="E443" s="42" t="s">
        <v>2939</v>
      </c>
      <c r="F443" s="35" t="s">
        <v>17</v>
      </c>
      <c r="G443" s="69">
        <v>1703</v>
      </c>
      <c r="H443" s="69">
        <v>0</v>
      </c>
      <c r="I443" s="69">
        <v>457</v>
      </c>
      <c r="J443" s="69">
        <v>2160</v>
      </c>
      <c r="K443" s="69">
        <v>2160</v>
      </c>
      <c r="L443" s="34"/>
      <c r="M443" s="48"/>
      <c r="N443" s="42" t="s">
        <v>2930</v>
      </c>
      <c r="O443" s="48" t="s">
        <v>2937</v>
      </c>
      <c r="P443" s="48" t="s">
        <v>2938</v>
      </c>
      <c r="Q443" s="49"/>
    </row>
    <row r="444" spans="2:17" ht="18" customHeight="1" x14ac:dyDescent="0.15">
      <c r="B444" s="33">
        <v>2017</v>
      </c>
      <c r="C444" s="52">
        <v>2</v>
      </c>
      <c r="D444" s="35" t="s">
        <v>15</v>
      </c>
      <c r="E444" s="42" t="s">
        <v>2940</v>
      </c>
      <c r="F444" s="35" t="s">
        <v>17</v>
      </c>
      <c r="G444" s="69">
        <v>4500</v>
      </c>
      <c r="H444" s="69">
        <v>4500</v>
      </c>
      <c r="I444" s="69">
        <v>4340</v>
      </c>
      <c r="J444" s="69">
        <v>13340</v>
      </c>
      <c r="K444" s="69">
        <v>13340</v>
      </c>
      <c r="L444" s="34" t="s">
        <v>183</v>
      </c>
      <c r="M444" s="48"/>
      <c r="N444" s="42" t="s">
        <v>2930</v>
      </c>
      <c r="O444" s="48" t="s">
        <v>2941</v>
      </c>
      <c r="P444" s="48" t="s">
        <v>2942</v>
      </c>
      <c r="Q444" s="49"/>
    </row>
    <row r="445" spans="2:17" ht="18" customHeight="1" x14ac:dyDescent="0.15">
      <c r="B445" s="33">
        <v>2017</v>
      </c>
      <c r="C445" s="52">
        <v>2</v>
      </c>
      <c r="D445" s="35" t="s">
        <v>15</v>
      </c>
      <c r="E445" s="42" t="s">
        <v>2940</v>
      </c>
      <c r="F445" s="35" t="s">
        <v>43</v>
      </c>
      <c r="G445" s="69">
        <v>80</v>
      </c>
      <c r="H445" s="69">
        <v>80</v>
      </c>
      <c r="I445" s="69">
        <v>38</v>
      </c>
      <c r="J445" s="69">
        <v>198</v>
      </c>
      <c r="K445" s="69">
        <v>198</v>
      </c>
      <c r="L445" s="34" t="s">
        <v>183</v>
      </c>
      <c r="M445" s="48"/>
      <c r="N445" s="42" t="s">
        <v>2930</v>
      </c>
      <c r="O445" s="48" t="s">
        <v>2941</v>
      </c>
      <c r="P445" s="48" t="s">
        <v>2942</v>
      </c>
      <c r="Q445" s="49"/>
    </row>
    <row r="446" spans="2:17" ht="18" customHeight="1" x14ac:dyDescent="0.15">
      <c r="B446" s="33">
        <v>2017</v>
      </c>
      <c r="C446" s="52">
        <v>2</v>
      </c>
      <c r="D446" s="35" t="s">
        <v>15</v>
      </c>
      <c r="E446" s="42" t="s">
        <v>2940</v>
      </c>
      <c r="F446" s="35" t="s">
        <v>45</v>
      </c>
      <c r="G446" s="69">
        <v>19</v>
      </c>
      <c r="H446" s="69">
        <v>19</v>
      </c>
      <c r="I446" s="69">
        <v>0</v>
      </c>
      <c r="J446" s="69">
        <v>38</v>
      </c>
      <c r="K446" s="69">
        <v>38</v>
      </c>
      <c r="L446" s="34" t="s">
        <v>183</v>
      </c>
      <c r="M446" s="48"/>
      <c r="N446" s="42" t="s">
        <v>2930</v>
      </c>
      <c r="O446" s="48" t="s">
        <v>2941</v>
      </c>
      <c r="P446" s="48" t="s">
        <v>2942</v>
      </c>
      <c r="Q446" s="49"/>
    </row>
    <row r="447" spans="2:17" ht="18" customHeight="1" x14ac:dyDescent="0.15">
      <c r="B447" s="33">
        <v>2017</v>
      </c>
      <c r="C447" s="52">
        <v>2</v>
      </c>
      <c r="D447" s="35" t="s">
        <v>15</v>
      </c>
      <c r="E447" s="42" t="s">
        <v>2943</v>
      </c>
      <c r="F447" s="35" t="s">
        <v>17</v>
      </c>
      <c r="G447" s="69">
        <v>215</v>
      </c>
      <c r="H447" s="69">
        <v>0</v>
      </c>
      <c r="I447" s="69">
        <v>215</v>
      </c>
      <c r="J447" s="69">
        <v>430</v>
      </c>
      <c r="K447" s="69">
        <v>430</v>
      </c>
      <c r="L447" s="34" t="s">
        <v>183</v>
      </c>
      <c r="M447" s="48"/>
      <c r="N447" s="42" t="s">
        <v>2930</v>
      </c>
      <c r="O447" s="48" t="s">
        <v>2838</v>
      </c>
      <c r="P447" s="48" t="s">
        <v>2839</v>
      </c>
      <c r="Q447" s="49"/>
    </row>
    <row r="448" spans="2:17" ht="18" customHeight="1" x14ac:dyDescent="0.15">
      <c r="B448" s="33">
        <v>2017</v>
      </c>
      <c r="C448" s="52">
        <v>2</v>
      </c>
      <c r="D448" s="35" t="s">
        <v>15</v>
      </c>
      <c r="E448" s="42" t="s">
        <v>2944</v>
      </c>
      <c r="F448" s="35" t="s">
        <v>17</v>
      </c>
      <c r="G448" s="69">
        <v>500</v>
      </c>
      <c r="H448" s="69">
        <v>1006</v>
      </c>
      <c r="I448" s="69">
        <v>1</v>
      </c>
      <c r="J448" s="69">
        <v>1507</v>
      </c>
      <c r="K448" s="69">
        <v>1507</v>
      </c>
      <c r="L448" s="34" t="s">
        <v>183</v>
      </c>
      <c r="M448" s="48"/>
      <c r="N448" s="42" t="s">
        <v>2930</v>
      </c>
      <c r="O448" s="48" t="s">
        <v>2838</v>
      </c>
      <c r="P448" s="48" t="s">
        <v>2839</v>
      </c>
      <c r="Q448" s="49"/>
    </row>
    <row r="449" spans="2:17" ht="18" customHeight="1" x14ac:dyDescent="0.15">
      <c r="B449" s="33">
        <v>2017</v>
      </c>
      <c r="C449" s="52">
        <v>2</v>
      </c>
      <c r="D449" s="35" t="s">
        <v>15</v>
      </c>
      <c r="E449" s="42" t="s">
        <v>2954</v>
      </c>
      <c r="F449" s="35" t="s">
        <v>336</v>
      </c>
      <c r="G449" s="69">
        <v>103</v>
      </c>
      <c r="H449" s="69">
        <v>0</v>
      </c>
      <c r="I449" s="69">
        <v>1346</v>
      </c>
      <c r="J449" s="69">
        <v>1449</v>
      </c>
      <c r="K449" s="69">
        <v>52</v>
      </c>
      <c r="L449" s="34"/>
      <c r="M449" s="48"/>
      <c r="N449" s="42" t="s">
        <v>2946</v>
      </c>
      <c r="O449" s="48" t="s">
        <v>2955</v>
      </c>
      <c r="P449" s="48" t="s">
        <v>2956</v>
      </c>
      <c r="Q449" s="49"/>
    </row>
    <row r="450" spans="2:17" ht="18" customHeight="1" x14ac:dyDescent="0.15">
      <c r="B450" s="33">
        <v>2017</v>
      </c>
      <c r="C450" s="52">
        <v>2</v>
      </c>
      <c r="D450" s="35" t="s">
        <v>15</v>
      </c>
      <c r="E450" s="42" t="s">
        <v>2960</v>
      </c>
      <c r="F450" s="35" t="s">
        <v>17</v>
      </c>
      <c r="G450" s="69">
        <v>9000</v>
      </c>
      <c r="H450" s="69">
        <v>0</v>
      </c>
      <c r="I450" s="69">
        <v>9195</v>
      </c>
      <c r="J450" s="69">
        <v>18195</v>
      </c>
      <c r="K450" s="69">
        <v>18195</v>
      </c>
      <c r="L450" s="34" t="s">
        <v>183</v>
      </c>
      <c r="M450" s="48"/>
      <c r="N450" s="42" t="s">
        <v>2872</v>
      </c>
      <c r="O450" s="48" t="s">
        <v>2961</v>
      </c>
      <c r="P450" s="48" t="s">
        <v>2962</v>
      </c>
      <c r="Q450" s="49"/>
    </row>
    <row r="451" spans="2:17" ht="18" customHeight="1" x14ac:dyDescent="0.15">
      <c r="B451" s="33">
        <v>2017</v>
      </c>
      <c r="C451" s="52">
        <v>2</v>
      </c>
      <c r="D451" s="35" t="s">
        <v>15</v>
      </c>
      <c r="E451" s="42" t="s">
        <v>2963</v>
      </c>
      <c r="F451" s="35" t="s">
        <v>17</v>
      </c>
      <c r="G451" s="69">
        <v>3500</v>
      </c>
      <c r="H451" s="69">
        <v>0</v>
      </c>
      <c r="I451" s="69">
        <v>3409</v>
      </c>
      <c r="J451" s="69">
        <v>6909</v>
      </c>
      <c r="K451" s="69">
        <v>6909</v>
      </c>
      <c r="L451" s="34" t="s">
        <v>183</v>
      </c>
      <c r="M451" s="48"/>
      <c r="N451" s="42" t="s">
        <v>2872</v>
      </c>
      <c r="O451" s="48" t="s">
        <v>2964</v>
      </c>
      <c r="P451" s="48" t="s">
        <v>2965</v>
      </c>
      <c r="Q451" s="49"/>
    </row>
    <row r="452" spans="2:17" ht="18" customHeight="1" x14ac:dyDescent="0.15">
      <c r="B452" s="33">
        <v>2017</v>
      </c>
      <c r="C452" s="52">
        <v>2</v>
      </c>
      <c r="D452" s="35" t="s">
        <v>15</v>
      </c>
      <c r="E452" s="42" t="s">
        <v>2970</v>
      </c>
      <c r="F452" s="35" t="s">
        <v>17</v>
      </c>
      <c r="G452" s="69">
        <v>494</v>
      </c>
      <c r="H452" s="69">
        <v>0</v>
      </c>
      <c r="I452" s="69">
        <v>1440</v>
      </c>
      <c r="J452" s="69">
        <v>1934</v>
      </c>
      <c r="K452" s="69">
        <v>1934</v>
      </c>
      <c r="L452" s="34" t="s">
        <v>183</v>
      </c>
      <c r="M452" s="48"/>
      <c r="N452" s="42" t="s">
        <v>2872</v>
      </c>
      <c r="O452" s="48" t="s">
        <v>2971</v>
      </c>
      <c r="P452" s="48" t="s">
        <v>2972</v>
      </c>
      <c r="Q452" s="49"/>
    </row>
    <row r="453" spans="2:17" ht="18" customHeight="1" x14ac:dyDescent="0.15">
      <c r="B453" s="33">
        <v>2017</v>
      </c>
      <c r="C453" s="52">
        <v>2</v>
      </c>
      <c r="D453" s="35" t="s">
        <v>15</v>
      </c>
      <c r="E453" s="42" t="s">
        <v>2973</v>
      </c>
      <c r="F453" s="35" t="s">
        <v>17</v>
      </c>
      <c r="G453" s="69">
        <v>750</v>
      </c>
      <c r="H453" s="69">
        <v>0</v>
      </c>
      <c r="I453" s="69">
        <v>1546</v>
      </c>
      <c r="J453" s="69">
        <v>2296</v>
      </c>
      <c r="K453" s="69">
        <v>2296</v>
      </c>
      <c r="L453" s="34" t="s">
        <v>183</v>
      </c>
      <c r="M453" s="48"/>
      <c r="N453" s="42" t="s">
        <v>2872</v>
      </c>
      <c r="O453" s="48" t="s">
        <v>2974</v>
      </c>
      <c r="P453" s="48" t="s">
        <v>2975</v>
      </c>
      <c r="Q453" s="49"/>
    </row>
    <row r="454" spans="2:17" ht="18" customHeight="1" x14ac:dyDescent="0.15">
      <c r="B454" s="33">
        <v>2017</v>
      </c>
      <c r="C454" s="52">
        <v>2</v>
      </c>
      <c r="D454" s="35" t="s">
        <v>15</v>
      </c>
      <c r="E454" s="42" t="s">
        <v>2976</v>
      </c>
      <c r="F454" s="35" t="s">
        <v>17</v>
      </c>
      <c r="G454" s="69">
        <v>77</v>
      </c>
      <c r="H454" s="69">
        <v>0</v>
      </c>
      <c r="I454" s="69">
        <v>215</v>
      </c>
      <c r="J454" s="69">
        <v>292</v>
      </c>
      <c r="K454" s="69">
        <v>292</v>
      </c>
      <c r="L454" s="34" t="s">
        <v>183</v>
      </c>
      <c r="M454" s="48"/>
      <c r="N454" s="42" t="s">
        <v>2872</v>
      </c>
      <c r="O454" s="48" t="s">
        <v>2974</v>
      </c>
      <c r="P454" s="48" t="s">
        <v>2975</v>
      </c>
      <c r="Q454" s="49"/>
    </row>
    <row r="455" spans="2:17" ht="18" customHeight="1" x14ac:dyDescent="0.15">
      <c r="B455" s="33">
        <v>2017</v>
      </c>
      <c r="C455" s="52">
        <v>2</v>
      </c>
      <c r="D455" s="35" t="s">
        <v>15</v>
      </c>
      <c r="E455" s="42" t="s">
        <v>2977</v>
      </c>
      <c r="F455" s="35" t="s">
        <v>17</v>
      </c>
      <c r="G455" s="69">
        <v>280</v>
      </c>
      <c r="H455" s="69">
        <v>0</v>
      </c>
      <c r="I455" s="69">
        <v>1335</v>
      </c>
      <c r="J455" s="69">
        <v>1615</v>
      </c>
      <c r="K455" s="69">
        <v>1615</v>
      </c>
      <c r="L455" s="34" t="s">
        <v>183</v>
      </c>
      <c r="M455" s="48"/>
      <c r="N455" s="42" t="s">
        <v>2872</v>
      </c>
      <c r="O455" s="48" t="s">
        <v>2873</v>
      </c>
      <c r="P455" s="48" t="s">
        <v>2874</v>
      </c>
      <c r="Q455" s="49"/>
    </row>
    <row r="456" spans="2:17" ht="18" customHeight="1" x14ac:dyDescent="0.15">
      <c r="B456" s="33">
        <v>2017</v>
      </c>
      <c r="C456" s="52">
        <v>2</v>
      </c>
      <c r="D456" s="35" t="s">
        <v>15</v>
      </c>
      <c r="E456" s="42" t="s">
        <v>2978</v>
      </c>
      <c r="F456" s="35" t="s">
        <v>44</v>
      </c>
      <c r="G456" s="69">
        <v>13</v>
      </c>
      <c r="H456" s="69">
        <v>0</v>
      </c>
      <c r="I456" s="69">
        <v>0</v>
      </c>
      <c r="J456" s="69">
        <v>13</v>
      </c>
      <c r="K456" s="69">
        <v>13</v>
      </c>
      <c r="L456" s="34" t="s">
        <v>183</v>
      </c>
      <c r="M456" s="48"/>
      <c r="N456" s="42" t="s">
        <v>2872</v>
      </c>
      <c r="O456" s="48" t="s">
        <v>2873</v>
      </c>
      <c r="P456" s="48" t="s">
        <v>2874</v>
      </c>
      <c r="Q456" s="49"/>
    </row>
    <row r="457" spans="2:17" ht="18" customHeight="1" x14ac:dyDescent="0.15">
      <c r="B457" s="33">
        <v>2017</v>
      </c>
      <c r="C457" s="52">
        <v>2</v>
      </c>
      <c r="D457" s="35" t="s">
        <v>15</v>
      </c>
      <c r="E457" s="42" t="s">
        <v>2979</v>
      </c>
      <c r="F457" s="35" t="s">
        <v>17</v>
      </c>
      <c r="G457" s="69">
        <v>208</v>
      </c>
      <c r="H457" s="69"/>
      <c r="I457" s="69">
        <v>965</v>
      </c>
      <c r="J457" s="69">
        <v>1173</v>
      </c>
      <c r="K457" s="69">
        <v>1173</v>
      </c>
      <c r="L457" s="34"/>
      <c r="M457" s="48"/>
      <c r="N457" s="42" t="s">
        <v>2872</v>
      </c>
      <c r="O457" s="48" t="s">
        <v>2974</v>
      </c>
      <c r="P457" s="48" t="s">
        <v>2975</v>
      </c>
      <c r="Q457" s="49"/>
    </row>
    <row r="458" spans="2:17" ht="18" customHeight="1" x14ac:dyDescent="0.15">
      <c r="B458" s="33">
        <v>2017</v>
      </c>
      <c r="C458" s="52">
        <v>2</v>
      </c>
      <c r="D458" s="35" t="s">
        <v>15</v>
      </c>
      <c r="E458" s="42" t="s">
        <v>2980</v>
      </c>
      <c r="F458" s="35" t="s">
        <v>17</v>
      </c>
      <c r="G458" s="69">
        <v>500</v>
      </c>
      <c r="H458" s="69">
        <v>1367</v>
      </c>
      <c r="I458" s="69">
        <v>0</v>
      </c>
      <c r="J458" s="69">
        <v>1867</v>
      </c>
      <c r="K458" s="69">
        <v>1867</v>
      </c>
      <c r="L458" s="34" t="s">
        <v>183</v>
      </c>
      <c r="M458" s="48"/>
      <c r="N458" s="42" t="s">
        <v>2872</v>
      </c>
      <c r="O458" s="48" t="s">
        <v>2974</v>
      </c>
      <c r="P458" s="48" t="s">
        <v>2975</v>
      </c>
      <c r="Q458" s="49"/>
    </row>
    <row r="459" spans="2:17" ht="18" customHeight="1" x14ac:dyDescent="0.15">
      <c r="B459" s="33">
        <v>2017</v>
      </c>
      <c r="C459" s="52">
        <v>2</v>
      </c>
      <c r="D459" s="35" t="s">
        <v>15</v>
      </c>
      <c r="E459" s="42" t="s">
        <v>2981</v>
      </c>
      <c r="F459" s="35" t="s">
        <v>17</v>
      </c>
      <c r="G459" s="69">
        <v>700</v>
      </c>
      <c r="H459" s="69">
        <v>2946</v>
      </c>
      <c r="I459" s="69">
        <v>307</v>
      </c>
      <c r="J459" s="69">
        <v>3953</v>
      </c>
      <c r="K459" s="69">
        <v>5722</v>
      </c>
      <c r="L459" s="34" t="s">
        <v>183</v>
      </c>
      <c r="M459" s="48"/>
      <c r="N459" s="42" t="s">
        <v>2885</v>
      </c>
      <c r="O459" s="48" t="s">
        <v>2886</v>
      </c>
      <c r="P459" s="48" t="s">
        <v>2887</v>
      </c>
      <c r="Q459" s="49"/>
    </row>
    <row r="460" spans="2:17" ht="18" customHeight="1" x14ac:dyDescent="0.15">
      <c r="B460" s="33">
        <v>2017</v>
      </c>
      <c r="C460" s="52">
        <v>2</v>
      </c>
      <c r="D460" s="35" t="s">
        <v>15</v>
      </c>
      <c r="E460" s="42" t="s">
        <v>2982</v>
      </c>
      <c r="F460" s="35" t="s">
        <v>17</v>
      </c>
      <c r="G460" s="69">
        <v>1500</v>
      </c>
      <c r="H460" s="69">
        <v>388</v>
      </c>
      <c r="I460" s="69">
        <v>1089</v>
      </c>
      <c r="J460" s="69">
        <v>2977</v>
      </c>
      <c r="K460" s="69">
        <v>5590</v>
      </c>
      <c r="L460" s="34" t="s">
        <v>183</v>
      </c>
      <c r="M460" s="48"/>
      <c r="N460" s="42" t="s">
        <v>2885</v>
      </c>
      <c r="O460" s="48" t="s">
        <v>2886</v>
      </c>
      <c r="P460" s="48" t="s">
        <v>2887</v>
      </c>
      <c r="Q460" s="49"/>
    </row>
    <row r="461" spans="2:17" ht="18" customHeight="1" x14ac:dyDescent="0.15">
      <c r="B461" s="33">
        <v>2017</v>
      </c>
      <c r="C461" s="52">
        <v>2</v>
      </c>
      <c r="D461" s="35" t="s">
        <v>15</v>
      </c>
      <c r="E461" s="42" t="s">
        <v>2983</v>
      </c>
      <c r="F461" s="35" t="s">
        <v>17</v>
      </c>
      <c r="G461" s="69">
        <v>161</v>
      </c>
      <c r="H461" s="69">
        <v>0</v>
      </c>
      <c r="I461" s="69">
        <v>396</v>
      </c>
      <c r="J461" s="69">
        <v>557</v>
      </c>
      <c r="K461" s="69">
        <v>3077</v>
      </c>
      <c r="L461" s="34" t="s">
        <v>183</v>
      </c>
      <c r="M461" s="48"/>
      <c r="N461" s="42" t="s">
        <v>2885</v>
      </c>
      <c r="O461" s="48" t="s">
        <v>2886</v>
      </c>
      <c r="P461" s="48" t="s">
        <v>2887</v>
      </c>
      <c r="Q461" s="49"/>
    </row>
    <row r="462" spans="2:17" ht="18" customHeight="1" x14ac:dyDescent="0.15">
      <c r="B462" s="33">
        <v>2017</v>
      </c>
      <c r="C462" s="52">
        <v>2</v>
      </c>
      <c r="D462" s="35" t="s">
        <v>15</v>
      </c>
      <c r="E462" s="42" t="s">
        <v>2984</v>
      </c>
      <c r="F462" s="35" t="s">
        <v>17</v>
      </c>
      <c r="G462" s="69">
        <v>435</v>
      </c>
      <c r="H462" s="69">
        <v>225</v>
      </c>
      <c r="I462" s="69">
        <v>3218</v>
      </c>
      <c r="J462" s="69">
        <v>3878</v>
      </c>
      <c r="K462" s="69">
        <v>7402</v>
      </c>
      <c r="L462" s="34"/>
      <c r="M462" s="48"/>
      <c r="N462" s="42" t="s">
        <v>2885</v>
      </c>
      <c r="O462" s="48" t="s">
        <v>2889</v>
      </c>
      <c r="P462" s="48" t="s">
        <v>2890</v>
      </c>
      <c r="Q462" s="49"/>
    </row>
    <row r="463" spans="2:17" ht="18" customHeight="1" x14ac:dyDescent="0.15">
      <c r="B463" s="33">
        <v>2017</v>
      </c>
      <c r="C463" s="52">
        <v>2</v>
      </c>
      <c r="D463" s="35" t="s">
        <v>15</v>
      </c>
      <c r="E463" s="42" t="s">
        <v>2985</v>
      </c>
      <c r="F463" s="35" t="s">
        <v>17</v>
      </c>
      <c r="G463" s="69">
        <v>1070</v>
      </c>
      <c r="H463" s="69">
        <v>1591</v>
      </c>
      <c r="I463" s="69">
        <v>609</v>
      </c>
      <c r="J463" s="69">
        <v>3270</v>
      </c>
      <c r="K463" s="69">
        <v>2000</v>
      </c>
      <c r="L463" s="34" t="s">
        <v>183</v>
      </c>
      <c r="M463" s="48"/>
      <c r="N463" s="42" t="s">
        <v>2885</v>
      </c>
      <c r="O463" s="48" t="s">
        <v>2892</v>
      </c>
      <c r="P463" s="48" t="s">
        <v>2893</v>
      </c>
      <c r="Q463" s="49"/>
    </row>
    <row r="464" spans="2:17" ht="18" customHeight="1" x14ac:dyDescent="0.15">
      <c r="B464" s="33">
        <v>2017</v>
      </c>
      <c r="C464" s="52">
        <v>2</v>
      </c>
      <c r="D464" s="35" t="s">
        <v>15</v>
      </c>
      <c r="E464" s="42" t="s">
        <v>2986</v>
      </c>
      <c r="F464" s="35" t="s">
        <v>17</v>
      </c>
      <c r="G464" s="69">
        <v>183</v>
      </c>
      <c r="H464" s="69">
        <v>0</v>
      </c>
      <c r="I464" s="69">
        <v>2178</v>
      </c>
      <c r="J464" s="69">
        <v>2361</v>
      </c>
      <c r="K464" s="69">
        <v>234</v>
      </c>
      <c r="L464" s="34" t="s">
        <v>183</v>
      </c>
      <c r="M464" s="48"/>
      <c r="N464" s="42" t="s">
        <v>2885</v>
      </c>
      <c r="O464" s="48" t="s">
        <v>2892</v>
      </c>
      <c r="P464" s="48" t="s">
        <v>2893</v>
      </c>
      <c r="Q464" s="49"/>
    </row>
    <row r="465" spans="2:17" ht="18" customHeight="1" x14ac:dyDescent="0.15">
      <c r="B465" s="33">
        <v>2017</v>
      </c>
      <c r="C465" s="52">
        <v>2</v>
      </c>
      <c r="D465" s="35" t="s">
        <v>15</v>
      </c>
      <c r="E465" s="42" t="s">
        <v>2987</v>
      </c>
      <c r="F465" s="35" t="s">
        <v>17</v>
      </c>
      <c r="G465" s="69">
        <v>1029</v>
      </c>
      <c r="H465" s="69">
        <v>737</v>
      </c>
      <c r="I465" s="69">
        <v>4344</v>
      </c>
      <c r="J465" s="69">
        <v>6110</v>
      </c>
      <c r="K465" s="69">
        <v>11520</v>
      </c>
      <c r="L465" s="34"/>
      <c r="M465" s="48"/>
      <c r="N465" s="42" t="s">
        <v>2885</v>
      </c>
      <c r="O465" s="48" t="s">
        <v>2988</v>
      </c>
      <c r="P465" s="48" t="s">
        <v>2989</v>
      </c>
      <c r="Q465" s="49"/>
    </row>
    <row r="466" spans="2:17" ht="18" customHeight="1" x14ac:dyDescent="0.15">
      <c r="B466" s="33">
        <v>2017</v>
      </c>
      <c r="C466" s="52">
        <v>2</v>
      </c>
      <c r="D466" s="35" t="s">
        <v>15</v>
      </c>
      <c r="E466" s="42" t="s">
        <v>2990</v>
      </c>
      <c r="F466" s="35" t="s">
        <v>17</v>
      </c>
      <c r="G466" s="69">
        <v>610</v>
      </c>
      <c r="H466" s="69">
        <v>630</v>
      </c>
      <c r="I466" s="69">
        <v>371</v>
      </c>
      <c r="J466" s="69">
        <v>1611</v>
      </c>
      <c r="K466" s="69">
        <v>3460</v>
      </c>
      <c r="L466" s="34"/>
      <c r="M466" s="48"/>
      <c r="N466" s="42" t="s">
        <v>2885</v>
      </c>
      <c r="O466" s="48" t="s">
        <v>2988</v>
      </c>
      <c r="P466" s="48" t="s">
        <v>2989</v>
      </c>
      <c r="Q466" s="49"/>
    </row>
    <row r="467" spans="2:17" ht="18" customHeight="1" x14ac:dyDescent="0.15">
      <c r="B467" s="33">
        <v>2017</v>
      </c>
      <c r="C467" s="52">
        <v>2</v>
      </c>
      <c r="D467" s="35" t="s">
        <v>15</v>
      </c>
      <c r="E467" s="42" t="s">
        <v>3004</v>
      </c>
      <c r="F467" s="35" t="s">
        <v>17</v>
      </c>
      <c r="G467" s="69">
        <v>1373</v>
      </c>
      <c r="H467" s="69">
        <v>1000</v>
      </c>
      <c r="I467" s="69">
        <v>1</v>
      </c>
      <c r="J467" s="69">
        <v>2374</v>
      </c>
      <c r="K467" s="69">
        <v>2374</v>
      </c>
      <c r="L467" s="34"/>
      <c r="M467" s="48"/>
      <c r="N467" s="42" t="s">
        <v>2920</v>
      </c>
      <c r="O467" s="48" t="s">
        <v>3005</v>
      </c>
      <c r="P467" s="48" t="s">
        <v>3006</v>
      </c>
      <c r="Q467" s="49"/>
    </row>
    <row r="468" spans="2:17" ht="18" customHeight="1" x14ac:dyDescent="0.15">
      <c r="B468" s="33">
        <v>2017</v>
      </c>
      <c r="C468" s="52">
        <v>2</v>
      </c>
      <c r="D468" s="35" t="s">
        <v>15</v>
      </c>
      <c r="E468" s="42" t="s">
        <v>3789</v>
      </c>
      <c r="F468" s="35" t="s">
        <v>17</v>
      </c>
      <c r="G468" s="69">
        <v>2321</v>
      </c>
      <c r="H468" s="69">
        <v>12227</v>
      </c>
      <c r="I468" s="69">
        <v>3752</v>
      </c>
      <c r="J468" s="69">
        <v>33094</v>
      </c>
      <c r="K468" s="69">
        <v>0</v>
      </c>
      <c r="L468" s="34" t="s">
        <v>3304</v>
      </c>
      <c r="M468" s="48"/>
      <c r="N468" s="48" t="s">
        <v>3790</v>
      </c>
      <c r="O468" s="52" t="s">
        <v>3791</v>
      </c>
      <c r="P468" s="52" t="s">
        <v>3792</v>
      </c>
      <c r="Q468" s="49"/>
    </row>
    <row r="469" spans="2:17" ht="18" customHeight="1" x14ac:dyDescent="0.15">
      <c r="B469" s="33">
        <v>2017</v>
      </c>
      <c r="C469" s="52">
        <v>2</v>
      </c>
      <c r="D469" s="35" t="s">
        <v>3228</v>
      </c>
      <c r="E469" s="42" t="s">
        <v>3793</v>
      </c>
      <c r="F469" s="35" t="s">
        <v>3303</v>
      </c>
      <c r="G469" s="69">
        <v>1314</v>
      </c>
      <c r="H469" s="69">
        <v>26723</v>
      </c>
      <c r="I469" s="69">
        <v>1569</v>
      </c>
      <c r="J469" s="69">
        <v>30295</v>
      </c>
      <c r="K469" s="69">
        <v>0</v>
      </c>
      <c r="L469" s="34"/>
      <c r="M469" s="48"/>
      <c r="N469" s="48" t="s">
        <v>3790</v>
      </c>
      <c r="O469" s="52" t="s">
        <v>3791</v>
      </c>
      <c r="P469" s="52" t="s">
        <v>3792</v>
      </c>
      <c r="Q469" s="49"/>
    </row>
    <row r="470" spans="2:17" ht="18" customHeight="1" x14ac:dyDescent="0.15">
      <c r="B470" s="33">
        <v>2017</v>
      </c>
      <c r="C470" s="52">
        <v>2</v>
      </c>
      <c r="D470" s="35" t="s">
        <v>3228</v>
      </c>
      <c r="E470" s="42" t="s">
        <v>3794</v>
      </c>
      <c r="F470" s="35" t="s">
        <v>3303</v>
      </c>
      <c r="G470" s="69">
        <v>3416</v>
      </c>
      <c r="H470" s="69">
        <v>10254</v>
      </c>
      <c r="I470" s="69">
        <v>5016</v>
      </c>
      <c r="J470" s="69">
        <v>72161</v>
      </c>
      <c r="K470" s="69">
        <v>0</v>
      </c>
      <c r="L470" s="34"/>
      <c r="M470" s="48"/>
      <c r="N470" s="48" t="s">
        <v>3790</v>
      </c>
      <c r="O470" s="52" t="s">
        <v>3791</v>
      </c>
      <c r="P470" s="52" t="s">
        <v>3792</v>
      </c>
      <c r="Q470" s="49"/>
    </row>
    <row r="471" spans="2:17" ht="18" customHeight="1" x14ac:dyDescent="0.15">
      <c r="B471" s="33">
        <v>2017</v>
      </c>
      <c r="C471" s="52">
        <v>2</v>
      </c>
      <c r="D471" s="35" t="s">
        <v>3228</v>
      </c>
      <c r="E471" s="42" t="s">
        <v>3795</v>
      </c>
      <c r="F471" s="35" t="s">
        <v>3303</v>
      </c>
      <c r="G471" s="69">
        <v>2465</v>
      </c>
      <c r="H471" s="69">
        <v>0</v>
      </c>
      <c r="I471" s="69">
        <v>2600</v>
      </c>
      <c r="J471" s="69">
        <v>47811</v>
      </c>
      <c r="K471" s="69">
        <v>0</v>
      </c>
      <c r="L471" s="34"/>
      <c r="M471" s="48"/>
      <c r="N471" s="48" t="s">
        <v>3790</v>
      </c>
      <c r="O471" s="52" t="s">
        <v>3791</v>
      </c>
      <c r="P471" s="52" t="s">
        <v>3792</v>
      </c>
      <c r="Q471" s="49"/>
    </row>
    <row r="472" spans="2:17" ht="18" customHeight="1" x14ac:dyDescent="0.15">
      <c r="B472" s="33">
        <v>2017</v>
      </c>
      <c r="C472" s="52">
        <v>2</v>
      </c>
      <c r="D472" s="35" t="s">
        <v>3228</v>
      </c>
      <c r="E472" s="42" t="s">
        <v>3796</v>
      </c>
      <c r="F472" s="35" t="s">
        <v>3303</v>
      </c>
      <c r="G472" s="69">
        <v>4022</v>
      </c>
      <c r="H472" s="69">
        <v>0</v>
      </c>
      <c r="I472" s="69">
        <v>1126</v>
      </c>
      <c r="J472" s="69">
        <v>23023</v>
      </c>
      <c r="K472" s="69">
        <v>0</v>
      </c>
      <c r="L472" s="34"/>
      <c r="M472" s="48"/>
      <c r="N472" s="48" t="s">
        <v>3790</v>
      </c>
      <c r="O472" s="52" t="s">
        <v>3791</v>
      </c>
      <c r="P472" s="52" t="s">
        <v>3792</v>
      </c>
      <c r="Q472" s="49"/>
    </row>
    <row r="473" spans="2:17" ht="18" customHeight="1" x14ac:dyDescent="0.15">
      <c r="B473" s="33">
        <v>2017</v>
      </c>
      <c r="C473" s="52">
        <v>2</v>
      </c>
      <c r="D473" s="35" t="s">
        <v>3228</v>
      </c>
      <c r="E473" s="42" t="s">
        <v>3797</v>
      </c>
      <c r="F473" s="35" t="s">
        <v>3303</v>
      </c>
      <c r="G473" s="69">
        <v>3368</v>
      </c>
      <c r="H473" s="69">
        <v>9068</v>
      </c>
      <c r="I473" s="69">
        <v>2767</v>
      </c>
      <c r="J473" s="69">
        <v>32418</v>
      </c>
      <c r="K473" s="69">
        <v>0</v>
      </c>
      <c r="L473" s="34"/>
      <c r="M473" s="48"/>
      <c r="N473" s="48" t="s">
        <v>3790</v>
      </c>
      <c r="O473" s="52" t="s">
        <v>3791</v>
      </c>
      <c r="P473" s="52" t="s">
        <v>3792</v>
      </c>
      <c r="Q473" s="49"/>
    </row>
    <row r="474" spans="2:17" ht="18" customHeight="1" x14ac:dyDescent="0.15">
      <c r="B474" s="33">
        <v>2017</v>
      </c>
      <c r="C474" s="52">
        <v>2</v>
      </c>
      <c r="D474" s="35" t="s">
        <v>3228</v>
      </c>
      <c r="E474" s="42" t="s">
        <v>3798</v>
      </c>
      <c r="F474" s="35" t="s">
        <v>3303</v>
      </c>
      <c r="G474" s="69">
        <v>2501</v>
      </c>
      <c r="H474" s="69">
        <v>15734</v>
      </c>
      <c r="I474" s="69">
        <v>2093</v>
      </c>
      <c r="J474" s="69">
        <v>22199</v>
      </c>
      <c r="K474" s="69">
        <v>0</v>
      </c>
      <c r="L474" s="34"/>
      <c r="M474" s="48"/>
      <c r="N474" s="48" t="s">
        <v>3790</v>
      </c>
      <c r="O474" s="52" t="s">
        <v>3791</v>
      </c>
      <c r="P474" s="52" t="s">
        <v>3792</v>
      </c>
      <c r="Q474" s="49"/>
    </row>
    <row r="475" spans="2:17" ht="18" customHeight="1" x14ac:dyDescent="0.15">
      <c r="B475" s="33">
        <v>2017</v>
      </c>
      <c r="C475" s="52">
        <v>2</v>
      </c>
      <c r="D475" s="35" t="s">
        <v>3228</v>
      </c>
      <c r="E475" s="42" t="s">
        <v>3799</v>
      </c>
      <c r="F475" s="35" t="s">
        <v>3303</v>
      </c>
      <c r="G475" s="69">
        <v>2031</v>
      </c>
      <c r="H475" s="69">
        <v>9880</v>
      </c>
      <c r="I475" s="69">
        <v>2516</v>
      </c>
      <c r="J475" s="69">
        <v>27002</v>
      </c>
      <c r="K475" s="69">
        <v>0</v>
      </c>
      <c r="L475" s="34"/>
      <c r="M475" s="48"/>
      <c r="N475" s="48" t="s">
        <v>3790</v>
      </c>
      <c r="O475" s="52" t="s">
        <v>3791</v>
      </c>
      <c r="P475" s="52" t="s">
        <v>3792</v>
      </c>
      <c r="Q475" s="49"/>
    </row>
    <row r="476" spans="2:17" ht="18" customHeight="1" x14ac:dyDescent="0.15">
      <c r="B476" s="33">
        <v>2017</v>
      </c>
      <c r="C476" s="52">
        <v>2</v>
      </c>
      <c r="D476" s="35" t="s">
        <v>15</v>
      </c>
      <c r="E476" s="42" t="s">
        <v>3800</v>
      </c>
      <c r="F476" s="35" t="s">
        <v>3303</v>
      </c>
      <c r="G476" s="69">
        <v>2475</v>
      </c>
      <c r="H476" s="69">
        <v>20104</v>
      </c>
      <c r="I476" s="69">
        <v>1304</v>
      </c>
      <c r="J476" s="69">
        <v>19748</v>
      </c>
      <c r="K476" s="69">
        <v>0</v>
      </c>
      <c r="L476" s="34"/>
      <c r="M476" s="48"/>
      <c r="N476" s="48" t="s">
        <v>3790</v>
      </c>
      <c r="O476" s="52" t="s">
        <v>3791</v>
      </c>
      <c r="P476" s="52" t="s">
        <v>3792</v>
      </c>
      <c r="Q476" s="49"/>
    </row>
    <row r="477" spans="2:17" ht="18" customHeight="1" x14ac:dyDescent="0.15">
      <c r="B477" s="33">
        <v>2017</v>
      </c>
      <c r="C477" s="52">
        <v>2</v>
      </c>
      <c r="D477" s="52" t="s">
        <v>15</v>
      </c>
      <c r="E477" s="42" t="s">
        <v>3921</v>
      </c>
      <c r="F477" s="52" t="s">
        <v>341</v>
      </c>
      <c r="G477" s="69">
        <v>300</v>
      </c>
      <c r="H477" s="69" t="s">
        <v>3922</v>
      </c>
      <c r="I477" s="69">
        <v>262</v>
      </c>
      <c r="J477" s="69">
        <f>SUM(G477:I477)</f>
        <v>562</v>
      </c>
      <c r="K477" s="69">
        <f>J477*0.7</f>
        <v>393.4</v>
      </c>
      <c r="L477" s="38" t="s">
        <v>3304</v>
      </c>
      <c r="M477" s="52"/>
      <c r="N477" s="55" t="s">
        <v>3575</v>
      </c>
      <c r="O477" s="52" t="s">
        <v>3586</v>
      </c>
      <c r="P477" s="52" t="s">
        <v>3587</v>
      </c>
      <c r="Q477" s="58"/>
    </row>
    <row r="478" spans="2:17" ht="18" customHeight="1" x14ac:dyDescent="0.15">
      <c r="B478" s="33">
        <v>2017</v>
      </c>
      <c r="C478" s="52">
        <v>2</v>
      </c>
      <c r="D478" s="52" t="s">
        <v>15</v>
      </c>
      <c r="E478" s="42" t="s">
        <v>3921</v>
      </c>
      <c r="F478" s="52" t="s">
        <v>43</v>
      </c>
      <c r="G478" s="69">
        <v>50</v>
      </c>
      <c r="H478" s="69" t="s">
        <v>3922</v>
      </c>
      <c r="I478" s="69">
        <v>20</v>
      </c>
      <c r="J478" s="69">
        <f>SUM(G478:I478)</f>
        <v>70</v>
      </c>
      <c r="K478" s="69">
        <f>J478*0.7</f>
        <v>49</v>
      </c>
      <c r="L478" s="38"/>
      <c r="M478" s="52"/>
      <c r="N478" s="55" t="s">
        <v>3575</v>
      </c>
      <c r="O478" s="52" t="s">
        <v>3586</v>
      </c>
      <c r="P478" s="52" t="s">
        <v>3587</v>
      </c>
      <c r="Q478" s="58"/>
    </row>
    <row r="479" spans="2:17" ht="18" customHeight="1" x14ac:dyDescent="0.15">
      <c r="B479" s="33">
        <v>2017</v>
      </c>
      <c r="C479" s="52">
        <v>2</v>
      </c>
      <c r="D479" s="52" t="s">
        <v>15</v>
      </c>
      <c r="E479" s="42" t="s">
        <v>3921</v>
      </c>
      <c r="F479" s="52" t="s">
        <v>44</v>
      </c>
      <c r="G479" s="69">
        <v>20</v>
      </c>
      <c r="H479" s="69" t="s">
        <v>3922</v>
      </c>
      <c r="I479" s="69">
        <v>5</v>
      </c>
      <c r="J479" s="69">
        <f>SUM(G479:I479)</f>
        <v>25</v>
      </c>
      <c r="K479" s="69">
        <f>J479*0.7</f>
        <v>17.5</v>
      </c>
      <c r="L479" s="38"/>
      <c r="M479" s="52"/>
      <c r="N479" s="55" t="s">
        <v>3575</v>
      </c>
      <c r="O479" s="52" t="s">
        <v>3586</v>
      </c>
      <c r="P479" s="52" t="s">
        <v>3587</v>
      </c>
      <c r="Q479" s="58"/>
    </row>
    <row r="480" spans="2:17" ht="18" customHeight="1" x14ac:dyDescent="0.15">
      <c r="B480" s="33">
        <v>2017</v>
      </c>
      <c r="C480" s="52">
        <v>2</v>
      </c>
      <c r="D480" s="52" t="s">
        <v>15</v>
      </c>
      <c r="E480" s="42" t="s">
        <v>3923</v>
      </c>
      <c r="F480" s="52" t="s">
        <v>17</v>
      </c>
      <c r="G480" s="69">
        <v>98</v>
      </c>
      <c r="H480" s="69">
        <v>0</v>
      </c>
      <c r="I480" s="69">
        <v>1729</v>
      </c>
      <c r="J480" s="69">
        <f>SUM(G480:I480)</f>
        <v>1827</v>
      </c>
      <c r="K480" s="69">
        <f>J480*0.7</f>
        <v>1278.8999999999999</v>
      </c>
      <c r="L480" s="38" t="s">
        <v>3304</v>
      </c>
      <c r="M480" s="52"/>
      <c r="N480" s="55" t="s">
        <v>3575</v>
      </c>
      <c r="O480" s="52" t="s">
        <v>3579</v>
      </c>
      <c r="P480" s="52" t="s">
        <v>3580</v>
      </c>
      <c r="Q480" s="58"/>
    </row>
    <row r="481" spans="2:17" ht="18" customHeight="1" x14ac:dyDescent="0.15">
      <c r="B481" s="33">
        <v>2017</v>
      </c>
      <c r="C481" s="52">
        <v>2</v>
      </c>
      <c r="D481" s="52" t="s">
        <v>15</v>
      </c>
      <c r="E481" s="42" t="s">
        <v>3923</v>
      </c>
      <c r="F481" s="52" t="s">
        <v>3894</v>
      </c>
      <c r="G481" s="69">
        <v>53</v>
      </c>
      <c r="H481" s="69">
        <v>0</v>
      </c>
      <c r="I481" s="69">
        <v>223</v>
      </c>
      <c r="J481" s="69">
        <f>SUM(G481:I481)</f>
        <v>276</v>
      </c>
      <c r="K481" s="69">
        <f>J481*0.7</f>
        <v>193.2</v>
      </c>
      <c r="L481" s="38"/>
      <c r="M481" s="52"/>
      <c r="N481" s="55" t="s">
        <v>3575</v>
      </c>
      <c r="O481" s="52" t="s">
        <v>3579</v>
      </c>
      <c r="P481" s="52" t="s">
        <v>3580</v>
      </c>
      <c r="Q481" s="58"/>
    </row>
    <row r="482" spans="2:17" ht="18" customHeight="1" x14ac:dyDescent="0.15">
      <c r="B482" s="33">
        <v>2017</v>
      </c>
      <c r="C482" s="52">
        <v>2</v>
      </c>
      <c r="D482" s="52" t="s">
        <v>15</v>
      </c>
      <c r="E482" s="42" t="s">
        <v>3923</v>
      </c>
      <c r="F482" s="52" t="s">
        <v>3860</v>
      </c>
      <c r="G482" s="69">
        <v>15</v>
      </c>
      <c r="H482" s="69">
        <v>0</v>
      </c>
      <c r="I482" s="69">
        <v>11</v>
      </c>
      <c r="J482" s="69">
        <f>SUM(G482:I482)</f>
        <v>26</v>
      </c>
      <c r="K482" s="69">
        <f>J482*0.7</f>
        <v>18.2</v>
      </c>
      <c r="L482" s="38"/>
      <c r="M482" s="52"/>
      <c r="N482" s="55" t="s">
        <v>3575</v>
      </c>
      <c r="O482" s="52" t="s">
        <v>3579</v>
      </c>
      <c r="P482" s="52" t="s">
        <v>3580</v>
      </c>
      <c r="Q482" s="58"/>
    </row>
    <row r="483" spans="2:17" ht="18" customHeight="1" x14ac:dyDescent="0.15">
      <c r="B483" s="33">
        <v>2017</v>
      </c>
      <c r="C483" s="52">
        <v>2</v>
      </c>
      <c r="D483" s="52" t="s">
        <v>15</v>
      </c>
      <c r="E483" s="42" t="s">
        <v>3923</v>
      </c>
      <c r="F483" s="52" t="s">
        <v>3924</v>
      </c>
      <c r="G483" s="69">
        <v>2</v>
      </c>
      <c r="H483" s="69">
        <v>0</v>
      </c>
      <c r="I483" s="69">
        <v>11</v>
      </c>
      <c r="J483" s="69">
        <f>SUM(G483:I483)</f>
        <v>13</v>
      </c>
      <c r="K483" s="69">
        <f>J483*0.7</f>
        <v>9.1</v>
      </c>
      <c r="L483" s="38"/>
      <c r="M483" s="52"/>
      <c r="N483" s="55" t="s">
        <v>3575</v>
      </c>
      <c r="O483" s="52" t="s">
        <v>3579</v>
      </c>
      <c r="P483" s="52" t="s">
        <v>3580</v>
      </c>
      <c r="Q483" s="58"/>
    </row>
    <row r="484" spans="2:17" ht="18" customHeight="1" x14ac:dyDescent="0.15">
      <c r="B484" s="33">
        <v>2017</v>
      </c>
      <c r="C484" s="52">
        <v>2</v>
      </c>
      <c r="D484" s="52" t="s">
        <v>15</v>
      </c>
      <c r="E484" s="42" t="s">
        <v>3925</v>
      </c>
      <c r="F484" s="52" t="s">
        <v>341</v>
      </c>
      <c r="G484" s="69">
        <v>571</v>
      </c>
      <c r="H484" s="69">
        <v>756</v>
      </c>
      <c r="I484" s="69">
        <v>444</v>
      </c>
      <c r="J484" s="69">
        <f>SUM(G484:I484)</f>
        <v>1771</v>
      </c>
      <c r="K484" s="69">
        <v>400</v>
      </c>
      <c r="L484" s="38"/>
      <c r="M484" s="52"/>
      <c r="N484" s="55" t="s">
        <v>3575</v>
      </c>
      <c r="O484" s="52" t="s">
        <v>3582</v>
      </c>
      <c r="P484" s="52" t="s">
        <v>3583</v>
      </c>
      <c r="Q484" s="58"/>
    </row>
    <row r="485" spans="2:17" ht="18" customHeight="1" x14ac:dyDescent="0.15">
      <c r="B485" s="33">
        <v>2017</v>
      </c>
      <c r="C485" s="52">
        <v>2</v>
      </c>
      <c r="D485" s="52" t="s">
        <v>15</v>
      </c>
      <c r="E485" s="42" t="s">
        <v>3925</v>
      </c>
      <c r="F485" s="52" t="s">
        <v>43</v>
      </c>
      <c r="G485" s="69">
        <v>38</v>
      </c>
      <c r="H485" s="69"/>
      <c r="I485" s="69">
        <v>1</v>
      </c>
      <c r="J485" s="69">
        <f>SUM(G485:I485)</f>
        <v>39</v>
      </c>
      <c r="K485" s="69"/>
      <c r="L485" s="38"/>
      <c r="M485" s="52"/>
      <c r="N485" s="55" t="s">
        <v>3575</v>
      </c>
      <c r="O485" s="52" t="s">
        <v>3582</v>
      </c>
      <c r="P485" s="52" t="s">
        <v>3583</v>
      </c>
      <c r="Q485" s="58"/>
    </row>
    <row r="486" spans="2:17" ht="18" customHeight="1" x14ac:dyDescent="0.15">
      <c r="B486" s="33">
        <v>2017</v>
      </c>
      <c r="C486" s="52">
        <v>2</v>
      </c>
      <c r="D486" s="52" t="s">
        <v>3228</v>
      </c>
      <c r="E486" s="42" t="s">
        <v>3418</v>
      </c>
      <c r="F486" s="52" t="s">
        <v>3303</v>
      </c>
      <c r="G486" s="69">
        <v>1300</v>
      </c>
      <c r="H486" s="69">
        <v>0</v>
      </c>
      <c r="I486" s="69">
        <f>J486-G486</f>
        <v>5071</v>
      </c>
      <c r="J486" s="69">
        <v>6371</v>
      </c>
      <c r="K486" s="69">
        <v>6371</v>
      </c>
      <c r="L486" s="38"/>
      <c r="M486" s="52"/>
      <c r="N486" s="52" t="s">
        <v>3423</v>
      </c>
      <c r="O486" s="52" t="s">
        <v>3606</v>
      </c>
      <c r="P486" s="52" t="s">
        <v>3858</v>
      </c>
      <c r="Q486" s="58"/>
    </row>
    <row r="487" spans="2:17" ht="18" customHeight="1" x14ac:dyDescent="0.15">
      <c r="B487" s="33">
        <v>2017</v>
      </c>
      <c r="C487" s="52">
        <v>2</v>
      </c>
      <c r="D487" s="52" t="s">
        <v>3228</v>
      </c>
      <c r="E487" s="42" t="s">
        <v>3418</v>
      </c>
      <c r="F487" s="52" t="s">
        <v>3894</v>
      </c>
      <c r="G487" s="69">
        <v>78</v>
      </c>
      <c r="H487" s="69">
        <v>0</v>
      </c>
      <c r="I487" s="69">
        <f>J487-G487</f>
        <v>220</v>
      </c>
      <c r="J487" s="69">
        <v>298</v>
      </c>
      <c r="K487" s="69">
        <v>298</v>
      </c>
      <c r="L487" s="38"/>
      <c r="M487" s="52"/>
      <c r="N487" s="52" t="s">
        <v>3423</v>
      </c>
      <c r="O487" s="52" t="s">
        <v>3606</v>
      </c>
      <c r="P487" s="52" t="s">
        <v>3858</v>
      </c>
      <c r="Q487" s="58"/>
    </row>
    <row r="488" spans="2:17" ht="18" customHeight="1" x14ac:dyDescent="0.15">
      <c r="B488" s="33">
        <v>2017</v>
      </c>
      <c r="C488" s="52">
        <v>2</v>
      </c>
      <c r="D488" s="52" t="s">
        <v>3228</v>
      </c>
      <c r="E488" s="42" t="s">
        <v>3418</v>
      </c>
      <c r="F488" s="52" t="s">
        <v>3860</v>
      </c>
      <c r="G488" s="69">
        <v>55</v>
      </c>
      <c r="H488" s="69">
        <v>0</v>
      </c>
      <c r="I488" s="69">
        <f>J488-G488</f>
        <v>143</v>
      </c>
      <c r="J488" s="69">
        <v>198</v>
      </c>
      <c r="K488" s="69">
        <v>198</v>
      </c>
      <c r="L488" s="38"/>
      <c r="M488" s="52"/>
      <c r="N488" s="52" t="s">
        <v>3423</v>
      </c>
      <c r="O488" s="52" t="s">
        <v>3606</v>
      </c>
      <c r="P488" s="52" t="s">
        <v>3858</v>
      </c>
      <c r="Q488" s="58"/>
    </row>
    <row r="489" spans="2:17" ht="18" customHeight="1" x14ac:dyDescent="0.15">
      <c r="B489" s="33">
        <v>2017</v>
      </c>
      <c r="C489" s="52">
        <v>2</v>
      </c>
      <c r="D489" s="52" t="s">
        <v>3933</v>
      </c>
      <c r="E489" s="42" t="s">
        <v>3934</v>
      </c>
      <c r="F489" s="52" t="s">
        <v>3303</v>
      </c>
      <c r="G489" s="69">
        <v>926</v>
      </c>
      <c r="H489" s="69"/>
      <c r="I489" s="69">
        <v>1301</v>
      </c>
      <c r="J489" s="69">
        <f>SUM(G489:I489)</f>
        <v>2227</v>
      </c>
      <c r="K489" s="69">
        <v>2227</v>
      </c>
      <c r="L489" s="38" t="s">
        <v>3304</v>
      </c>
      <c r="M489" s="52"/>
      <c r="N489" s="52" t="s">
        <v>3608</v>
      </c>
      <c r="O489" s="52" t="s">
        <v>3611</v>
      </c>
      <c r="P489" s="52" t="s">
        <v>3612</v>
      </c>
      <c r="Q489" s="58"/>
    </row>
    <row r="490" spans="2:17" ht="18" customHeight="1" x14ac:dyDescent="0.15">
      <c r="B490" s="33">
        <v>2017</v>
      </c>
      <c r="C490" s="52">
        <v>2</v>
      </c>
      <c r="D490" s="52" t="s">
        <v>3933</v>
      </c>
      <c r="E490" s="42" t="s">
        <v>3935</v>
      </c>
      <c r="F490" s="52" t="s">
        <v>3303</v>
      </c>
      <c r="G490" s="69">
        <v>727</v>
      </c>
      <c r="H490" s="69"/>
      <c r="I490" s="69">
        <v>882</v>
      </c>
      <c r="J490" s="69">
        <f>SUM(G490:I490)</f>
        <v>1609</v>
      </c>
      <c r="K490" s="69">
        <v>1609</v>
      </c>
      <c r="L490" s="38" t="s">
        <v>3304</v>
      </c>
      <c r="M490" s="52"/>
      <c r="N490" s="52" t="s">
        <v>3608</v>
      </c>
      <c r="O490" s="52" t="s">
        <v>3609</v>
      </c>
      <c r="P490" s="52" t="s">
        <v>3610</v>
      </c>
      <c r="Q490" s="58"/>
    </row>
    <row r="491" spans="2:17" ht="18" customHeight="1" x14ac:dyDescent="0.15">
      <c r="B491" s="33">
        <v>2017</v>
      </c>
      <c r="C491" s="52">
        <v>2</v>
      </c>
      <c r="D491" s="52" t="s">
        <v>3933</v>
      </c>
      <c r="E491" s="42" t="s">
        <v>3936</v>
      </c>
      <c r="F491" s="52" t="s">
        <v>3303</v>
      </c>
      <c r="G491" s="69">
        <v>897</v>
      </c>
      <c r="H491" s="69"/>
      <c r="I491" s="69">
        <v>1457</v>
      </c>
      <c r="J491" s="69">
        <f>SUM(G491:I491)</f>
        <v>2354</v>
      </c>
      <c r="K491" s="69">
        <v>2354</v>
      </c>
      <c r="L491" s="38" t="s">
        <v>3304</v>
      </c>
      <c r="M491" s="52"/>
      <c r="N491" s="52" t="s">
        <v>3608</v>
      </c>
      <c r="O491" s="52" t="s">
        <v>3614</v>
      </c>
      <c r="P491" s="52" t="s">
        <v>3615</v>
      </c>
      <c r="Q491" s="58"/>
    </row>
    <row r="492" spans="2:17" ht="18" customHeight="1" x14ac:dyDescent="0.15">
      <c r="B492" s="33">
        <v>2017</v>
      </c>
      <c r="C492" s="52">
        <v>2</v>
      </c>
      <c r="D492" s="52" t="s">
        <v>15</v>
      </c>
      <c r="E492" s="42" t="s">
        <v>3938</v>
      </c>
      <c r="F492" s="52" t="s">
        <v>17</v>
      </c>
      <c r="G492" s="69">
        <v>2400</v>
      </c>
      <c r="H492" s="69">
        <v>0</v>
      </c>
      <c r="I492" s="69">
        <v>3815</v>
      </c>
      <c r="J492" s="69">
        <f>SUM(G492:I492)</f>
        <v>6215</v>
      </c>
      <c r="K492" s="69">
        <v>0</v>
      </c>
      <c r="L492" s="38" t="s">
        <v>3304</v>
      </c>
      <c r="M492" s="52"/>
      <c r="N492" s="153" t="s">
        <v>3437</v>
      </c>
      <c r="O492" s="52" t="s">
        <v>3438</v>
      </c>
      <c r="P492" s="52" t="s">
        <v>3439</v>
      </c>
      <c r="Q492" s="58"/>
    </row>
    <row r="493" spans="2:17" ht="18" customHeight="1" x14ac:dyDescent="0.15">
      <c r="B493" s="33">
        <v>2017</v>
      </c>
      <c r="C493" s="52">
        <v>2</v>
      </c>
      <c r="D493" s="52" t="s">
        <v>15</v>
      </c>
      <c r="E493" s="42" t="s">
        <v>3336</v>
      </c>
      <c r="F493" s="52" t="s">
        <v>17</v>
      </c>
      <c r="G493" s="69">
        <v>237</v>
      </c>
      <c r="H493" s="69">
        <v>0</v>
      </c>
      <c r="I493" s="69">
        <v>889</v>
      </c>
      <c r="J493" s="69">
        <v>1126</v>
      </c>
      <c r="K493" s="69">
        <v>1126</v>
      </c>
      <c r="L493" s="38" t="s">
        <v>183</v>
      </c>
      <c r="M493" s="52"/>
      <c r="N493" s="52" t="s">
        <v>3262</v>
      </c>
      <c r="O493" s="52" t="s">
        <v>3337</v>
      </c>
      <c r="P493" s="52" t="s">
        <v>3338</v>
      </c>
      <c r="Q493" s="58"/>
    </row>
    <row r="494" spans="2:17" ht="18" customHeight="1" x14ac:dyDescent="0.15">
      <c r="B494" s="33">
        <v>2017</v>
      </c>
      <c r="C494" s="52">
        <v>2</v>
      </c>
      <c r="D494" s="52" t="s">
        <v>15</v>
      </c>
      <c r="E494" s="42" t="s">
        <v>3339</v>
      </c>
      <c r="F494" s="52" t="s">
        <v>17</v>
      </c>
      <c r="G494" s="69">
        <v>507</v>
      </c>
      <c r="H494" s="69">
        <v>0</v>
      </c>
      <c r="I494" s="69">
        <v>1153</v>
      </c>
      <c r="J494" s="69">
        <v>1660</v>
      </c>
      <c r="K494" s="69">
        <v>1660</v>
      </c>
      <c r="L494" s="38" t="s">
        <v>183</v>
      </c>
      <c r="M494" s="52"/>
      <c r="N494" s="52" t="s">
        <v>3631</v>
      </c>
      <c r="O494" s="52" t="s">
        <v>3263</v>
      </c>
      <c r="P494" s="52" t="s">
        <v>3264</v>
      </c>
      <c r="Q494" s="58"/>
    </row>
    <row r="495" spans="2:17" ht="18" customHeight="1" x14ac:dyDescent="0.15">
      <c r="B495" s="33">
        <v>2017</v>
      </c>
      <c r="C495" s="52">
        <v>2</v>
      </c>
      <c r="D495" s="52" t="s">
        <v>15</v>
      </c>
      <c r="E495" s="42" t="s">
        <v>3339</v>
      </c>
      <c r="F495" s="52" t="s">
        <v>43</v>
      </c>
      <c r="G495" s="69">
        <v>113</v>
      </c>
      <c r="H495" s="69">
        <v>0</v>
      </c>
      <c r="I495" s="69">
        <v>50</v>
      </c>
      <c r="J495" s="69">
        <v>163</v>
      </c>
      <c r="K495" s="69">
        <v>163</v>
      </c>
      <c r="L495" s="38" t="s">
        <v>183</v>
      </c>
      <c r="M495" s="52"/>
      <c r="N495" s="52" t="s">
        <v>3631</v>
      </c>
      <c r="O495" s="52" t="s">
        <v>3340</v>
      </c>
      <c r="P495" s="52" t="s">
        <v>3341</v>
      </c>
      <c r="Q495" s="58"/>
    </row>
    <row r="496" spans="2:17" ht="18" customHeight="1" x14ac:dyDescent="0.15">
      <c r="B496" s="33">
        <v>2017</v>
      </c>
      <c r="C496" s="52">
        <v>2</v>
      </c>
      <c r="D496" s="52" t="s">
        <v>15</v>
      </c>
      <c r="E496" s="42" t="s">
        <v>3339</v>
      </c>
      <c r="F496" s="52" t="s">
        <v>44</v>
      </c>
      <c r="G496" s="69">
        <v>38</v>
      </c>
      <c r="H496" s="69">
        <v>0</v>
      </c>
      <c r="I496" s="69">
        <v>20</v>
      </c>
      <c r="J496" s="69">
        <v>58</v>
      </c>
      <c r="K496" s="69">
        <v>58</v>
      </c>
      <c r="L496" s="38" t="s">
        <v>183</v>
      </c>
      <c r="M496" s="52"/>
      <c r="N496" s="52" t="s">
        <v>3631</v>
      </c>
      <c r="O496" s="52" t="s">
        <v>3340</v>
      </c>
      <c r="P496" s="52" t="s">
        <v>3341</v>
      </c>
      <c r="Q496" s="58"/>
    </row>
    <row r="497" spans="2:17" ht="18" customHeight="1" x14ac:dyDescent="0.15">
      <c r="B497" s="33">
        <v>2017</v>
      </c>
      <c r="C497" s="52">
        <v>2</v>
      </c>
      <c r="D497" s="52" t="s">
        <v>15</v>
      </c>
      <c r="E497" s="42" t="s">
        <v>3956</v>
      </c>
      <c r="F497" s="52" t="s">
        <v>17</v>
      </c>
      <c r="G497" s="69">
        <v>300</v>
      </c>
      <c r="H497" s="69">
        <v>701</v>
      </c>
      <c r="I497" s="69">
        <v>3</v>
      </c>
      <c r="J497" s="69">
        <f>SUM(G497:I497)</f>
        <v>1004</v>
      </c>
      <c r="K497" s="69">
        <v>1004</v>
      </c>
      <c r="L497" s="38" t="s">
        <v>3304</v>
      </c>
      <c r="M497" s="52"/>
      <c r="N497" s="52" t="s">
        <v>3608</v>
      </c>
      <c r="O497" s="52" t="s">
        <v>3957</v>
      </c>
      <c r="P497" s="52" t="s">
        <v>3958</v>
      </c>
      <c r="Q497" s="58"/>
    </row>
    <row r="498" spans="2:17" ht="18" customHeight="1" x14ac:dyDescent="0.15">
      <c r="B498" s="33">
        <v>2017</v>
      </c>
      <c r="C498" s="52">
        <v>2</v>
      </c>
      <c r="D498" s="52" t="s">
        <v>15</v>
      </c>
      <c r="E498" s="42" t="s">
        <v>3508</v>
      </c>
      <c r="F498" s="52" t="s">
        <v>3303</v>
      </c>
      <c r="G498" s="72">
        <v>2266</v>
      </c>
      <c r="H498" s="69">
        <v>0</v>
      </c>
      <c r="I498" s="69">
        <v>10414</v>
      </c>
      <c r="J498" s="69">
        <f>G498+H498+I498</f>
        <v>12680</v>
      </c>
      <c r="K498" s="69">
        <f>J498</f>
        <v>12680</v>
      </c>
      <c r="L498" s="38" t="s">
        <v>3304</v>
      </c>
      <c r="M498" s="52"/>
      <c r="N498" s="52" t="s">
        <v>3965</v>
      </c>
      <c r="O498" s="52" t="s">
        <v>3966</v>
      </c>
      <c r="P498" s="52" t="s">
        <v>3967</v>
      </c>
      <c r="Q498" s="58"/>
    </row>
    <row r="499" spans="2:17" ht="18" customHeight="1" x14ac:dyDescent="0.15">
      <c r="B499" s="33">
        <v>2017</v>
      </c>
      <c r="C499" s="52">
        <v>2</v>
      </c>
      <c r="D499" s="52" t="s">
        <v>15</v>
      </c>
      <c r="E499" s="42" t="s">
        <v>3968</v>
      </c>
      <c r="F499" s="52" t="s">
        <v>43</v>
      </c>
      <c r="G499" s="72">
        <v>36</v>
      </c>
      <c r="H499" s="69">
        <v>0</v>
      </c>
      <c r="I499" s="69">
        <v>554</v>
      </c>
      <c r="J499" s="69">
        <f>G499+H499+I499</f>
        <v>590</v>
      </c>
      <c r="K499" s="69">
        <f>J499</f>
        <v>590</v>
      </c>
      <c r="L499" s="38"/>
      <c r="M499" s="52"/>
      <c r="N499" s="52" t="s">
        <v>3965</v>
      </c>
      <c r="O499" s="52" t="s">
        <v>3969</v>
      </c>
      <c r="P499" s="52" t="s">
        <v>3970</v>
      </c>
      <c r="Q499" s="58"/>
    </row>
    <row r="500" spans="2:17" ht="18" customHeight="1" x14ac:dyDescent="0.15">
      <c r="B500" s="33">
        <v>2017</v>
      </c>
      <c r="C500" s="52">
        <v>2</v>
      </c>
      <c r="D500" s="52" t="s">
        <v>15</v>
      </c>
      <c r="E500" s="42" t="s">
        <v>3512</v>
      </c>
      <c r="F500" s="52" t="s">
        <v>3303</v>
      </c>
      <c r="G500" s="72">
        <v>344</v>
      </c>
      <c r="H500" s="69">
        <v>0</v>
      </c>
      <c r="I500" s="69">
        <v>911</v>
      </c>
      <c r="J500" s="69">
        <f>G500+H500+I500</f>
        <v>1255</v>
      </c>
      <c r="K500" s="69">
        <f>J500</f>
        <v>1255</v>
      </c>
      <c r="L500" s="38"/>
      <c r="M500" s="52"/>
      <c r="N500" s="52" t="s">
        <v>3965</v>
      </c>
      <c r="O500" s="52" t="s">
        <v>3971</v>
      </c>
      <c r="P500" s="52" t="s">
        <v>3972</v>
      </c>
      <c r="Q500" s="58"/>
    </row>
    <row r="501" spans="2:17" ht="18" customHeight="1" x14ac:dyDescent="0.15">
      <c r="B501" s="33">
        <v>2017</v>
      </c>
      <c r="C501" s="52">
        <v>2</v>
      </c>
      <c r="D501" s="52" t="s">
        <v>15</v>
      </c>
      <c r="E501" s="42" t="s">
        <v>3516</v>
      </c>
      <c r="F501" s="52" t="s">
        <v>3303</v>
      </c>
      <c r="G501" s="72">
        <v>1200</v>
      </c>
      <c r="H501" s="69">
        <v>1077</v>
      </c>
      <c r="I501" s="69">
        <v>0</v>
      </c>
      <c r="J501" s="69">
        <f>G501+H501+I501</f>
        <v>2277</v>
      </c>
      <c r="K501" s="69">
        <f>J501</f>
        <v>2277</v>
      </c>
      <c r="L501" s="38"/>
      <c r="M501" s="52"/>
      <c r="N501" s="52" t="s">
        <v>3965</v>
      </c>
      <c r="O501" s="52" t="s">
        <v>3973</v>
      </c>
      <c r="P501" s="52" t="s">
        <v>3974</v>
      </c>
      <c r="Q501" s="58"/>
    </row>
    <row r="502" spans="2:17" ht="18" customHeight="1" x14ac:dyDescent="0.15">
      <c r="B502" s="33">
        <v>2017</v>
      </c>
      <c r="C502" s="52">
        <v>2</v>
      </c>
      <c r="D502" s="52" t="s">
        <v>15</v>
      </c>
      <c r="E502" s="42" t="s">
        <v>3975</v>
      </c>
      <c r="F502" s="52" t="s">
        <v>3303</v>
      </c>
      <c r="G502" s="72">
        <v>598</v>
      </c>
      <c r="H502" s="69">
        <v>0</v>
      </c>
      <c r="I502" s="69">
        <v>659</v>
      </c>
      <c r="J502" s="69">
        <f>G502+H502+I502</f>
        <v>1257</v>
      </c>
      <c r="K502" s="69">
        <f>J502</f>
        <v>1257</v>
      </c>
      <c r="L502" s="38"/>
      <c r="M502" s="52"/>
      <c r="N502" s="52" t="s">
        <v>3965</v>
      </c>
      <c r="O502" s="52" t="s">
        <v>3976</v>
      </c>
      <c r="P502" s="52" t="s">
        <v>3977</v>
      </c>
      <c r="Q502" s="58"/>
    </row>
    <row r="503" spans="2:17" ht="18" customHeight="1" x14ac:dyDescent="0.15">
      <c r="B503" s="33">
        <v>2017</v>
      </c>
      <c r="C503" s="52">
        <v>2</v>
      </c>
      <c r="D503" s="52" t="s">
        <v>15</v>
      </c>
      <c r="E503" s="42" t="s">
        <v>3978</v>
      </c>
      <c r="F503" s="52" t="s">
        <v>43</v>
      </c>
      <c r="G503" s="72">
        <v>124</v>
      </c>
      <c r="H503" s="69">
        <v>0</v>
      </c>
      <c r="I503" s="69">
        <v>0</v>
      </c>
      <c r="J503" s="69">
        <f>G503+H503+I503</f>
        <v>124</v>
      </c>
      <c r="K503" s="69">
        <f>J503</f>
        <v>124</v>
      </c>
      <c r="L503" s="38"/>
      <c r="M503" s="52"/>
      <c r="N503" s="52" t="s">
        <v>3965</v>
      </c>
      <c r="O503" s="52" t="s">
        <v>3969</v>
      </c>
      <c r="P503" s="52" t="s">
        <v>3970</v>
      </c>
      <c r="Q503" s="58"/>
    </row>
    <row r="504" spans="2:17" ht="18" customHeight="1" x14ac:dyDescent="0.15">
      <c r="B504" s="33">
        <v>2017</v>
      </c>
      <c r="C504" s="52">
        <v>2</v>
      </c>
      <c r="D504" s="52" t="s">
        <v>15</v>
      </c>
      <c r="E504" s="42" t="s">
        <v>3979</v>
      </c>
      <c r="F504" s="52" t="s">
        <v>17</v>
      </c>
      <c r="G504" s="72">
        <v>2000</v>
      </c>
      <c r="H504" s="69">
        <v>2859</v>
      </c>
      <c r="I504" s="69">
        <v>0</v>
      </c>
      <c r="J504" s="69">
        <f>G504+H504+I504</f>
        <v>4859</v>
      </c>
      <c r="K504" s="69">
        <f>J504</f>
        <v>4859</v>
      </c>
      <c r="L504" s="38"/>
      <c r="M504" s="52"/>
      <c r="N504" s="52" t="s">
        <v>3357</v>
      </c>
      <c r="O504" s="52" t="s">
        <v>3358</v>
      </c>
      <c r="P504" s="52" t="s">
        <v>3359</v>
      </c>
      <c r="Q504" s="58"/>
    </row>
    <row r="505" spans="2:17" ht="18" customHeight="1" x14ac:dyDescent="0.15">
      <c r="B505" s="33">
        <v>2017</v>
      </c>
      <c r="C505" s="52">
        <v>2</v>
      </c>
      <c r="D505" s="52" t="s">
        <v>15</v>
      </c>
      <c r="E505" s="42" t="s">
        <v>3360</v>
      </c>
      <c r="F505" s="52" t="s">
        <v>17</v>
      </c>
      <c r="G505" s="72">
        <v>1800</v>
      </c>
      <c r="H505" s="69">
        <v>2629</v>
      </c>
      <c r="I505" s="69">
        <v>0</v>
      </c>
      <c r="J505" s="69">
        <f>G505+H505+I505</f>
        <v>4429</v>
      </c>
      <c r="K505" s="69">
        <f>J505</f>
        <v>4429</v>
      </c>
      <c r="L505" s="38"/>
      <c r="M505" s="52"/>
      <c r="N505" s="52" t="s">
        <v>3357</v>
      </c>
      <c r="O505" s="52" t="s">
        <v>3358</v>
      </c>
      <c r="P505" s="52" t="s">
        <v>3359</v>
      </c>
      <c r="Q505" s="58"/>
    </row>
    <row r="506" spans="2:17" ht="18" customHeight="1" x14ac:dyDescent="0.15">
      <c r="B506" s="33">
        <v>2017</v>
      </c>
      <c r="C506" s="52">
        <v>2</v>
      </c>
      <c r="D506" s="52" t="s">
        <v>15</v>
      </c>
      <c r="E506" s="42" t="s">
        <v>3361</v>
      </c>
      <c r="F506" s="52" t="s">
        <v>17</v>
      </c>
      <c r="G506" s="72">
        <v>1900</v>
      </c>
      <c r="H506" s="69">
        <v>2647</v>
      </c>
      <c r="I506" s="69">
        <v>0</v>
      </c>
      <c r="J506" s="69">
        <f>G506+H506+I506</f>
        <v>4547</v>
      </c>
      <c r="K506" s="69">
        <f>J506</f>
        <v>4547</v>
      </c>
      <c r="L506" s="38"/>
      <c r="M506" s="52"/>
      <c r="N506" s="52" t="s">
        <v>3357</v>
      </c>
      <c r="O506" s="52" t="s">
        <v>3358</v>
      </c>
      <c r="P506" s="52" t="s">
        <v>3359</v>
      </c>
      <c r="Q506" s="58"/>
    </row>
    <row r="507" spans="2:17" ht="18" customHeight="1" x14ac:dyDescent="0.15">
      <c r="B507" s="33">
        <v>2017</v>
      </c>
      <c r="C507" s="52">
        <v>2</v>
      </c>
      <c r="D507" s="52" t="s">
        <v>15</v>
      </c>
      <c r="E507" s="42" t="s">
        <v>3983</v>
      </c>
      <c r="F507" s="52" t="s">
        <v>341</v>
      </c>
      <c r="G507" s="72">
        <v>121</v>
      </c>
      <c r="H507" s="69">
        <v>0</v>
      </c>
      <c r="I507" s="69">
        <v>0</v>
      </c>
      <c r="J507" s="69">
        <f>G507+H507+I507</f>
        <v>121</v>
      </c>
      <c r="K507" s="69">
        <f>J507</f>
        <v>121</v>
      </c>
      <c r="L507" s="38"/>
      <c r="M507" s="52"/>
      <c r="N507" s="52" t="s">
        <v>3965</v>
      </c>
      <c r="O507" s="52" t="s">
        <v>3981</v>
      </c>
      <c r="P507" s="52" t="s">
        <v>3299</v>
      </c>
      <c r="Q507" s="58"/>
    </row>
    <row r="508" spans="2:17" ht="18" customHeight="1" x14ac:dyDescent="0.15">
      <c r="B508" s="33">
        <v>2017</v>
      </c>
      <c r="C508" s="52">
        <v>2</v>
      </c>
      <c r="D508" s="52" t="s">
        <v>15</v>
      </c>
      <c r="E508" s="42" t="s">
        <v>3983</v>
      </c>
      <c r="F508" s="52" t="s">
        <v>44</v>
      </c>
      <c r="G508" s="72">
        <v>10</v>
      </c>
      <c r="H508" s="69">
        <v>0</v>
      </c>
      <c r="I508" s="69">
        <v>0</v>
      </c>
      <c r="J508" s="69">
        <f>G508+H508+I508</f>
        <v>10</v>
      </c>
      <c r="K508" s="69">
        <f>J508</f>
        <v>10</v>
      </c>
      <c r="L508" s="38"/>
      <c r="M508" s="52"/>
      <c r="N508" s="52" t="s">
        <v>3965</v>
      </c>
      <c r="O508" s="52" t="s">
        <v>3981</v>
      </c>
      <c r="P508" s="52" t="s">
        <v>3299</v>
      </c>
      <c r="Q508" s="58"/>
    </row>
    <row r="509" spans="2:17" ht="18" customHeight="1" x14ac:dyDescent="0.15">
      <c r="B509" s="33">
        <v>2017</v>
      </c>
      <c r="C509" s="52">
        <v>2</v>
      </c>
      <c r="D509" s="52" t="s">
        <v>15</v>
      </c>
      <c r="E509" s="42" t="s">
        <v>3532</v>
      </c>
      <c r="F509" s="52" t="s">
        <v>341</v>
      </c>
      <c r="G509" s="72">
        <v>86</v>
      </c>
      <c r="H509" s="69">
        <v>0</v>
      </c>
      <c r="I509" s="69">
        <v>0</v>
      </c>
      <c r="J509" s="69">
        <f>G509+H509+I509</f>
        <v>86</v>
      </c>
      <c r="K509" s="69">
        <f>J509</f>
        <v>86</v>
      </c>
      <c r="L509" s="38"/>
      <c r="M509" s="52"/>
      <c r="N509" s="52" t="s">
        <v>3965</v>
      </c>
      <c r="O509" s="52" t="s">
        <v>3984</v>
      </c>
      <c r="P509" s="52" t="s">
        <v>3985</v>
      </c>
      <c r="Q509" s="58"/>
    </row>
    <row r="510" spans="2:17" ht="18" customHeight="1" x14ac:dyDescent="0.15">
      <c r="B510" s="33">
        <v>2017</v>
      </c>
      <c r="C510" s="52">
        <v>2</v>
      </c>
      <c r="D510" s="52" t="s">
        <v>15</v>
      </c>
      <c r="E510" s="42" t="s">
        <v>3532</v>
      </c>
      <c r="F510" s="52" t="s">
        <v>336</v>
      </c>
      <c r="G510" s="72">
        <v>10</v>
      </c>
      <c r="H510" s="69">
        <v>0</v>
      </c>
      <c r="I510" s="69">
        <v>0</v>
      </c>
      <c r="J510" s="69">
        <f>G510+H510+I510</f>
        <v>10</v>
      </c>
      <c r="K510" s="69">
        <f>J510</f>
        <v>10</v>
      </c>
      <c r="L510" s="38"/>
      <c r="M510" s="52"/>
      <c r="N510" s="52" t="s">
        <v>3965</v>
      </c>
      <c r="O510" s="52" t="s">
        <v>3984</v>
      </c>
      <c r="P510" s="52" t="s">
        <v>3985</v>
      </c>
      <c r="Q510" s="58"/>
    </row>
    <row r="511" spans="2:17" ht="18" customHeight="1" x14ac:dyDescent="0.15">
      <c r="B511" s="33">
        <v>2017</v>
      </c>
      <c r="C511" s="52">
        <v>2</v>
      </c>
      <c r="D511" s="52" t="s">
        <v>15</v>
      </c>
      <c r="E511" s="42" t="s">
        <v>3986</v>
      </c>
      <c r="F511" s="52" t="s">
        <v>17</v>
      </c>
      <c r="G511" s="72">
        <v>2366</v>
      </c>
      <c r="H511" s="69">
        <v>5761</v>
      </c>
      <c r="I511" s="69">
        <v>14508</v>
      </c>
      <c r="J511" s="69">
        <f>G511+H511+I511</f>
        <v>22635</v>
      </c>
      <c r="K511" s="69">
        <f>J511</f>
        <v>22635</v>
      </c>
      <c r="L511" s="38"/>
      <c r="M511" s="52"/>
      <c r="N511" s="52" t="s">
        <v>3965</v>
      </c>
      <c r="O511" s="52" t="s">
        <v>3987</v>
      </c>
      <c r="P511" s="52" t="s">
        <v>3988</v>
      </c>
      <c r="Q511" s="58"/>
    </row>
    <row r="512" spans="2:17" ht="18" customHeight="1" x14ac:dyDescent="0.15">
      <c r="B512" s="33">
        <v>2017</v>
      </c>
      <c r="C512" s="52">
        <v>2</v>
      </c>
      <c r="D512" s="52" t="s">
        <v>15</v>
      </c>
      <c r="E512" s="42" t="s">
        <v>3989</v>
      </c>
      <c r="F512" s="52" t="s">
        <v>3303</v>
      </c>
      <c r="G512" s="72">
        <v>1400</v>
      </c>
      <c r="H512" s="69">
        <v>7198</v>
      </c>
      <c r="I512" s="69">
        <v>6713</v>
      </c>
      <c r="J512" s="69">
        <f>SUM(G512:I512)</f>
        <v>15311</v>
      </c>
      <c r="K512" s="69">
        <f>J512</f>
        <v>15311</v>
      </c>
      <c r="L512" s="38"/>
      <c r="M512" s="52"/>
      <c r="N512" s="52" t="s">
        <v>3965</v>
      </c>
      <c r="O512" s="52" t="s">
        <v>3990</v>
      </c>
      <c r="P512" s="52" t="s">
        <v>3967</v>
      </c>
      <c r="Q512" s="58"/>
    </row>
    <row r="513" spans="2:17" ht="18" customHeight="1" x14ac:dyDescent="0.15">
      <c r="B513" s="33">
        <v>2017</v>
      </c>
      <c r="C513" s="52">
        <v>2</v>
      </c>
      <c r="D513" s="52" t="s">
        <v>15</v>
      </c>
      <c r="E513" s="42" t="s">
        <v>3527</v>
      </c>
      <c r="F513" s="52" t="s">
        <v>3303</v>
      </c>
      <c r="G513" s="72">
        <v>684</v>
      </c>
      <c r="H513" s="69">
        <v>0</v>
      </c>
      <c r="I513" s="69">
        <v>1572</v>
      </c>
      <c r="J513" s="69">
        <f>SUM(G513:I513)</f>
        <v>2256</v>
      </c>
      <c r="K513" s="69">
        <f>J513</f>
        <v>2256</v>
      </c>
      <c r="L513" s="38"/>
      <c r="M513" s="52"/>
      <c r="N513" s="52" t="s">
        <v>3908</v>
      </c>
      <c r="O513" s="52" t="s">
        <v>3991</v>
      </c>
      <c r="P513" s="52" t="s">
        <v>3910</v>
      </c>
      <c r="Q513" s="58"/>
    </row>
    <row r="514" spans="2:17" ht="18" customHeight="1" x14ac:dyDescent="0.15">
      <c r="B514" s="33">
        <v>2017</v>
      </c>
      <c r="C514" s="52">
        <v>2</v>
      </c>
      <c r="D514" s="52" t="s">
        <v>15</v>
      </c>
      <c r="E514" s="42" t="s">
        <v>3529</v>
      </c>
      <c r="F514" s="52" t="s">
        <v>3303</v>
      </c>
      <c r="G514" s="72">
        <v>825</v>
      </c>
      <c r="H514" s="69">
        <v>1650</v>
      </c>
      <c r="I514" s="69">
        <v>0</v>
      </c>
      <c r="J514" s="69">
        <f>SUM(G514:I514)</f>
        <v>2475</v>
      </c>
      <c r="K514" s="69">
        <f>J514</f>
        <v>2475</v>
      </c>
      <c r="L514" s="38"/>
      <c r="M514" s="52"/>
      <c r="N514" s="52" t="s">
        <v>3908</v>
      </c>
      <c r="O514" s="52" t="s">
        <v>3991</v>
      </c>
      <c r="P514" s="52" t="s">
        <v>3910</v>
      </c>
      <c r="Q514" s="58"/>
    </row>
    <row r="515" spans="2:17" ht="18" customHeight="1" x14ac:dyDescent="0.15">
      <c r="B515" s="33">
        <v>2017</v>
      </c>
      <c r="C515" s="52">
        <v>2</v>
      </c>
      <c r="D515" s="52" t="s">
        <v>15</v>
      </c>
      <c r="E515" s="42" t="s">
        <v>3992</v>
      </c>
      <c r="F515" s="52" t="s">
        <v>3303</v>
      </c>
      <c r="G515" s="72">
        <v>200</v>
      </c>
      <c r="H515" s="69">
        <v>4374</v>
      </c>
      <c r="I515" s="69">
        <v>475</v>
      </c>
      <c r="J515" s="69">
        <f>SUM(G515:I515)</f>
        <v>5049</v>
      </c>
      <c r="K515" s="69">
        <f>J515</f>
        <v>5049</v>
      </c>
      <c r="L515" s="38"/>
      <c r="M515" s="52"/>
      <c r="N515" s="52" t="s">
        <v>3965</v>
      </c>
      <c r="O515" s="52" t="s">
        <v>3993</v>
      </c>
      <c r="P515" s="52" t="s">
        <v>3994</v>
      </c>
      <c r="Q515" s="58"/>
    </row>
    <row r="516" spans="2:17" ht="18" customHeight="1" x14ac:dyDescent="0.15">
      <c r="B516" s="33">
        <v>2017</v>
      </c>
      <c r="C516" s="52">
        <v>2</v>
      </c>
      <c r="D516" s="52" t="s">
        <v>15</v>
      </c>
      <c r="E516" s="42" t="s">
        <v>3995</v>
      </c>
      <c r="F516" s="52" t="s">
        <v>3894</v>
      </c>
      <c r="G516" s="72">
        <v>0</v>
      </c>
      <c r="H516" s="69">
        <v>8</v>
      </c>
      <c r="I516" s="69">
        <v>51</v>
      </c>
      <c r="J516" s="69">
        <f>SUM(G516:I516)</f>
        <v>59</v>
      </c>
      <c r="K516" s="69">
        <f>J516</f>
        <v>59</v>
      </c>
      <c r="L516" s="38"/>
      <c r="M516" s="52"/>
      <c r="N516" s="52" t="s">
        <v>3965</v>
      </c>
      <c r="O516" s="52" t="s">
        <v>3993</v>
      </c>
      <c r="P516" s="52" t="s">
        <v>3994</v>
      </c>
      <c r="Q516" s="58"/>
    </row>
    <row r="517" spans="2:17" ht="18" customHeight="1" x14ac:dyDescent="0.15">
      <c r="B517" s="33">
        <v>2017</v>
      </c>
      <c r="C517" s="52">
        <v>2</v>
      </c>
      <c r="D517" s="52" t="s">
        <v>15</v>
      </c>
      <c r="E517" s="42" t="s">
        <v>3996</v>
      </c>
      <c r="F517" s="52" t="s">
        <v>3303</v>
      </c>
      <c r="G517" s="69">
        <v>110</v>
      </c>
      <c r="H517" s="69">
        <v>0</v>
      </c>
      <c r="I517" s="69">
        <v>231</v>
      </c>
      <c r="J517" s="69">
        <f>SUM(G517:I517)</f>
        <v>341</v>
      </c>
      <c r="K517" s="69">
        <f>J517</f>
        <v>341</v>
      </c>
      <c r="L517" s="38"/>
      <c r="M517" s="52"/>
      <c r="N517" s="52" t="s">
        <v>3965</v>
      </c>
      <c r="O517" s="52" t="s">
        <v>3993</v>
      </c>
      <c r="P517" s="52" t="s">
        <v>3994</v>
      </c>
      <c r="Q517" s="58"/>
    </row>
    <row r="518" spans="2:17" ht="18" customHeight="1" x14ac:dyDescent="0.15">
      <c r="B518" s="33">
        <v>2017</v>
      </c>
      <c r="C518" s="52">
        <v>2</v>
      </c>
      <c r="D518" s="52" t="s">
        <v>15</v>
      </c>
      <c r="E518" s="42" t="s">
        <v>3997</v>
      </c>
      <c r="F518" s="52" t="s">
        <v>3440</v>
      </c>
      <c r="G518" s="69">
        <v>119</v>
      </c>
      <c r="H518" s="69">
        <v>0</v>
      </c>
      <c r="I518" s="69">
        <v>2002</v>
      </c>
      <c r="J518" s="69">
        <f>SUM(G518:I518)</f>
        <v>2121</v>
      </c>
      <c r="K518" s="69">
        <f>J518</f>
        <v>2121</v>
      </c>
      <c r="L518" s="38"/>
      <c r="M518" s="52"/>
      <c r="N518" s="52" t="s">
        <v>3965</v>
      </c>
      <c r="O518" s="52" t="s">
        <v>3998</v>
      </c>
      <c r="P518" s="52" t="s">
        <v>3977</v>
      </c>
      <c r="Q518" s="58"/>
    </row>
    <row r="519" spans="2:17" ht="18" customHeight="1" x14ac:dyDescent="0.15">
      <c r="B519" s="33">
        <v>2017</v>
      </c>
      <c r="C519" s="52">
        <v>2</v>
      </c>
      <c r="D519" s="52" t="s">
        <v>15</v>
      </c>
      <c r="E519" s="42" t="s">
        <v>3999</v>
      </c>
      <c r="F519" s="52" t="s">
        <v>3860</v>
      </c>
      <c r="G519" s="69">
        <v>8</v>
      </c>
      <c r="H519" s="69">
        <v>0</v>
      </c>
      <c r="I519" s="69">
        <v>10</v>
      </c>
      <c r="J519" s="69">
        <f>SUM(G519:I519)</f>
        <v>18</v>
      </c>
      <c r="K519" s="69">
        <f>J519</f>
        <v>18</v>
      </c>
      <c r="L519" s="38"/>
      <c r="M519" s="52"/>
      <c r="N519" s="52" t="s">
        <v>3965</v>
      </c>
      <c r="O519" s="52" t="s">
        <v>3998</v>
      </c>
      <c r="P519" s="52" t="s">
        <v>3977</v>
      </c>
      <c r="Q519" s="58"/>
    </row>
    <row r="520" spans="2:17" ht="18" customHeight="1" x14ac:dyDescent="0.15">
      <c r="B520" s="33">
        <v>2017</v>
      </c>
      <c r="C520" s="52">
        <v>2</v>
      </c>
      <c r="D520" s="52" t="s">
        <v>15</v>
      </c>
      <c r="E520" s="42" t="s">
        <v>4000</v>
      </c>
      <c r="F520" s="52" t="s">
        <v>3894</v>
      </c>
      <c r="G520" s="69">
        <v>99</v>
      </c>
      <c r="H520" s="69">
        <v>0</v>
      </c>
      <c r="I520" s="69">
        <v>26</v>
      </c>
      <c r="J520" s="69">
        <f>SUM(G520:I520)</f>
        <v>125</v>
      </c>
      <c r="K520" s="69">
        <f>J520</f>
        <v>125</v>
      </c>
      <c r="L520" s="38"/>
      <c r="M520" s="52"/>
      <c r="N520" s="52" t="s">
        <v>3965</v>
      </c>
      <c r="O520" s="52" t="s">
        <v>3998</v>
      </c>
      <c r="P520" s="52" t="s">
        <v>3362</v>
      </c>
      <c r="Q520" s="58"/>
    </row>
    <row r="521" spans="2:17" ht="18" customHeight="1" x14ac:dyDescent="0.15">
      <c r="B521" s="33">
        <v>2017</v>
      </c>
      <c r="C521" s="52">
        <v>2</v>
      </c>
      <c r="D521" s="52" t="s">
        <v>15</v>
      </c>
      <c r="E521" s="42" t="s">
        <v>4001</v>
      </c>
      <c r="F521" s="52" t="s">
        <v>18</v>
      </c>
      <c r="G521" s="69">
        <v>402</v>
      </c>
      <c r="H521" s="69">
        <v>0</v>
      </c>
      <c r="I521" s="69">
        <v>1235</v>
      </c>
      <c r="J521" s="69">
        <f>SUM(G521:I521)</f>
        <v>1637</v>
      </c>
      <c r="K521" s="69">
        <f>J521</f>
        <v>1637</v>
      </c>
      <c r="L521" s="38"/>
      <c r="M521" s="52"/>
      <c r="N521" s="52" t="s">
        <v>3965</v>
      </c>
      <c r="O521" s="52" t="s">
        <v>3998</v>
      </c>
      <c r="P521" s="52" t="s">
        <v>3362</v>
      </c>
      <c r="Q521" s="58"/>
    </row>
    <row r="522" spans="2:17" ht="18" customHeight="1" x14ac:dyDescent="0.15">
      <c r="B522" s="33">
        <v>2017</v>
      </c>
      <c r="C522" s="52">
        <v>2</v>
      </c>
      <c r="D522" s="52" t="s">
        <v>15</v>
      </c>
      <c r="E522" s="42" t="s">
        <v>4002</v>
      </c>
      <c r="F522" s="52" t="s">
        <v>3860</v>
      </c>
      <c r="G522" s="223">
        <v>30</v>
      </c>
      <c r="H522" s="223">
        <v>0</v>
      </c>
      <c r="I522" s="223">
        <v>6</v>
      </c>
      <c r="J522" s="223">
        <f>SUM(G522:I522)</f>
        <v>36</v>
      </c>
      <c r="K522" s="223">
        <f>J522</f>
        <v>36</v>
      </c>
      <c r="L522" s="38"/>
      <c r="M522" s="52"/>
      <c r="N522" s="52" t="s">
        <v>3965</v>
      </c>
      <c r="O522" s="52" t="s">
        <v>3998</v>
      </c>
      <c r="P522" s="52" t="s">
        <v>3362</v>
      </c>
      <c r="Q522" s="58"/>
    </row>
    <row r="523" spans="2:17" ht="18" customHeight="1" x14ac:dyDescent="0.15">
      <c r="B523" s="33">
        <v>2017</v>
      </c>
      <c r="C523" s="52">
        <v>2</v>
      </c>
      <c r="D523" s="52" t="s">
        <v>15</v>
      </c>
      <c r="E523" s="42" t="s">
        <v>4003</v>
      </c>
      <c r="F523" s="52" t="s">
        <v>3894</v>
      </c>
      <c r="G523" s="223">
        <v>63</v>
      </c>
      <c r="H523" s="223">
        <v>0</v>
      </c>
      <c r="I523" s="223">
        <v>20</v>
      </c>
      <c r="J523" s="223">
        <f>SUM(G523:I523)</f>
        <v>83</v>
      </c>
      <c r="K523" s="223">
        <f>J523</f>
        <v>83</v>
      </c>
      <c r="L523" s="38"/>
      <c r="M523" s="52"/>
      <c r="N523" s="52" t="s">
        <v>3965</v>
      </c>
      <c r="O523" s="52" t="s">
        <v>3998</v>
      </c>
      <c r="P523" s="52" t="s">
        <v>3362</v>
      </c>
      <c r="Q523" s="58"/>
    </row>
    <row r="524" spans="2:17" ht="18" customHeight="1" x14ac:dyDescent="0.15">
      <c r="B524" s="33">
        <v>2017</v>
      </c>
      <c r="C524" s="52">
        <v>2</v>
      </c>
      <c r="D524" s="52" t="s">
        <v>15</v>
      </c>
      <c r="E524" s="42" t="s">
        <v>3364</v>
      </c>
      <c r="F524" s="52" t="s">
        <v>17</v>
      </c>
      <c r="G524" s="223">
        <v>4923.7420000000002</v>
      </c>
      <c r="H524" s="223">
        <v>0</v>
      </c>
      <c r="I524" s="223">
        <v>32.651000000000003</v>
      </c>
      <c r="J524" s="223">
        <v>4956.393</v>
      </c>
      <c r="K524" s="223">
        <v>5222</v>
      </c>
      <c r="L524" s="75"/>
      <c r="M524" s="52"/>
      <c r="N524" s="52" t="s">
        <v>3363</v>
      </c>
      <c r="O524" s="52" t="s">
        <v>3365</v>
      </c>
      <c r="P524" s="52" t="s">
        <v>3366</v>
      </c>
      <c r="Q524" s="58"/>
    </row>
    <row r="525" spans="2:17" ht="18" customHeight="1" x14ac:dyDescent="0.15">
      <c r="B525" s="33">
        <v>2017</v>
      </c>
      <c r="C525" s="52">
        <v>2</v>
      </c>
      <c r="D525" s="52" t="s">
        <v>15</v>
      </c>
      <c r="E525" s="42" t="s">
        <v>3367</v>
      </c>
      <c r="F525" s="52" t="s">
        <v>17</v>
      </c>
      <c r="G525" s="223">
        <v>500</v>
      </c>
      <c r="H525" s="223">
        <v>1937.5170000000001</v>
      </c>
      <c r="I525" s="223">
        <v>10.757999999999999</v>
      </c>
      <c r="J525" s="223">
        <v>2448.2749999999996</v>
      </c>
      <c r="K525" s="223">
        <v>2725</v>
      </c>
      <c r="L525" s="75"/>
      <c r="M525" s="52"/>
      <c r="N525" s="52" t="s">
        <v>3363</v>
      </c>
      <c r="O525" s="52" t="s">
        <v>3365</v>
      </c>
      <c r="P525" s="52" t="s">
        <v>3366</v>
      </c>
      <c r="Q525" s="58"/>
    </row>
    <row r="526" spans="2:17" ht="18" customHeight="1" x14ac:dyDescent="0.15">
      <c r="B526" s="33">
        <v>2017</v>
      </c>
      <c r="C526" s="52">
        <v>2</v>
      </c>
      <c r="D526" s="52" t="s">
        <v>3228</v>
      </c>
      <c r="E526" s="42" t="s">
        <v>4005</v>
      </c>
      <c r="F526" s="52" t="s">
        <v>3440</v>
      </c>
      <c r="G526" s="223">
        <v>695.69104039090905</v>
      </c>
      <c r="H526" s="223">
        <v>273.27695999999997</v>
      </c>
      <c r="I526" s="223">
        <v>1308.3399996090909</v>
      </c>
      <c r="J526" s="223">
        <v>2277.308</v>
      </c>
      <c r="K526" s="240">
        <v>2277.308</v>
      </c>
      <c r="L526" s="38" t="s">
        <v>3304</v>
      </c>
      <c r="M526" s="52"/>
      <c r="N526" s="52" t="s">
        <v>3914</v>
      </c>
      <c r="O526" s="52" t="s">
        <v>4006</v>
      </c>
      <c r="P526" s="154" t="s">
        <v>4007</v>
      </c>
      <c r="Q526" s="58"/>
    </row>
    <row r="527" spans="2:17" ht="18" customHeight="1" x14ac:dyDescent="0.15">
      <c r="B527" s="33">
        <v>2017</v>
      </c>
      <c r="C527" s="52">
        <v>2</v>
      </c>
      <c r="D527" s="52" t="s">
        <v>3228</v>
      </c>
      <c r="E527" s="42" t="s">
        <v>4005</v>
      </c>
      <c r="F527" s="52" t="s">
        <v>3894</v>
      </c>
      <c r="G527" s="223">
        <v>61.90164</v>
      </c>
      <c r="H527" s="223">
        <v>18.282360000000001</v>
      </c>
      <c r="I527" s="223">
        <v>72.168999999999997</v>
      </c>
      <c r="J527" s="223">
        <v>152.35300000000001</v>
      </c>
      <c r="K527" s="240">
        <v>152.35300000000001</v>
      </c>
      <c r="L527" s="38" t="s">
        <v>3304</v>
      </c>
      <c r="M527" s="52"/>
      <c r="N527" s="52" t="s">
        <v>3914</v>
      </c>
      <c r="O527" s="52" t="s">
        <v>4006</v>
      </c>
      <c r="P527" s="154" t="s">
        <v>4007</v>
      </c>
      <c r="Q527" s="58"/>
    </row>
    <row r="528" spans="2:17" ht="18" customHeight="1" x14ac:dyDescent="0.15">
      <c r="B528" s="33">
        <v>2017</v>
      </c>
      <c r="C528" s="52">
        <v>2</v>
      </c>
      <c r="D528" s="52" t="s">
        <v>3228</v>
      </c>
      <c r="E528" s="42" t="s">
        <v>4005</v>
      </c>
      <c r="F528" s="52" t="s">
        <v>3860</v>
      </c>
      <c r="G528" s="223">
        <v>23.649840000000001</v>
      </c>
      <c r="H528" s="223">
        <v>5.3211599999999999</v>
      </c>
      <c r="I528" s="223">
        <v>15.372</v>
      </c>
      <c r="J528" s="223">
        <v>44.343000000000004</v>
      </c>
      <c r="K528" s="240">
        <v>44.343000000000004</v>
      </c>
      <c r="L528" s="38"/>
      <c r="M528" s="52"/>
      <c r="N528" s="52" t="s">
        <v>3914</v>
      </c>
      <c r="O528" s="52" t="s">
        <v>4006</v>
      </c>
      <c r="P528" s="154" t="s">
        <v>4007</v>
      </c>
      <c r="Q528" s="58"/>
    </row>
    <row r="529" spans="2:17" ht="18" customHeight="1" x14ac:dyDescent="0.15">
      <c r="B529" s="33">
        <v>2017</v>
      </c>
      <c r="C529" s="52">
        <v>2</v>
      </c>
      <c r="D529" s="52" t="s">
        <v>15</v>
      </c>
      <c r="E529" s="42" t="s">
        <v>4005</v>
      </c>
      <c r="F529" s="52" t="s">
        <v>3924</v>
      </c>
      <c r="G529" s="223">
        <v>5.3619200000000005</v>
      </c>
      <c r="H529" s="223">
        <v>1.8220799999999999</v>
      </c>
      <c r="I529" s="223">
        <v>8</v>
      </c>
      <c r="J529" s="223">
        <v>15.184000000000001</v>
      </c>
      <c r="K529" s="240">
        <v>15.184000000000001</v>
      </c>
      <c r="L529" s="38"/>
      <c r="M529" s="52"/>
      <c r="N529" s="52" t="s">
        <v>3914</v>
      </c>
      <c r="O529" s="52" t="s">
        <v>4006</v>
      </c>
      <c r="P529" s="154" t="s">
        <v>4007</v>
      </c>
      <c r="Q529" s="58"/>
    </row>
    <row r="530" spans="2:17" ht="18" customHeight="1" x14ac:dyDescent="0.15">
      <c r="B530" s="33">
        <v>2017</v>
      </c>
      <c r="C530" s="52">
        <v>2</v>
      </c>
      <c r="D530" s="52" t="s">
        <v>15</v>
      </c>
      <c r="E530" s="42" t="s">
        <v>4008</v>
      </c>
      <c r="F530" s="52" t="s">
        <v>17</v>
      </c>
      <c r="G530" s="223">
        <v>900</v>
      </c>
      <c r="H530" s="223">
        <v>448</v>
      </c>
      <c r="I530" s="223">
        <v>1275</v>
      </c>
      <c r="J530" s="223">
        <v>2623</v>
      </c>
      <c r="K530" s="223">
        <v>2623</v>
      </c>
      <c r="L530" s="38" t="s">
        <v>3304</v>
      </c>
      <c r="M530" s="52"/>
      <c r="N530" s="52" t="s">
        <v>3918</v>
      </c>
      <c r="O530" s="52" t="s">
        <v>3919</v>
      </c>
      <c r="P530" s="52" t="s">
        <v>3920</v>
      </c>
      <c r="Q530" s="58"/>
    </row>
    <row r="531" spans="2:17" ht="18" customHeight="1" x14ac:dyDescent="0.15">
      <c r="B531" s="33">
        <v>2017</v>
      </c>
      <c r="C531" s="52">
        <v>2</v>
      </c>
      <c r="D531" s="52" t="s">
        <v>15</v>
      </c>
      <c r="E531" s="42" t="s">
        <v>4009</v>
      </c>
      <c r="F531" s="52" t="s">
        <v>17</v>
      </c>
      <c r="G531" s="223">
        <v>643</v>
      </c>
      <c r="H531" s="223">
        <v>600</v>
      </c>
      <c r="I531" s="223">
        <v>1520</v>
      </c>
      <c r="J531" s="223">
        <v>2763</v>
      </c>
      <c r="K531" s="223">
        <v>2763</v>
      </c>
      <c r="L531" s="38" t="s">
        <v>3304</v>
      </c>
      <c r="M531" s="52"/>
      <c r="N531" s="52" t="s">
        <v>3918</v>
      </c>
      <c r="O531" s="52" t="s">
        <v>4010</v>
      </c>
      <c r="P531" s="52" t="s">
        <v>4011</v>
      </c>
      <c r="Q531" s="58"/>
    </row>
    <row r="532" spans="2:17" ht="18" customHeight="1" x14ac:dyDescent="0.15">
      <c r="B532" s="33">
        <v>2017</v>
      </c>
      <c r="C532" s="52">
        <v>2</v>
      </c>
      <c r="D532" s="52" t="s">
        <v>15</v>
      </c>
      <c r="E532" s="42" t="s">
        <v>4012</v>
      </c>
      <c r="F532" s="52" t="s">
        <v>17</v>
      </c>
      <c r="G532" s="223">
        <v>994</v>
      </c>
      <c r="H532" s="223"/>
      <c r="I532" s="223">
        <v>1053</v>
      </c>
      <c r="J532" s="223">
        <v>2047</v>
      </c>
      <c r="K532" s="223">
        <v>2047</v>
      </c>
      <c r="L532" s="38" t="s">
        <v>3304</v>
      </c>
      <c r="M532" s="52"/>
      <c r="N532" s="52" t="s">
        <v>3918</v>
      </c>
      <c r="O532" s="52" t="s">
        <v>4013</v>
      </c>
      <c r="P532" s="52" t="s">
        <v>4014</v>
      </c>
      <c r="Q532" s="58"/>
    </row>
    <row r="533" spans="2:17" ht="18" customHeight="1" x14ac:dyDescent="0.15">
      <c r="B533" s="33">
        <v>2017</v>
      </c>
      <c r="C533" s="52">
        <v>2</v>
      </c>
      <c r="D533" s="52" t="s">
        <v>15</v>
      </c>
      <c r="E533" s="42" t="s">
        <v>4015</v>
      </c>
      <c r="F533" s="52" t="s">
        <v>17</v>
      </c>
      <c r="G533" s="223">
        <v>1000</v>
      </c>
      <c r="H533" s="223">
        <v>2006</v>
      </c>
      <c r="I533" s="223">
        <v>0</v>
      </c>
      <c r="J533" s="223">
        <v>3006</v>
      </c>
      <c r="K533" s="223">
        <v>3006</v>
      </c>
      <c r="L533" s="38"/>
      <c r="M533" s="52"/>
      <c r="N533" s="52" t="s">
        <v>3918</v>
      </c>
      <c r="O533" s="52" t="s">
        <v>4013</v>
      </c>
      <c r="P533" s="52" t="s">
        <v>4014</v>
      </c>
      <c r="Q533" s="58"/>
    </row>
    <row r="534" spans="2:17" ht="18" customHeight="1" x14ac:dyDescent="0.15">
      <c r="B534" s="33">
        <v>2017</v>
      </c>
      <c r="C534" s="52">
        <v>2</v>
      </c>
      <c r="D534" s="52" t="s">
        <v>15</v>
      </c>
      <c r="E534" s="42" t="s">
        <v>4016</v>
      </c>
      <c r="F534" s="52" t="s">
        <v>17</v>
      </c>
      <c r="G534" s="223">
        <v>650</v>
      </c>
      <c r="H534" s="223">
        <v>312</v>
      </c>
      <c r="I534" s="223">
        <v>0</v>
      </c>
      <c r="J534" s="223">
        <v>962</v>
      </c>
      <c r="K534" s="223">
        <v>962</v>
      </c>
      <c r="L534" s="38"/>
      <c r="M534" s="52"/>
      <c r="N534" s="52" t="s">
        <v>3918</v>
      </c>
      <c r="O534" s="52" t="s">
        <v>3919</v>
      </c>
      <c r="P534" s="52" t="s">
        <v>3920</v>
      </c>
      <c r="Q534" s="58"/>
    </row>
    <row r="535" spans="2:17" ht="18" customHeight="1" x14ac:dyDescent="0.15">
      <c r="B535" s="33">
        <v>2017</v>
      </c>
      <c r="C535" s="52">
        <v>2</v>
      </c>
      <c r="D535" s="52" t="s">
        <v>15</v>
      </c>
      <c r="E535" s="42" t="s">
        <v>4017</v>
      </c>
      <c r="F535" s="52" t="s">
        <v>17</v>
      </c>
      <c r="G535" s="223">
        <v>740</v>
      </c>
      <c r="H535" s="223">
        <v>1337</v>
      </c>
      <c r="I535" s="223">
        <v>2</v>
      </c>
      <c r="J535" s="223">
        <v>2079</v>
      </c>
      <c r="K535" s="223">
        <v>2079</v>
      </c>
      <c r="L535" s="38"/>
      <c r="M535" s="52"/>
      <c r="N535" s="52" t="s">
        <v>3918</v>
      </c>
      <c r="O535" s="52" t="s">
        <v>4010</v>
      </c>
      <c r="P535" s="52" t="s">
        <v>4011</v>
      </c>
      <c r="Q535" s="58"/>
    </row>
    <row r="536" spans="2:17" ht="18" customHeight="1" x14ac:dyDescent="0.15">
      <c r="B536" s="33">
        <v>2017</v>
      </c>
      <c r="C536" s="52">
        <v>2</v>
      </c>
      <c r="D536" s="52" t="s">
        <v>16</v>
      </c>
      <c r="E536" s="42" t="s">
        <v>4018</v>
      </c>
      <c r="F536" s="52" t="s">
        <v>17</v>
      </c>
      <c r="G536" s="223">
        <v>2649</v>
      </c>
      <c r="H536" s="223"/>
      <c r="I536" s="223">
        <v>200</v>
      </c>
      <c r="J536" s="223">
        <v>2849</v>
      </c>
      <c r="K536" s="223">
        <v>2849</v>
      </c>
      <c r="L536" s="38" t="s">
        <v>3304</v>
      </c>
      <c r="M536" s="52"/>
      <c r="N536" s="52" t="s">
        <v>3918</v>
      </c>
      <c r="O536" s="52" t="s">
        <v>4013</v>
      </c>
      <c r="P536" s="52" t="s">
        <v>4014</v>
      </c>
      <c r="Q536" s="58"/>
    </row>
    <row r="537" spans="2:17" ht="18" customHeight="1" x14ac:dyDescent="0.15">
      <c r="B537" s="33">
        <v>2017</v>
      </c>
      <c r="C537" s="52">
        <v>2</v>
      </c>
      <c r="D537" s="52" t="s">
        <v>16</v>
      </c>
      <c r="E537" s="42" t="s">
        <v>4018</v>
      </c>
      <c r="F537" s="52" t="s">
        <v>43</v>
      </c>
      <c r="G537" s="223">
        <v>31</v>
      </c>
      <c r="H537" s="223"/>
      <c r="I537" s="223">
        <v>48</v>
      </c>
      <c r="J537" s="223">
        <v>79</v>
      </c>
      <c r="K537" s="223">
        <v>79</v>
      </c>
      <c r="L537" s="38" t="s">
        <v>3304</v>
      </c>
      <c r="M537" s="52"/>
      <c r="N537" s="52" t="s">
        <v>3918</v>
      </c>
      <c r="O537" s="52" t="s">
        <v>4019</v>
      </c>
      <c r="P537" s="52" t="s">
        <v>4020</v>
      </c>
      <c r="Q537" s="58"/>
    </row>
    <row r="538" spans="2:17" ht="18" customHeight="1" x14ac:dyDescent="0.15">
      <c r="B538" s="74">
        <v>2017</v>
      </c>
      <c r="C538" s="39">
        <v>2</v>
      </c>
      <c r="D538" s="39" t="s">
        <v>888</v>
      </c>
      <c r="E538" s="107" t="s">
        <v>4201</v>
      </c>
      <c r="F538" s="39" t="s">
        <v>17</v>
      </c>
      <c r="G538" s="170">
        <v>422</v>
      </c>
      <c r="H538" s="170">
        <v>0</v>
      </c>
      <c r="I538" s="170">
        <v>1437</v>
      </c>
      <c r="J538" s="170">
        <f>G538+H538+I538</f>
        <v>1859</v>
      </c>
      <c r="K538" s="170">
        <v>1859</v>
      </c>
      <c r="L538" s="143" t="s">
        <v>1336</v>
      </c>
      <c r="M538" s="31"/>
      <c r="N538" s="31" t="s">
        <v>4031</v>
      </c>
      <c r="O538" s="39" t="s">
        <v>4202</v>
      </c>
      <c r="P538" s="39" t="s">
        <v>4033</v>
      </c>
      <c r="Q538" s="108"/>
    </row>
    <row r="539" spans="2:17" ht="18" customHeight="1" x14ac:dyDescent="0.15">
      <c r="B539" s="74">
        <v>2017</v>
      </c>
      <c r="C539" s="39">
        <v>2</v>
      </c>
      <c r="D539" s="39" t="s">
        <v>888</v>
      </c>
      <c r="E539" s="107" t="s">
        <v>4204</v>
      </c>
      <c r="F539" s="39" t="s">
        <v>341</v>
      </c>
      <c r="G539" s="170">
        <v>643</v>
      </c>
      <c r="H539" s="170"/>
      <c r="I539" s="170">
        <v>757</v>
      </c>
      <c r="J539" s="170">
        <f>G539+H539+I539</f>
        <v>1400</v>
      </c>
      <c r="K539" s="170">
        <v>1400</v>
      </c>
      <c r="L539" s="143" t="s">
        <v>1336</v>
      </c>
      <c r="M539" s="31"/>
      <c r="N539" s="31" t="s">
        <v>4042</v>
      </c>
      <c r="O539" s="39" t="s">
        <v>4043</v>
      </c>
      <c r="P539" s="39" t="s">
        <v>4044</v>
      </c>
      <c r="Q539" s="108"/>
    </row>
    <row r="540" spans="2:17" ht="18" customHeight="1" x14ac:dyDescent="0.15">
      <c r="B540" s="74">
        <v>2017</v>
      </c>
      <c r="C540" s="39">
        <v>2</v>
      </c>
      <c r="D540" s="39" t="s">
        <v>888</v>
      </c>
      <c r="E540" s="107" t="s">
        <v>4205</v>
      </c>
      <c r="F540" s="39" t="s">
        <v>43</v>
      </c>
      <c r="G540" s="170">
        <v>66</v>
      </c>
      <c r="H540" s="170"/>
      <c r="I540" s="170">
        <v>38</v>
      </c>
      <c r="J540" s="170">
        <f>G540+H540+I540</f>
        <v>104</v>
      </c>
      <c r="K540" s="170">
        <v>104</v>
      </c>
      <c r="L540" s="143" t="s">
        <v>1336</v>
      </c>
      <c r="M540" s="31"/>
      <c r="N540" s="31" t="s">
        <v>4042</v>
      </c>
      <c r="O540" s="39" t="s">
        <v>4043</v>
      </c>
      <c r="P540" s="39" t="s">
        <v>4044</v>
      </c>
      <c r="Q540" s="108"/>
    </row>
    <row r="541" spans="2:17" ht="18" customHeight="1" x14ac:dyDescent="0.15">
      <c r="B541" s="74">
        <v>2017</v>
      </c>
      <c r="C541" s="39">
        <v>2</v>
      </c>
      <c r="D541" s="39" t="s">
        <v>888</v>
      </c>
      <c r="E541" s="107" t="s">
        <v>4206</v>
      </c>
      <c r="F541" s="39" t="s">
        <v>44</v>
      </c>
      <c r="G541" s="170">
        <v>22</v>
      </c>
      <c r="H541" s="170"/>
      <c r="I541" s="170">
        <v>13</v>
      </c>
      <c r="J541" s="170">
        <f>G541+H541+I541</f>
        <v>35</v>
      </c>
      <c r="K541" s="170">
        <v>35</v>
      </c>
      <c r="L541" s="143" t="s">
        <v>1336</v>
      </c>
      <c r="M541" s="31"/>
      <c r="N541" s="31" t="s">
        <v>4042</v>
      </c>
      <c r="O541" s="39" t="s">
        <v>4043</v>
      </c>
      <c r="P541" s="39" t="s">
        <v>4044</v>
      </c>
      <c r="Q541" s="108"/>
    </row>
    <row r="542" spans="2:17" ht="18" customHeight="1" x14ac:dyDescent="0.15">
      <c r="B542" s="74">
        <v>2017</v>
      </c>
      <c r="C542" s="39">
        <v>2</v>
      </c>
      <c r="D542" s="39" t="s">
        <v>888</v>
      </c>
      <c r="E542" s="107" t="s">
        <v>4207</v>
      </c>
      <c r="F542" s="39" t="s">
        <v>341</v>
      </c>
      <c r="G542" s="170">
        <v>516</v>
      </c>
      <c r="H542" s="170"/>
      <c r="I542" s="170">
        <v>109</v>
      </c>
      <c r="J542" s="170">
        <f>G542+H542+I542</f>
        <v>625</v>
      </c>
      <c r="K542" s="170">
        <f>J542</f>
        <v>625</v>
      </c>
      <c r="L542" s="143" t="s">
        <v>1336</v>
      </c>
      <c r="M542" s="31"/>
      <c r="N542" s="31" t="s">
        <v>4042</v>
      </c>
      <c r="O542" s="39" t="s">
        <v>4043</v>
      </c>
      <c r="P542" s="39" t="s">
        <v>4044</v>
      </c>
      <c r="Q542" s="108"/>
    </row>
    <row r="543" spans="2:17" ht="18" customHeight="1" x14ac:dyDescent="0.15">
      <c r="B543" s="74">
        <v>2017</v>
      </c>
      <c r="C543" s="39">
        <v>2</v>
      </c>
      <c r="D543" s="39" t="s">
        <v>888</v>
      </c>
      <c r="E543" s="107" t="s">
        <v>4208</v>
      </c>
      <c r="F543" s="39" t="s">
        <v>1490</v>
      </c>
      <c r="G543" s="170">
        <v>168</v>
      </c>
      <c r="H543" s="170"/>
      <c r="I543" s="170">
        <v>1284</v>
      </c>
      <c r="J543" s="170">
        <f>G543+H543+I543</f>
        <v>1452</v>
      </c>
      <c r="K543" s="170">
        <v>1452</v>
      </c>
      <c r="L543" s="143"/>
      <c r="M543" s="31"/>
      <c r="N543" s="31" t="s">
        <v>4042</v>
      </c>
      <c r="O543" s="39" t="s">
        <v>4209</v>
      </c>
      <c r="P543" s="39" t="s">
        <v>4210</v>
      </c>
      <c r="Q543" s="108"/>
    </row>
    <row r="544" spans="2:17" ht="18" customHeight="1" x14ac:dyDescent="0.15">
      <c r="B544" s="74">
        <v>2017</v>
      </c>
      <c r="C544" s="39">
        <v>2</v>
      </c>
      <c r="D544" s="39" t="s">
        <v>888</v>
      </c>
      <c r="E544" s="107" t="s">
        <v>4211</v>
      </c>
      <c r="F544" s="39" t="s">
        <v>17</v>
      </c>
      <c r="G544" s="170">
        <v>2800</v>
      </c>
      <c r="H544" s="170">
        <v>10863</v>
      </c>
      <c r="I544" s="170">
        <v>17007</v>
      </c>
      <c r="J544" s="170">
        <f>G544+H544+I544</f>
        <v>30670</v>
      </c>
      <c r="K544" s="170">
        <v>30670</v>
      </c>
      <c r="L544" s="143"/>
      <c r="M544" s="31"/>
      <c r="N544" s="31" t="s">
        <v>4042</v>
      </c>
      <c r="O544" s="39" t="s">
        <v>3713</v>
      </c>
      <c r="P544" s="39" t="s">
        <v>4212</v>
      </c>
      <c r="Q544" s="108"/>
    </row>
    <row r="545" spans="2:17" ht="18" customHeight="1" x14ac:dyDescent="0.15">
      <c r="B545" s="74">
        <v>2017</v>
      </c>
      <c r="C545" s="39">
        <v>2</v>
      </c>
      <c r="D545" s="39" t="s">
        <v>888</v>
      </c>
      <c r="E545" s="107" t="s">
        <v>4213</v>
      </c>
      <c r="F545" s="39" t="s">
        <v>43</v>
      </c>
      <c r="G545" s="170">
        <v>6</v>
      </c>
      <c r="H545" s="170"/>
      <c r="I545" s="170">
        <v>240</v>
      </c>
      <c r="J545" s="170">
        <f>G545+H545+I545</f>
        <v>246</v>
      </c>
      <c r="K545" s="170">
        <v>246</v>
      </c>
      <c r="L545" s="143"/>
      <c r="M545" s="31"/>
      <c r="N545" s="31" t="s">
        <v>4042</v>
      </c>
      <c r="O545" s="39" t="s">
        <v>3713</v>
      </c>
      <c r="P545" s="39" t="s">
        <v>4214</v>
      </c>
      <c r="Q545" s="108"/>
    </row>
    <row r="546" spans="2:17" ht="18" customHeight="1" x14ac:dyDescent="0.15">
      <c r="B546" s="74">
        <v>2017</v>
      </c>
      <c r="C546" s="39">
        <v>2</v>
      </c>
      <c r="D546" s="39" t="s">
        <v>888</v>
      </c>
      <c r="E546" s="107" t="s">
        <v>4215</v>
      </c>
      <c r="F546" s="39" t="s">
        <v>18</v>
      </c>
      <c r="G546" s="170">
        <v>1687</v>
      </c>
      <c r="H546" s="170"/>
      <c r="I546" s="170">
        <v>369</v>
      </c>
      <c r="J546" s="170">
        <f>G546+H546+I546</f>
        <v>2056</v>
      </c>
      <c r="K546" s="170">
        <v>20156</v>
      </c>
      <c r="L546" s="143"/>
      <c r="M546" s="31"/>
      <c r="N546" s="31" t="s">
        <v>4042</v>
      </c>
      <c r="O546" s="39" t="s">
        <v>4046</v>
      </c>
      <c r="P546" s="39" t="s">
        <v>4047</v>
      </c>
      <c r="Q546" s="108"/>
    </row>
    <row r="547" spans="2:17" ht="18" customHeight="1" x14ac:dyDescent="0.15">
      <c r="B547" s="74">
        <v>2017</v>
      </c>
      <c r="C547" s="39">
        <v>2</v>
      </c>
      <c r="D547" s="39" t="s">
        <v>888</v>
      </c>
      <c r="E547" s="107" t="s">
        <v>4216</v>
      </c>
      <c r="F547" s="39" t="s">
        <v>43</v>
      </c>
      <c r="G547" s="170">
        <v>148</v>
      </c>
      <c r="H547" s="170"/>
      <c r="I547" s="170">
        <v>24</v>
      </c>
      <c r="J547" s="170">
        <f>G547+H547+I547</f>
        <v>172</v>
      </c>
      <c r="K547" s="170">
        <v>172</v>
      </c>
      <c r="L547" s="143"/>
      <c r="M547" s="31"/>
      <c r="N547" s="31" t="s">
        <v>4042</v>
      </c>
      <c r="O547" s="39" t="s">
        <v>4046</v>
      </c>
      <c r="P547" s="39" t="s">
        <v>4047</v>
      </c>
      <c r="Q547" s="108"/>
    </row>
    <row r="548" spans="2:17" ht="18" customHeight="1" x14ac:dyDescent="0.15">
      <c r="B548" s="74">
        <v>2017</v>
      </c>
      <c r="C548" s="39">
        <v>2</v>
      </c>
      <c r="D548" s="39" t="s">
        <v>888</v>
      </c>
      <c r="E548" s="107" t="s">
        <v>4217</v>
      </c>
      <c r="F548" s="39" t="s">
        <v>44</v>
      </c>
      <c r="G548" s="170">
        <v>157</v>
      </c>
      <c r="H548" s="170"/>
      <c r="I548" s="170"/>
      <c r="J548" s="170">
        <f>G548+H548+I548</f>
        <v>157</v>
      </c>
      <c r="K548" s="170">
        <v>157</v>
      </c>
      <c r="L548" s="143"/>
      <c r="M548" s="31"/>
      <c r="N548" s="31" t="s">
        <v>4042</v>
      </c>
      <c r="O548" s="39" t="s">
        <v>4046</v>
      </c>
      <c r="P548" s="39" t="s">
        <v>4047</v>
      </c>
      <c r="Q548" s="108"/>
    </row>
    <row r="549" spans="2:17" ht="18" customHeight="1" x14ac:dyDescent="0.15">
      <c r="B549" s="74">
        <v>2017</v>
      </c>
      <c r="C549" s="39">
        <v>2</v>
      </c>
      <c r="D549" s="39" t="s">
        <v>888</v>
      </c>
      <c r="E549" s="107" t="s">
        <v>4218</v>
      </c>
      <c r="F549" s="39" t="s">
        <v>45</v>
      </c>
      <c r="G549" s="170">
        <v>12</v>
      </c>
      <c r="H549" s="170"/>
      <c r="I549" s="170"/>
      <c r="J549" s="170">
        <f>G549+H549+I549</f>
        <v>12</v>
      </c>
      <c r="K549" s="170">
        <v>12</v>
      </c>
      <c r="L549" s="143"/>
      <c r="M549" s="31"/>
      <c r="N549" s="31" t="s">
        <v>4042</v>
      </c>
      <c r="O549" s="39" t="s">
        <v>4046</v>
      </c>
      <c r="P549" s="39" t="s">
        <v>4047</v>
      </c>
      <c r="Q549" s="108"/>
    </row>
    <row r="550" spans="2:17" ht="18" customHeight="1" x14ac:dyDescent="0.15">
      <c r="B550" s="74">
        <v>2017</v>
      </c>
      <c r="C550" s="39">
        <v>2</v>
      </c>
      <c r="D550" s="39" t="s">
        <v>888</v>
      </c>
      <c r="E550" s="107" t="s">
        <v>4231</v>
      </c>
      <c r="F550" s="39" t="s">
        <v>17</v>
      </c>
      <c r="G550" s="170">
        <v>755</v>
      </c>
      <c r="H550" s="170">
        <v>0</v>
      </c>
      <c r="I550" s="170">
        <v>0</v>
      </c>
      <c r="J550" s="170">
        <f>G550+H550+I550</f>
        <v>755</v>
      </c>
      <c r="K550" s="170">
        <v>529</v>
      </c>
      <c r="L550" s="143" t="s">
        <v>1336</v>
      </c>
      <c r="M550" s="31"/>
      <c r="N550" s="31" t="s">
        <v>4060</v>
      </c>
      <c r="O550" s="39" t="s">
        <v>4061</v>
      </c>
      <c r="P550" s="39" t="s">
        <v>4062</v>
      </c>
      <c r="Q550" s="108"/>
    </row>
    <row r="551" spans="2:17" ht="18" customHeight="1" x14ac:dyDescent="0.15">
      <c r="B551" s="74">
        <v>2017</v>
      </c>
      <c r="C551" s="39">
        <v>2</v>
      </c>
      <c r="D551" s="39" t="s">
        <v>888</v>
      </c>
      <c r="E551" s="107" t="s">
        <v>4232</v>
      </c>
      <c r="F551" s="39" t="s">
        <v>43</v>
      </c>
      <c r="G551" s="170">
        <v>77</v>
      </c>
      <c r="H551" s="170">
        <v>0</v>
      </c>
      <c r="I551" s="170">
        <v>0</v>
      </c>
      <c r="J551" s="170">
        <f>G551+H551+I551</f>
        <v>77</v>
      </c>
      <c r="K551" s="170">
        <v>54</v>
      </c>
      <c r="L551" s="143" t="s">
        <v>1336</v>
      </c>
      <c r="M551" s="31"/>
      <c r="N551" s="31" t="s">
        <v>4060</v>
      </c>
      <c r="O551" s="39" t="s">
        <v>4061</v>
      </c>
      <c r="P551" s="39" t="s">
        <v>4062</v>
      </c>
      <c r="Q551" s="108"/>
    </row>
    <row r="552" spans="2:17" ht="18" customHeight="1" x14ac:dyDescent="0.15">
      <c r="B552" s="74">
        <v>2017</v>
      </c>
      <c r="C552" s="39">
        <v>2</v>
      </c>
      <c r="D552" s="39" t="s">
        <v>888</v>
      </c>
      <c r="E552" s="107" t="s">
        <v>4251</v>
      </c>
      <c r="F552" s="39" t="s">
        <v>1593</v>
      </c>
      <c r="G552" s="170">
        <v>68</v>
      </c>
      <c r="H552" s="170">
        <v>0</v>
      </c>
      <c r="I552" s="170">
        <v>0</v>
      </c>
      <c r="J552" s="170">
        <f>G552+H552+I552</f>
        <v>68</v>
      </c>
      <c r="K552" s="170">
        <v>68</v>
      </c>
      <c r="L552" s="143" t="s">
        <v>1336</v>
      </c>
      <c r="M552" s="31"/>
      <c r="N552" s="31" t="s">
        <v>4060</v>
      </c>
      <c r="O552" s="39" t="s">
        <v>4252</v>
      </c>
      <c r="P552" s="39" t="s">
        <v>4253</v>
      </c>
      <c r="Q552" s="108"/>
    </row>
    <row r="553" spans="2:17" ht="18" customHeight="1" x14ac:dyDescent="0.15">
      <c r="B553" s="74">
        <v>2017</v>
      </c>
      <c r="C553" s="39">
        <v>2</v>
      </c>
      <c r="D553" s="39" t="s">
        <v>888</v>
      </c>
      <c r="E553" s="107" t="s">
        <v>4259</v>
      </c>
      <c r="F553" s="39" t="s">
        <v>17</v>
      </c>
      <c r="G553" s="170">
        <v>1000</v>
      </c>
      <c r="H553" s="170">
        <v>408</v>
      </c>
      <c r="I553" s="170">
        <v>35</v>
      </c>
      <c r="J553" s="170">
        <f>G553+H553+I553</f>
        <v>1443</v>
      </c>
      <c r="K553" s="170">
        <v>1010</v>
      </c>
      <c r="L553" s="143"/>
      <c r="M553" s="31"/>
      <c r="N553" s="31" t="s">
        <v>4072</v>
      </c>
      <c r="O553" s="39" t="s">
        <v>4260</v>
      </c>
      <c r="P553" s="39" t="s">
        <v>4261</v>
      </c>
      <c r="Q553" s="108"/>
    </row>
    <row r="554" spans="2:17" ht="18" customHeight="1" x14ac:dyDescent="0.15">
      <c r="B554" s="74">
        <v>2017</v>
      </c>
      <c r="C554" s="39">
        <v>2</v>
      </c>
      <c r="D554" s="39" t="s">
        <v>888</v>
      </c>
      <c r="E554" s="107" t="s">
        <v>4262</v>
      </c>
      <c r="F554" s="39" t="s">
        <v>17</v>
      </c>
      <c r="G554" s="170">
        <v>2800</v>
      </c>
      <c r="H554" s="170">
        <v>5000</v>
      </c>
      <c r="I554" s="170">
        <v>34000</v>
      </c>
      <c r="J554" s="170">
        <f>G554+H554+I554</f>
        <v>41800</v>
      </c>
      <c r="K554" s="170">
        <v>41800</v>
      </c>
      <c r="L554" s="143"/>
      <c r="M554" s="31"/>
      <c r="N554" s="31" t="s">
        <v>4072</v>
      </c>
      <c r="O554" s="39" t="s">
        <v>4263</v>
      </c>
      <c r="P554" s="39" t="s">
        <v>4264</v>
      </c>
      <c r="Q554" s="108"/>
    </row>
    <row r="555" spans="2:17" ht="18" customHeight="1" x14ac:dyDescent="0.15">
      <c r="B555" s="74">
        <v>2017</v>
      </c>
      <c r="C555" s="39">
        <v>2</v>
      </c>
      <c r="D555" s="39" t="s">
        <v>888</v>
      </c>
      <c r="E555" s="107" t="s">
        <v>4265</v>
      </c>
      <c r="F555" s="39" t="s">
        <v>17</v>
      </c>
      <c r="G555" s="170">
        <v>1000</v>
      </c>
      <c r="H555" s="170">
        <v>700</v>
      </c>
      <c r="I555" s="170">
        <v>2500</v>
      </c>
      <c r="J555" s="170">
        <f>G555+H555+I555</f>
        <v>4200</v>
      </c>
      <c r="K555" s="170">
        <v>2940</v>
      </c>
      <c r="L555" s="143"/>
      <c r="M555" s="31"/>
      <c r="N555" s="31" t="s">
        <v>4072</v>
      </c>
      <c r="O555" s="39" t="s">
        <v>4263</v>
      </c>
      <c r="P555" s="39" t="s">
        <v>4264</v>
      </c>
      <c r="Q555" s="108"/>
    </row>
    <row r="556" spans="2:17" ht="18" customHeight="1" x14ac:dyDescent="0.15">
      <c r="B556" s="74">
        <v>2017</v>
      </c>
      <c r="C556" s="39">
        <v>2</v>
      </c>
      <c r="D556" s="39" t="s">
        <v>888</v>
      </c>
      <c r="E556" s="107" t="s">
        <v>4266</v>
      </c>
      <c r="F556" s="39" t="s">
        <v>17</v>
      </c>
      <c r="G556" s="170">
        <v>120</v>
      </c>
      <c r="H556" s="170">
        <v>0</v>
      </c>
      <c r="I556" s="170">
        <v>931</v>
      </c>
      <c r="J556" s="170">
        <f>G556+H556+I556</f>
        <v>1051</v>
      </c>
      <c r="K556" s="170">
        <v>1051</v>
      </c>
      <c r="L556" s="143"/>
      <c r="M556" s="31"/>
      <c r="N556" s="31" t="s">
        <v>4072</v>
      </c>
      <c r="O556" s="39" t="s">
        <v>4267</v>
      </c>
      <c r="P556" s="39" t="s">
        <v>4268</v>
      </c>
      <c r="Q556" s="108"/>
    </row>
    <row r="557" spans="2:17" ht="18" customHeight="1" x14ac:dyDescent="0.15">
      <c r="B557" s="74">
        <v>2017</v>
      </c>
      <c r="C557" s="39">
        <v>2</v>
      </c>
      <c r="D557" s="39" t="s">
        <v>888</v>
      </c>
      <c r="E557" s="107" t="s">
        <v>4270</v>
      </c>
      <c r="F557" s="39" t="s">
        <v>17</v>
      </c>
      <c r="G557" s="170">
        <v>1277</v>
      </c>
      <c r="H557" s="170">
        <v>0</v>
      </c>
      <c r="I557" s="170">
        <v>11488</v>
      </c>
      <c r="J557" s="170">
        <f>G557+H557+I557</f>
        <v>12765</v>
      </c>
      <c r="K557" s="170">
        <v>12765</v>
      </c>
      <c r="L557" s="143" t="s">
        <v>183</v>
      </c>
      <c r="M557" s="31"/>
      <c r="N557" s="31" t="s">
        <v>4100</v>
      </c>
      <c r="O557" s="39" t="s">
        <v>4271</v>
      </c>
      <c r="P557" s="39" t="s">
        <v>4272</v>
      </c>
      <c r="Q557" s="108"/>
    </row>
    <row r="558" spans="2:17" ht="18" customHeight="1" x14ac:dyDescent="0.15">
      <c r="B558" s="74">
        <v>2017</v>
      </c>
      <c r="C558" s="39">
        <v>2</v>
      </c>
      <c r="D558" s="39" t="s">
        <v>888</v>
      </c>
      <c r="E558" s="107" t="s">
        <v>4273</v>
      </c>
      <c r="F558" s="39" t="s">
        <v>17</v>
      </c>
      <c r="G558" s="170">
        <v>5344</v>
      </c>
      <c r="H558" s="170">
        <v>0</v>
      </c>
      <c r="I558" s="170">
        <v>3517</v>
      </c>
      <c r="J558" s="170">
        <f>G558+H558+I558</f>
        <v>8861</v>
      </c>
      <c r="K558" s="170">
        <v>31341</v>
      </c>
      <c r="L558" s="82" t="s">
        <v>1336</v>
      </c>
      <c r="M558" s="39"/>
      <c r="N558" s="32" t="s">
        <v>4104</v>
      </c>
      <c r="O558" s="39" t="s">
        <v>4274</v>
      </c>
      <c r="P558" s="39" t="s">
        <v>4275</v>
      </c>
      <c r="Q558" s="108"/>
    </row>
    <row r="559" spans="2:17" ht="18" customHeight="1" x14ac:dyDescent="0.15">
      <c r="B559" s="74">
        <v>2017</v>
      </c>
      <c r="C559" s="39">
        <v>2</v>
      </c>
      <c r="D559" s="39" t="s">
        <v>888</v>
      </c>
      <c r="E559" s="107" t="s">
        <v>4276</v>
      </c>
      <c r="F559" s="39" t="s">
        <v>43</v>
      </c>
      <c r="G559" s="170">
        <v>10</v>
      </c>
      <c r="H559" s="170">
        <v>0</v>
      </c>
      <c r="I559" s="170">
        <v>15</v>
      </c>
      <c r="J559" s="170">
        <f>G559+H559+I559</f>
        <v>25</v>
      </c>
      <c r="K559" s="170">
        <v>151</v>
      </c>
      <c r="L559" s="82" t="s">
        <v>1336</v>
      </c>
      <c r="M559" s="39"/>
      <c r="N559" s="32" t="s">
        <v>4104</v>
      </c>
      <c r="O559" s="39" t="s">
        <v>4274</v>
      </c>
      <c r="P559" s="39" t="s">
        <v>4275</v>
      </c>
      <c r="Q559" s="108"/>
    </row>
    <row r="560" spans="2:17" ht="18" customHeight="1" x14ac:dyDescent="0.15">
      <c r="B560" s="74">
        <v>2017</v>
      </c>
      <c r="C560" s="39">
        <v>2</v>
      </c>
      <c r="D560" s="39" t="s">
        <v>888</v>
      </c>
      <c r="E560" s="107" t="s">
        <v>4277</v>
      </c>
      <c r="F560" s="39" t="s">
        <v>341</v>
      </c>
      <c r="G560" s="170">
        <v>625</v>
      </c>
      <c r="H560" s="170">
        <v>0</v>
      </c>
      <c r="I560" s="170">
        <v>1211</v>
      </c>
      <c r="J560" s="170">
        <f>G560+H560+I560</f>
        <v>1836</v>
      </c>
      <c r="K560" s="170">
        <v>3644</v>
      </c>
      <c r="L560" s="143"/>
      <c r="M560" s="31"/>
      <c r="N560" s="32" t="s">
        <v>4104</v>
      </c>
      <c r="O560" s="39" t="s">
        <v>4108</v>
      </c>
      <c r="P560" s="39" t="s">
        <v>4109</v>
      </c>
      <c r="Q560" s="108"/>
    </row>
    <row r="561" spans="2:17" ht="18" customHeight="1" x14ac:dyDescent="0.15">
      <c r="B561" s="74">
        <v>2017</v>
      </c>
      <c r="C561" s="39">
        <v>2</v>
      </c>
      <c r="D561" s="39" t="s">
        <v>888</v>
      </c>
      <c r="E561" s="107" t="s">
        <v>4278</v>
      </c>
      <c r="F561" s="39" t="s">
        <v>17</v>
      </c>
      <c r="G561" s="170">
        <v>291</v>
      </c>
      <c r="H561" s="170">
        <v>0</v>
      </c>
      <c r="I561" s="170">
        <v>187</v>
      </c>
      <c r="J561" s="170">
        <f>G561+H561+I561</f>
        <v>478</v>
      </c>
      <c r="K561" s="170">
        <v>1600</v>
      </c>
      <c r="L561" s="143" t="s">
        <v>1336</v>
      </c>
      <c r="M561" s="31"/>
      <c r="N561" s="32" t="s">
        <v>4104</v>
      </c>
      <c r="O561" s="39" t="s">
        <v>4108</v>
      </c>
      <c r="P561" s="39" t="s">
        <v>4109</v>
      </c>
      <c r="Q561" s="108"/>
    </row>
    <row r="562" spans="2:17" ht="18" customHeight="1" x14ac:dyDescent="0.15">
      <c r="B562" s="74">
        <v>2017</v>
      </c>
      <c r="C562" s="39">
        <v>2</v>
      </c>
      <c r="D562" s="39" t="s">
        <v>888</v>
      </c>
      <c r="E562" s="107" t="s">
        <v>4279</v>
      </c>
      <c r="F562" s="39" t="s">
        <v>341</v>
      </c>
      <c r="G562" s="170">
        <v>223</v>
      </c>
      <c r="H562" s="170">
        <v>0</v>
      </c>
      <c r="I562" s="170">
        <v>160</v>
      </c>
      <c r="J562" s="170">
        <f>G562+H562+I562</f>
        <v>383</v>
      </c>
      <c r="K562" s="170">
        <v>900</v>
      </c>
      <c r="L562" s="143" t="s">
        <v>1336</v>
      </c>
      <c r="M562" s="31"/>
      <c r="N562" s="32" t="s">
        <v>4104</v>
      </c>
      <c r="O562" s="39" t="s">
        <v>4108</v>
      </c>
      <c r="P562" s="39" t="s">
        <v>4109</v>
      </c>
      <c r="Q562" s="108"/>
    </row>
    <row r="563" spans="2:17" ht="18" customHeight="1" x14ac:dyDescent="0.15">
      <c r="B563" s="74">
        <v>2017</v>
      </c>
      <c r="C563" s="39">
        <v>2</v>
      </c>
      <c r="D563" s="39" t="s">
        <v>888</v>
      </c>
      <c r="E563" s="107" t="s">
        <v>4280</v>
      </c>
      <c r="F563" s="39" t="s">
        <v>17</v>
      </c>
      <c r="G563" s="170">
        <v>232</v>
      </c>
      <c r="H563" s="170">
        <v>0</v>
      </c>
      <c r="I563" s="170">
        <v>68</v>
      </c>
      <c r="J563" s="170">
        <f>G563+H563+I563</f>
        <v>300</v>
      </c>
      <c r="K563" s="170">
        <v>500</v>
      </c>
      <c r="L563" s="143" t="s">
        <v>1336</v>
      </c>
      <c r="M563" s="31"/>
      <c r="N563" s="32" t="s">
        <v>4104</v>
      </c>
      <c r="O563" s="39" t="s">
        <v>4108</v>
      </c>
      <c r="P563" s="39" t="s">
        <v>4109</v>
      </c>
      <c r="Q563" s="108"/>
    </row>
    <row r="564" spans="2:17" ht="18" customHeight="1" x14ac:dyDescent="0.15">
      <c r="B564" s="74">
        <v>2017</v>
      </c>
      <c r="C564" s="39">
        <v>2</v>
      </c>
      <c r="D564" s="39" t="s">
        <v>3228</v>
      </c>
      <c r="E564" s="107" t="s">
        <v>4301</v>
      </c>
      <c r="F564" s="39" t="s">
        <v>17</v>
      </c>
      <c r="G564" s="170">
        <v>806</v>
      </c>
      <c r="H564" s="170"/>
      <c r="I564" s="170"/>
      <c r="J564" s="170">
        <f>G564+H564+I564</f>
        <v>806</v>
      </c>
      <c r="K564" s="170">
        <v>806</v>
      </c>
      <c r="L564" s="143" t="s">
        <v>183</v>
      </c>
      <c r="M564" s="31"/>
      <c r="N564" s="31" t="s">
        <v>4298</v>
      </c>
      <c r="O564" s="39" t="s">
        <v>4302</v>
      </c>
      <c r="P564" s="39" t="s">
        <v>4303</v>
      </c>
      <c r="Q564" s="108"/>
    </row>
    <row r="565" spans="2:17" ht="18" customHeight="1" x14ac:dyDescent="0.15">
      <c r="B565" s="74">
        <v>2017</v>
      </c>
      <c r="C565" s="39">
        <v>2</v>
      </c>
      <c r="D565" s="39" t="s">
        <v>3228</v>
      </c>
      <c r="E565" s="107" t="s">
        <v>4304</v>
      </c>
      <c r="F565" s="39" t="s">
        <v>18</v>
      </c>
      <c r="G565" s="170">
        <v>156</v>
      </c>
      <c r="H565" s="170"/>
      <c r="I565" s="170"/>
      <c r="J565" s="170">
        <f>G565+H565+I565</f>
        <v>156</v>
      </c>
      <c r="K565" s="170">
        <v>156</v>
      </c>
      <c r="L565" s="143" t="s">
        <v>183</v>
      </c>
      <c r="M565" s="31"/>
      <c r="N565" s="31" t="s">
        <v>4298</v>
      </c>
      <c r="O565" s="39" t="s">
        <v>4302</v>
      </c>
      <c r="P565" s="39" t="s">
        <v>4303</v>
      </c>
      <c r="Q565" s="108"/>
    </row>
    <row r="566" spans="2:17" ht="18" customHeight="1" x14ac:dyDescent="0.15">
      <c r="B566" s="74">
        <v>2017</v>
      </c>
      <c r="C566" s="39">
        <v>2</v>
      </c>
      <c r="D566" s="39" t="s">
        <v>3228</v>
      </c>
      <c r="E566" s="107" t="s">
        <v>4305</v>
      </c>
      <c r="F566" s="39" t="s">
        <v>43</v>
      </c>
      <c r="G566" s="170">
        <v>67</v>
      </c>
      <c r="H566" s="170"/>
      <c r="I566" s="170"/>
      <c r="J566" s="170">
        <f>G566+H566+I566</f>
        <v>67</v>
      </c>
      <c r="K566" s="170">
        <v>67</v>
      </c>
      <c r="L566" s="143" t="s">
        <v>183</v>
      </c>
      <c r="M566" s="31"/>
      <c r="N566" s="31" t="s">
        <v>4298</v>
      </c>
      <c r="O566" s="39" t="s">
        <v>4302</v>
      </c>
      <c r="P566" s="39" t="s">
        <v>4303</v>
      </c>
      <c r="Q566" s="108"/>
    </row>
    <row r="567" spans="2:17" ht="18" customHeight="1" x14ac:dyDescent="0.15">
      <c r="B567" s="74">
        <v>2017</v>
      </c>
      <c r="C567" s="39">
        <v>2</v>
      </c>
      <c r="D567" s="39" t="s">
        <v>3228</v>
      </c>
      <c r="E567" s="107" t="s">
        <v>4306</v>
      </c>
      <c r="F567" s="39" t="s">
        <v>18</v>
      </c>
      <c r="G567" s="170">
        <v>335</v>
      </c>
      <c r="H567" s="170"/>
      <c r="I567" s="170"/>
      <c r="J567" s="170">
        <f>G567+H567+I567</f>
        <v>335</v>
      </c>
      <c r="K567" s="170">
        <v>335</v>
      </c>
      <c r="L567" s="143"/>
      <c r="M567" s="31"/>
      <c r="N567" s="31" t="s">
        <v>4298</v>
      </c>
      <c r="O567" s="39" t="s">
        <v>4302</v>
      </c>
      <c r="P567" s="39" t="s">
        <v>4303</v>
      </c>
      <c r="Q567" s="108"/>
    </row>
    <row r="568" spans="2:17" ht="18" customHeight="1" x14ac:dyDescent="0.15">
      <c r="B568" s="74">
        <v>2017</v>
      </c>
      <c r="C568" s="39">
        <v>2</v>
      </c>
      <c r="D568" s="39" t="s">
        <v>3228</v>
      </c>
      <c r="E568" s="107" t="s">
        <v>4312</v>
      </c>
      <c r="F568" s="39" t="s">
        <v>18</v>
      </c>
      <c r="G568" s="170">
        <v>213</v>
      </c>
      <c r="H568" s="170"/>
      <c r="I568" s="170"/>
      <c r="J568" s="170">
        <f>G568+H568+I568</f>
        <v>213</v>
      </c>
      <c r="K568" s="170">
        <v>213</v>
      </c>
      <c r="L568" s="143">
        <v>828</v>
      </c>
      <c r="M568" s="31"/>
      <c r="N568" s="31" t="s">
        <v>4298</v>
      </c>
      <c r="O568" s="39" t="s">
        <v>4140</v>
      </c>
      <c r="P568" s="39" t="s">
        <v>4141</v>
      </c>
      <c r="Q568" s="108"/>
    </row>
    <row r="569" spans="2:17" ht="18" customHeight="1" x14ac:dyDescent="0.15">
      <c r="B569" s="74">
        <v>2017</v>
      </c>
      <c r="C569" s="39">
        <v>2</v>
      </c>
      <c r="D569" s="39" t="s">
        <v>3228</v>
      </c>
      <c r="E569" s="107" t="s">
        <v>4313</v>
      </c>
      <c r="F569" s="39" t="s">
        <v>18</v>
      </c>
      <c r="G569" s="170">
        <v>70</v>
      </c>
      <c r="H569" s="170"/>
      <c r="I569" s="170"/>
      <c r="J569" s="170">
        <f>G569+H569+I569</f>
        <v>70</v>
      </c>
      <c r="K569" s="170">
        <v>70</v>
      </c>
      <c r="L569" s="143"/>
      <c r="M569" s="31"/>
      <c r="N569" s="31" t="s">
        <v>4298</v>
      </c>
      <c r="O569" s="39" t="s">
        <v>4140</v>
      </c>
      <c r="P569" s="39" t="s">
        <v>4141</v>
      </c>
      <c r="Q569" s="108"/>
    </row>
    <row r="570" spans="2:17" ht="18" customHeight="1" x14ac:dyDescent="0.15">
      <c r="B570" s="74">
        <v>2017</v>
      </c>
      <c r="C570" s="39">
        <v>2</v>
      </c>
      <c r="D570" s="39" t="s">
        <v>3228</v>
      </c>
      <c r="E570" s="107" t="s">
        <v>4313</v>
      </c>
      <c r="F570" s="39" t="s">
        <v>43</v>
      </c>
      <c r="G570" s="170">
        <v>14</v>
      </c>
      <c r="H570" s="170"/>
      <c r="I570" s="170"/>
      <c r="J570" s="170">
        <f>G570+H570+I570</f>
        <v>14</v>
      </c>
      <c r="K570" s="170">
        <v>14</v>
      </c>
      <c r="L570" s="143"/>
      <c r="M570" s="31"/>
      <c r="N570" s="31" t="s">
        <v>4298</v>
      </c>
      <c r="O570" s="39" t="s">
        <v>4140</v>
      </c>
      <c r="P570" s="39" t="s">
        <v>4141</v>
      </c>
      <c r="Q570" s="108"/>
    </row>
    <row r="571" spans="2:17" ht="18" customHeight="1" x14ac:dyDescent="0.15">
      <c r="B571" s="74">
        <v>2017</v>
      </c>
      <c r="C571" s="39">
        <v>2</v>
      </c>
      <c r="D571" s="39" t="s">
        <v>3228</v>
      </c>
      <c r="E571" s="107" t="s">
        <v>4313</v>
      </c>
      <c r="F571" s="39" t="s">
        <v>44</v>
      </c>
      <c r="G571" s="170">
        <v>12</v>
      </c>
      <c r="H571" s="170"/>
      <c r="I571" s="170"/>
      <c r="J571" s="170">
        <f>G571+H571+I571</f>
        <v>12</v>
      </c>
      <c r="K571" s="170">
        <v>12</v>
      </c>
      <c r="L571" s="143"/>
      <c r="M571" s="31"/>
      <c r="N571" s="31" t="s">
        <v>4298</v>
      </c>
      <c r="O571" s="39" t="s">
        <v>4140</v>
      </c>
      <c r="P571" s="39" t="s">
        <v>4141</v>
      </c>
      <c r="Q571" s="108"/>
    </row>
    <row r="572" spans="2:17" ht="18" customHeight="1" x14ac:dyDescent="0.15">
      <c r="B572" s="74">
        <v>2017</v>
      </c>
      <c r="C572" s="39">
        <v>2</v>
      </c>
      <c r="D572" s="39" t="s">
        <v>3228</v>
      </c>
      <c r="E572" s="107" t="s">
        <v>4314</v>
      </c>
      <c r="F572" s="39" t="s">
        <v>18</v>
      </c>
      <c r="G572" s="170">
        <v>715</v>
      </c>
      <c r="H572" s="170"/>
      <c r="I572" s="170"/>
      <c r="J572" s="170">
        <f>G572+H572+I572</f>
        <v>715</v>
      </c>
      <c r="K572" s="170">
        <v>715</v>
      </c>
      <c r="L572" s="143"/>
      <c r="M572" s="31"/>
      <c r="N572" s="31" t="s">
        <v>4298</v>
      </c>
      <c r="O572" s="39" t="s">
        <v>4140</v>
      </c>
      <c r="P572" s="39" t="s">
        <v>4141</v>
      </c>
      <c r="Q572" s="108"/>
    </row>
    <row r="573" spans="2:17" ht="18" customHeight="1" x14ac:dyDescent="0.15">
      <c r="B573" s="74">
        <v>2017</v>
      </c>
      <c r="C573" s="39">
        <v>2</v>
      </c>
      <c r="D573" s="39" t="s">
        <v>3228</v>
      </c>
      <c r="E573" s="107" t="s">
        <v>4314</v>
      </c>
      <c r="F573" s="39" t="s">
        <v>43</v>
      </c>
      <c r="G573" s="170">
        <v>68</v>
      </c>
      <c r="H573" s="170"/>
      <c r="I573" s="170"/>
      <c r="J573" s="170">
        <f>G573+H573+I573</f>
        <v>68</v>
      </c>
      <c r="K573" s="170">
        <v>68</v>
      </c>
      <c r="L573" s="143"/>
      <c r="M573" s="31"/>
      <c r="N573" s="31" t="s">
        <v>4298</v>
      </c>
      <c r="O573" s="39" t="s">
        <v>4140</v>
      </c>
      <c r="P573" s="39" t="s">
        <v>4141</v>
      </c>
      <c r="Q573" s="108"/>
    </row>
    <row r="574" spans="2:17" ht="18" customHeight="1" x14ac:dyDescent="0.15">
      <c r="B574" s="74">
        <v>2017</v>
      </c>
      <c r="C574" s="39">
        <v>2</v>
      </c>
      <c r="D574" s="39" t="s">
        <v>3228</v>
      </c>
      <c r="E574" s="107" t="s">
        <v>4315</v>
      </c>
      <c r="F574" s="39" t="s">
        <v>18</v>
      </c>
      <c r="G574" s="170">
        <v>2100</v>
      </c>
      <c r="H574" s="170"/>
      <c r="I574" s="170"/>
      <c r="J574" s="170">
        <f>G574+H574+I574</f>
        <v>2100</v>
      </c>
      <c r="K574" s="170">
        <v>2100</v>
      </c>
      <c r="L574" s="143"/>
      <c r="M574" s="31"/>
      <c r="N574" s="31" t="s">
        <v>4298</v>
      </c>
      <c r="O574" s="39" t="s">
        <v>4140</v>
      </c>
      <c r="P574" s="39" t="s">
        <v>4141</v>
      </c>
      <c r="Q574" s="108"/>
    </row>
    <row r="575" spans="2:17" ht="18" customHeight="1" x14ac:dyDescent="0.15">
      <c r="B575" s="74">
        <v>2017</v>
      </c>
      <c r="C575" s="39">
        <v>2</v>
      </c>
      <c r="D575" s="39" t="s">
        <v>3228</v>
      </c>
      <c r="E575" s="107" t="s">
        <v>4315</v>
      </c>
      <c r="F575" s="39" t="s">
        <v>43</v>
      </c>
      <c r="G575" s="170">
        <v>22</v>
      </c>
      <c r="H575" s="170"/>
      <c r="I575" s="170"/>
      <c r="J575" s="170">
        <f>G575+H575+I575</f>
        <v>22</v>
      </c>
      <c r="K575" s="170">
        <v>22</v>
      </c>
      <c r="L575" s="143"/>
      <c r="M575" s="31"/>
      <c r="N575" s="31" t="s">
        <v>4298</v>
      </c>
      <c r="O575" s="39" t="s">
        <v>4140</v>
      </c>
      <c r="P575" s="39" t="s">
        <v>4141</v>
      </c>
      <c r="Q575" s="108"/>
    </row>
    <row r="576" spans="2:17" ht="18" customHeight="1" x14ac:dyDescent="0.15">
      <c r="B576" s="74">
        <v>2017</v>
      </c>
      <c r="C576" s="39">
        <v>2</v>
      </c>
      <c r="D576" s="39" t="s">
        <v>3228</v>
      </c>
      <c r="E576" s="107" t="s">
        <v>4316</v>
      </c>
      <c r="F576" s="39" t="s">
        <v>17</v>
      </c>
      <c r="G576" s="170">
        <v>325</v>
      </c>
      <c r="H576" s="170"/>
      <c r="I576" s="170">
        <v>1061</v>
      </c>
      <c r="J576" s="170">
        <f>G576+H576+I576</f>
        <v>1386</v>
      </c>
      <c r="K576" s="170">
        <v>1386</v>
      </c>
      <c r="L576" s="143" t="s">
        <v>183</v>
      </c>
      <c r="M576" s="31"/>
      <c r="N576" s="31" t="s">
        <v>4298</v>
      </c>
      <c r="O576" s="39" t="s">
        <v>4143</v>
      </c>
      <c r="P576" s="39" t="s">
        <v>4144</v>
      </c>
      <c r="Q576" s="108"/>
    </row>
    <row r="577" spans="2:17" ht="18" customHeight="1" x14ac:dyDescent="0.15">
      <c r="B577" s="74">
        <v>2017</v>
      </c>
      <c r="C577" s="39">
        <v>2</v>
      </c>
      <c r="D577" s="39" t="s">
        <v>3228</v>
      </c>
      <c r="E577" s="107" t="s">
        <v>4317</v>
      </c>
      <c r="F577" s="39" t="s">
        <v>18</v>
      </c>
      <c r="G577" s="170">
        <v>900</v>
      </c>
      <c r="H577" s="170">
        <v>906</v>
      </c>
      <c r="I577" s="170">
        <v>13</v>
      </c>
      <c r="J577" s="170">
        <f>G577+H577+I577</f>
        <v>1819</v>
      </c>
      <c r="K577" s="170">
        <v>1273</v>
      </c>
      <c r="L577" s="143" t="s">
        <v>183</v>
      </c>
      <c r="M577" s="31"/>
      <c r="N577" s="31" t="s">
        <v>4298</v>
      </c>
      <c r="O577" s="39" t="s">
        <v>4148</v>
      </c>
      <c r="P577" s="39" t="s">
        <v>4149</v>
      </c>
      <c r="Q577" s="108"/>
    </row>
    <row r="578" spans="2:17" ht="18" customHeight="1" x14ac:dyDescent="0.15">
      <c r="B578" s="74">
        <v>2017</v>
      </c>
      <c r="C578" s="39">
        <v>2</v>
      </c>
      <c r="D578" s="39" t="s">
        <v>3228</v>
      </c>
      <c r="E578" s="107" t="s">
        <v>4318</v>
      </c>
      <c r="F578" s="39" t="s">
        <v>17</v>
      </c>
      <c r="G578" s="170">
        <v>370</v>
      </c>
      <c r="H578" s="170">
        <v>0</v>
      </c>
      <c r="I578" s="170">
        <v>558</v>
      </c>
      <c r="J578" s="170">
        <f>G578+H578+I578</f>
        <v>928</v>
      </c>
      <c r="K578" s="170">
        <v>645</v>
      </c>
      <c r="L578" s="143" t="s">
        <v>183</v>
      </c>
      <c r="M578" s="31"/>
      <c r="N578" s="31" t="s">
        <v>4298</v>
      </c>
      <c r="O578" s="39" t="s">
        <v>4148</v>
      </c>
      <c r="P578" s="39" t="s">
        <v>4149</v>
      </c>
      <c r="Q578" s="108"/>
    </row>
    <row r="579" spans="2:17" ht="18" customHeight="1" x14ac:dyDescent="0.15">
      <c r="B579" s="74">
        <v>2017</v>
      </c>
      <c r="C579" s="39">
        <v>2</v>
      </c>
      <c r="D579" s="39" t="s">
        <v>3228</v>
      </c>
      <c r="E579" s="107" t="s">
        <v>4326</v>
      </c>
      <c r="F579" s="39" t="s">
        <v>18</v>
      </c>
      <c r="G579" s="170">
        <v>268</v>
      </c>
      <c r="H579" s="170"/>
      <c r="I579" s="170">
        <v>1569</v>
      </c>
      <c r="J579" s="170">
        <f>G579+H579+I579</f>
        <v>1837</v>
      </c>
      <c r="K579" s="170">
        <v>1286</v>
      </c>
      <c r="L579" s="143" t="s">
        <v>3304</v>
      </c>
      <c r="M579" s="31"/>
      <c r="N579" s="107" t="s">
        <v>4320</v>
      </c>
      <c r="O579" s="39" t="s">
        <v>4327</v>
      </c>
      <c r="P579" s="39" t="s">
        <v>4322</v>
      </c>
      <c r="Q579" s="108"/>
    </row>
    <row r="580" spans="2:17" ht="18" customHeight="1" x14ac:dyDescent="0.15">
      <c r="B580" s="74">
        <v>2017</v>
      </c>
      <c r="C580" s="39">
        <v>2</v>
      </c>
      <c r="D580" s="39" t="s">
        <v>3228</v>
      </c>
      <c r="E580" s="107" t="s">
        <v>4328</v>
      </c>
      <c r="F580" s="39" t="s">
        <v>18</v>
      </c>
      <c r="G580" s="170">
        <v>40</v>
      </c>
      <c r="H580" s="170"/>
      <c r="I580" s="170">
        <v>250</v>
      </c>
      <c r="J580" s="170">
        <f>G580+H580+I580</f>
        <v>290</v>
      </c>
      <c r="K580" s="170">
        <v>162</v>
      </c>
      <c r="L580" s="143" t="s">
        <v>3304</v>
      </c>
      <c r="M580" s="31"/>
      <c r="N580" s="107" t="s">
        <v>4320</v>
      </c>
      <c r="O580" s="39" t="s">
        <v>4327</v>
      </c>
      <c r="P580" s="39" t="s">
        <v>4322</v>
      </c>
      <c r="Q580" s="108"/>
    </row>
    <row r="581" spans="2:17" ht="18" customHeight="1" x14ac:dyDescent="0.15">
      <c r="B581" s="74">
        <v>2017</v>
      </c>
      <c r="C581" s="39">
        <v>2</v>
      </c>
      <c r="D581" s="39" t="s">
        <v>3228</v>
      </c>
      <c r="E581" s="107" t="s">
        <v>4329</v>
      </c>
      <c r="F581" s="39" t="s">
        <v>43</v>
      </c>
      <c r="G581" s="170">
        <v>12</v>
      </c>
      <c r="H581" s="170"/>
      <c r="I581" s="170">
        <v>24</v>
      </c>
      <c r="J581" s="170">
        <f>G581+H581+I581</f>
        <v>36</v>
      </c>
      <c r="K581" s="170">
        <v>20</v>
      </c>
      <c r="L581" s="143" t="s">
        <v>3304</v>
      </c>
      <c r="M581" s="31"/>
      <c r="N581" s="107" t="s">
        <v>4320</v>
      </c>
      <c r="O581" s="39" t="s">
        <v>4327</v>
      </c>
      <c r="P581" s="39" t="s">
        <v>4322</v>
      </c>
      <c r="Q581" s="108"/>
    </row>
    <row r="582" spans="2:17" ht="18" customHeight="1" x14ac:dyDescent="0.15">
      <c r="B582" s="74">
        <v>2017</v>
      </c>
      <c r="C582" s="39">
        <v>2</v>
      </c>
      <c r="D582" s="39" t="s">
        <v>3228</v>
      </c>
      <c r="E582" s="107" t="s">
        <v>4330</v>
      </c>
      <c r="F582" s="39" t="s">
        <v>341</v>
      </c>
      <c r="G582" s="170">
        <v>1088</v>
      </c>
      <c r="H582" s="170"/>
      <c r="I582" s="170">
        <v>52</v>
      </c>
      <c r="J582" s="170">
        <f>G582+H582+I582</f>
        <v>1140</v>
      </c>
      <c r="K582" s="170">
        <v>798</v>
      </c>
      <c r="L582" s="143"/>
      <c r="M582" s="31"/>
      <c r="N582" s="107" t="s">
        <v>4320</v>
      </c>
      <c r="O582" s="39" t="s">
        <v>4327</v>
      </c>
      <c r="P582" s="39" t="s">
        <v>4322</v>
      </c>
      <c r="Q582" s="108"/>
    </row>
    <row r="583" spans="2:17" ht="18" customHeight="1" x14ac:dyDescent="0.15">
      <c r="B583" s="74">
        <v>2017</v>
      </c>
      <c r="C583" s="39">
        <v>2</v>
      </c>
      <c r="D583" s="39" t="s">
        <v>3228</v>
      </c>
      <c r="E583" s="107" t="s">
        <v>4331</v>
      </c>
      <c r="F583" s="39" t="s">
        <v>43</v>
      </c>
      <c r="G583" s="170">
        <v>27</v>
      </c>
      <c r="H583" s="170"/>
      <c r="I583" s="170">
        <v>23</v>
      </c>
      <c r="J583" s="170">
        <f>G583+H583+I583</f>
        <v>50</v>
      </c>
      <c r="K583" s="170">
        <v>35</v>
      </c>
      <c r="L583" s="143" t="s">
        <v>3304</v>
      </c>
      <c r="M583" s="31"/>
      <c r="N583" s="107" t="s">
        <v>4320</v>
      </c>
      <c r="O583" s="39" t="s">
        <v>4327</v>
      </c>
      <c r="P583" s="39" t="s">
        <v>4322</v>
      </c>
      <c r="Q583" s="108"/>
    </row>
    <row r="584" spans="2:17" ht="18" customHeight="1" x14ac:dyDescent="0.15">
      <c r="B584" s="74">
        <v>2017</v>
      </c>
      <c r="C584" s="39">
        <v>2</v>
      </c>
      <c r="D584" s="39" t="s">
        <v>3228</v>
      </c>
      <c r="E584" s="107" t="s">
        <v>4332</v>
      </c>
      <c r="F584" s="39" t="s">
        <v>44</v>
      </c>
      <c r="G584" s="170">
        <v>52</v>
      </c>
      <c r="H584" s="170"/>
      <c r="I584" s="170">
        <v>1</v>
      </c>
      <c r="J584" s="170">
        <f>G584+H584+I584</f>
        <v>53</v>
      </c>
      <c r="K584" s="170">
        <v>37</v>
      </c>
      <c r="L584" s="143" t="s">
        <v>3304</v>
      </c>
      <c r="M584" s="31"/>
      <c r="N584" s="107" t="s">
        <v>4320</v>
      </c>
      <c r="O584" s="39" t="s">
        <v>4327</v>
      </c>
      <c r="P584" s="39" t="s">
        <v>4322</v>
      </c>
      <c r="Q584" s="108"/>
    </row>
    <row r="585" spans="2:17" ht="18" customHeight="1" x14ac:dyDescent="0.15">
      <c r="B585" s="74">
        <v>2017</v>
      </c>
      <c r="C585" s="39">
        <v>2</v>
      </c>
      <c r="D585" s="39" t="s">
        <v>3228</v>
      </c>
      <c r="E585" s="107" t="s">
        <v>4338</v>
      </c>
      <c r="F585" s="39" t="s">
        <v>3303</v>
      </c>
      <c r="G585" s="170">
        <v>120</v>
      </c>
      <c r="H585" s="170">
        <v>0</v>
      </c>
      <c r="I585" s="170">
        <v>880</v>
      </c>
      <c r="J585" s="170">
        <f>G585+H585+I585</f>
        <v>1000</v>
      </c>
      <c r="K585" s="170">
        <v>1000</v>
      </c>
      <c r="L585" s="143" t="s">
        <v>3304</v>
      </c>
      <c r="M585" s="31"/>
      <c r="N585" s="31" t="s">
        <v>4320</v>
      </c>
      <c r="O585" s="39" t="s">
        <v>4339</v>
      </c>
      <c r="P585" s="39" t="s">
        <v>4340</v>
      </c>
      <c r="Q585" s="108"/>
    </row>
    <row r="586" spans="2:17" ht="18" customHeight="1" x14ac:dyDescent="0.15">
      <c r="B586" s="74">
        <v>2017</v>
      </c>
      <c r="C586" s="39">
        <v>2</v>
      </c>
      <c r="D586" s="39" t="s">
        <v>3228</v>
      </c>
      <c r="E586" s="107" t="s">
        <v>4338</v>
      </c>
      <c r="F586" s="39" t="s">
        <v>3894</v>
      </c>
      <c r="G586" s="170">
        <v>27</v>
      </c>
      <c r="H586" s="170">
        <v>0</v>
      </c>
      <c r="I586" s="170">
        <v>0</v>
      </c>
      <c r="J586" s="170">
        <f>G586+H586+I586</f>
        <v>27</v>
      </c>
      <c r="K586" s="170">
        <v>27</v>
      </c>
      <c r="L586" s="143" t="s">
        <v>3304</v>
      </c>
      <c r="M586" s="31"/>
      <c r="N586" s="31" t="s">
        <v>4320</v>
      </c>
      <c r="O586" s="39" t="s">
        <v>4339</v>
      </c>
      <c r="P586" s="39" t="s">
        <v>4340</v>
      </c>
      <c r="Q586" s="108"/>
    </row>
    <row r="587" spans="2:17" ht="18" customHeight="1" x14ac:dyDescent="0.15">
      <c r="B587" s="74">
        <v>2017</v>
      </c>
      <c r="C587" s="39">
        <v>2</v>
      </c>
      <c r="D587" s="39" t="s">
        <v>3228</v>
      </c>
      <c r="E587" s="107" t="s">
        <v>4345</v>
      </c>
      <c r="F587" s="39" t="s">
        <v>43</v>
      </c>
      <c r="G587" s="170">
        <v>56</v>
      </c>
      <c r="H587" s="170">
        <v>0</v>
      </c>
      <c r="I587" s="170">
        <v>88</v>
      </c>
      <c r="J587" s="170">
        <f>G587+H587+I587</f>
        <v>144</v>
      </c>
      <c r="K587" s="170"/>
      <c r="L587" s="143" t="s">
        <v>3304</v>
      </c>
      <c r="M587" s="31"/>
      <c r="N587" s="32" t="s">
        <v>4320</v>
      </c>
      <c r="O587" s="39" t="s">
        <v>4346</v>
      </c>
      <c r="P587" s="39" t="s">
        <v>4347</v>
      </c>
      <c r="Q587" s="108"/>
    </row>
    <row r="588" spans="2:17" ht="18" customHeight="1" x14ac:dyDescent="0.15">
      <c r="B588" s="74">
        <v>2017</v>
      </c>
      <c r="C588" s="39">
        <v>2</v>
      </c>
      <c r="D588" s="39" t="s">
        <v>3228</v>
      </c>
      <c r="E588" s="107" t="s">
        <v>4348</v>
      </c>
      <c r="F588" s="39" t="s">
        <v>18</v>
      </c>
      <c r="G588" s="170">
        <v>842</v>
      </c>
      <c r="H588" s="170">
        <v>0</v>
      </c>
      <c r="I588" s="170">
        <v>1272</v>
      </c>
      <c r="J588" s="170">
        <f>G588+H588+I588</f>
        <v>2114</v>
      </c>
      <c r="K588" s="170">
        <v>1480</v>
      </c>
      <c r="L588" s="143" t="s">
        <v>3304</v>
      </c>
      <c r="M588" s="31"/>
      <c r="N588" s="31" t="s">
        <v>4320</v>
      </c>
      <c r="O588" s="39" t="s">
        <v>4349</v>
      </c>
      <c r="P588" s="39" t="s">
        <v>4350</v>
      </c>
      <c r="Q588" s="108"/>
    </row>
    <row r="589" spans="2:17" ht="18" customHeight="1" x14ac:dyDescent="0.15">
      <c r="B589" s="74">
        <v>2017</v>
      </c>
      <c r="C589" s="39">
        <v>2</v>
      </c>
      <c r="D589" s="39" t="s">
        <v>3228</v>
      </c>
      <c r="E589" s="107" t="s">
        <v>4351</v>
      </c>
      <c r="F589" s="39" t="s">
        <v>43</v>
      </c>
      <c r="G589" s="170">
        <v>21</v>
      </c>
      <c r="H589" s="170">
        <v>0</v>
      </c>
      <c r="I589" s="170">
        <v>106</v>
      </c>
      <c r="J589" s="170">
        <f>G589+H589+I589</f>
        <v>127</v>
      </c>
      <c r="K589" s="170">
        <v>89</v>
      </c>
      <c r="L589" s="143" t="s">
        <v>3304</v>
      </c>
      <c r="M589" s="31"/>
      <c r="N589" s="31" t="s">
        <v>4320</v>
      </c>
      <c r="O589" s="39" t="s">
        <v>4349</v>
      </c>
      <c r="P589" s="39" t="s">
        <v>4350</v>
      </c>
      <c r="Q589" s="108"/>
    </row>
    <row r="590" spans="2:17" ht="18" customHeight="1" x14ac:dyDescent="0.15">
      <c r="B590" s="74">
        <v>2017</v>
      </c>
      <c r="C590" s="39">
        <v>2</v>
      </c>
      <c r="D590" s="39" t="s">
        <v>3228</v>
      </c>
      <c r="E590" s="107" t="s">
        <v>4352</v>
      </c>
      <c r="F590" s="39" t="s">
        <v>44</v>
      </c>
      <c r="G590" s="170">
        <v>53</v>
      </c>
      <c r="H590" s="170">
        <v>0</v>
      </c>
      <c r="I590" s="170">
        <v>36</v>
      </c>
      <c r="J590" s="170">
        <f>G590+H590+I590</f>
        <v>89</v>
      </c>
      <c r="K590" s="170">
        <v>62</v>
      </c>
      <c r="L590" s="143" t="s">
        <v>3304</v>
      </c>
      <c r="M590" s="31"/>
      <c r="N590" s="31" t="s">
        <v>4320</v>
      </c>
      <c r="O590" s="39" t="s">
        <v>4349</v>
      </c>
      <c r="P590" s="39" t="s">
        <v>4350</v>
      </c>
      <c r="Q590" s="108"/>
    </row>
    <row r="591" spans="2:17" ht="18" customHeight="1" x14ac:dyDescent="0.15">
      <c r="B591" s="176">
        <v>2017</v>
      </c>
      <c r="C591" s="66">
        <v>2</v>
      </c>
      <c r="D591" s="180" t="s">
        <v>15</v>
      </c>
      <c r="E591" s="127" t="s">
        <v>4854</v>
      </c>
      <c r="F591" s="180" t="s">
        <v>17</v>
      </c>
      <c r="G591" s="72">
        <v>1000</v>
      </c>
      <c r="H591" s="72">
        <v>1142</v>
      </c>
      <c r="I591" s="72">
        <v>1929</v>
      </c>
      <c r="J591" s="72">
        <v>4071</v>
      </c>
      <c r="K591" s="72">
        <v>4071</v>
      </c>
      <c r="L591" s="181" t="s">
        <v>183</v>
      </c>
      <c r="M591" s="182"/>
      <c r="N591" s="182" t="s">
        <v>4648</v>
      </c>
      <c r="O591" s="66" t="s">
        <v>4657</v>
      </c>
      <c r="P591" s="66" t="s">
        <v>4658</v>
      </c>
      <c r="Q591" s="67"/>
    </row>
    <row r="592" spans="2:17" ht="18" customHeight="1" x14ac:dyDescent="0.15">
      <c r="B592" s="176">
        <v>2017</v>
      </c>
      <c r="C592" s="66">
        <v>2</v>
      </c>
      <c r="D592" s="180" t="s">
        <v>15</v>
      </c>
      <c r="E592" s="127" t="s">
        <v>4855</v>
      </c>
      <c r="F592" s="180" t="s">
        <v>17</v>
      </c>
      <c r="G592" s="72">
        <v>415</v>
      </c>
      <c r="H592" s="72"/>
      <c r="I592" s="72">
        <v>1379</v>
      </c>
      <c r="J592" s="72">
        <v>1794</v>
      </c>
      <c r="K592" s="72">
        <v>1794</v>
      </c>
      <c r="L592" s="181" t="s">
        <v>183</v>
      </c>
      <c r="M592" s="182"/>
      <c r="N592" s="182" t="s">
        <v>4648</v>
      </c>
      <c r="O592" s="66" t="s">
        <v>4657</v>
      </c>
      <c r="P592" s="66" t="s">
        <v>4658</v>
      </c>
      <c r="Q592" s="67"/>
    </row>
    <row r="593" spans="2:17" ht="18" customHeight="1" x14ac:dyDescent="0.15">
      <c r="B593" s="176">
        <v>2017</v>
      </c>
      <c r="C593" s="66">
        <v>2</v>
      </c>
      <c r="D593" s="180" t="s">
        <v>15</v>
      </c>
      <c r="E593" s="127" t="s">
        <v>4856</v>
      </c>
      <c r="F593" s="180" t="s">
        <v>17</v>
      </c>
      <c r="G593" s="72">
        <v>749</v>
      </c>
      <c r="H593" s="72"/>
      <c r="I593" s="72">
        <v>1459</v>
      </c>
      <c r="J593" s="72">
        <v>2208</v>
      </c>
      <c r="K593" s="72">
        <v>2208</v>
      </c>
      <c r="L593" s="181" t="s">
        <v>183</v>
      </c>
      <c r="M593" s="182"/>
      <c r="N593" s="182" t="s">
        <v>4648</v>
      </c>
      <c r="O593" s="66" t="s">
        <v>4657</v>
      </c>
      <c r="P593" s="66" t="s">
        <v>4658</v>
      </c>
      <c r="Q593" s="67"/>
    </row>
    <row r="594" spans="2:17" ht="18" customHeight="1" x14ac:dyDescent="0.15">
      <c r="B594" s="33">
        <v>2017</v>
      </c>
      <c r="C594" s="52">
        <v>2</v>
      </c>
      <c r="D594" s="35" t="s">
        <v>15</v>
      </c>
      <c r="E594" s="42" t="s">
        <v>4864</v>
      </c>
      <c r="F594" s="35" t="s">
        <v>18</v>
      </c>
      <c r="G594" s="69">
        <v>296</v>
      </c>
      <c r="H594" s="69"/>
      <c r="I594" s="69">
        <v>1440</v>
      </c>
      <c r="J594" s="69">
        <f>SUM(G594:I594)</f>
        <v>1736</v>
      </c>
      <c r="K594" s="69"/>
      <c r="L594" s="34"/>
      <c r="M594" s="48"/>
      <c r="N594" s="48" t="s">
        <v>4677</v>
      </c>
      <c r="O594" s="52" t="s">
        <v>4865</v>
      </c>
      <c r="P594" s="52" t="s">
        <v>4866</v>
      </c>
      <c r="Q594" s="49"/>
    </row>
    <row r="595" spans="2:17" ht="18" customHeight="1" x14ac:dyDescent="0.15">
      <c r="B595" s="33">
        <v>2017</v>
      </c>
      <c r="C595" s="52">
        <v>2</v>
      </c>
      <c r="D595" s="35" t="s">
        <v>15</v>
      </c>
      <c r="E595" s="42" t="s">
        <v>4867</v>
      </c>
      <c r="F595" s="35" t="s">
        <v>336</v>
      </c>
      <c r="G595" s="69">
        <v>28</v>
      </c>
      <c r="H595" s="69"/>
      <c r="I595" s="69">
        <v>1310</v>
      </c>
      <c r="J595" s="69">
        <f>SUM(G595:I595)</f>
        <v>1338</v>
      </c>
      <c r="K595" s="69"/>
      <c r="L595" s="34"/>
      <c r="M595" s="48"/>
      <c r="N595" s="48" t="s">
        <v>4677</v>
      </c>
      <c r="O595" s="52" t="s">
        <v>4865</v>
      </c>
      <c r="P595" s="52" t="s">
        <v>4866</v>
      </c>
      <c r="Q595" s="49"/>
    </row>
    <row r="596" spans="2:17" ht="18" customHeight="1" x14ac:dyDescent="0.15">
      <c r="B596" s="33">
        <v>2017</v>
      </c>
      <c r="C596" s="52">
        <v>2</v>
      </c>
      <c r="D596" s="35" t="s">
        <v>15</v>
      </c>
      <c r="E596" s="42" t="s">
        <v>4868</v>
      </c>
      <c r="F596" s="35" t="s">
        <v>17</v>
      </c>
      <c r="G596" s="69">
        <v>348</v>
      </c>
      <c r="H596" s="69">
        <v>0</v>
      </c>
      <c r="I596" s="69">
        <v>147</v>
      </c>
      <c r="J596" s="69">
        <f>SUM(G596:I596)</f>
        <v>495</v>
      </c>
      <c r="K596" s="69">
        <v>346</v>
      </c>
      <c r="L596" s="34" t="s">
        <v>183</v>
      </c>
      <c r="M596" s="48"/>
      <c r="N596" s="48" t="s">
        <v>4677</v>
      </c>
      <c r="O596" s="52" t="s">
        <v>4869</v>
      </c>
      <c r="P596" s="52" t="s">
        <v>4870</v>
      </c>
      <c r="Q596" s="49"/>
    </row>
    <row r="597" spans="2:17" ht="18" customHeight="1" x14ac:dyDescent="0.15">
      <c r="B597" s="33">
        <v>2017</v>
      </c>
      <c r="C597" s="52">
        <v>2</v>
      </c>
      <c r="D597" s="35" t="s">
        <v>16</v>
      </c>
      <c r="E597" s="42" t="s">
        <v>4871</v>
      </c>
      <c r="F597" s="35" t="s">
        <v>17</v>
      </c>
      <c r="G597" s="69">
        <v>474</v>
      </c>
      <c r="H597" s="69">
        <v>0</v>
      </c>
      <c r="I597" s="69">
        <v>245</v>
      </c>
      <c r="J597" s="69">
        <f>SUM(G597:I597)</f>
        <v>719</v>
      </c>
      <c r="K597" s="69">
        <v>776</v>
      </c>
      <c r="L597" s="34" t="s">
        <v>183</v>
      </c>
      <c r="M597" s="48"/>
      <c r="N597" s="48" t="s">
        <v>4677</v>
      </c>
      <c r="O597" s="52" t="s">
        <v>4872</v>
      </c>
      <c r="P597" s="52" t="s">
        <v>4873</v>
      </c>
      <c r="Q597" s="49"/>
    </row>
    <row r="598" spans="2:17" ht="18" customHeight="1" x14ac:dyDescent="0.15">
      <c r="B598" s="33">
        <v>2017</v>
      </c>
      <c r="C598" s="52">
        <v>2</v>
      </c>
      <c r="D598" s="35" t="s">
        <v>16</v>
      </c>
      <c r="E598" s="42" t="s">
        <v>4874</v>
      </c>
      <c r="F598" s="35" t="s">
        <v>17</v>
      </c>
      <c r="G598" s="69">
        <v>2012</v>
      </c>
      <c r="H598" s="69">
        <v>6314</v>
      </c>
      <c r="I598" s="69">
        <v>1356</v>
      </c>
      <c r="J598" s="69">
        <f>SUM(G598:I598)</f>
        <v>9682</v>
      </c>
      <c r="K598" s="69">
        <v>9682</v>
      </c>
      <c r="L598" s="34"/>
      <c r="M598" s="48"/>
      <c r="N598" s="48" t="s">
        <v>4677</v>
      </c>
      <c r="O598" s="52" t="s">
        <v>4869</v>
      </c>
      <c r="P598" s="52" t="s">
        <v>4870</v>
      </c>
      <c r="Q598" s="49"/>
    </row>
    <row r="599" spans="2:17" ht="18" customHeight="1" x14ac:dyDescent="0.15">
      <c r="B599" s="33">
        <v>2017</v>
      </c>
      <c r="C599" s="52">
        <v>2</v>
      </c>
      <c r="D599" s="35" t="s">
        <v>16</v>
      </c>
      <c r="E599" s="42" t="s">
        <v>4875</v>
      </c>
      <c r="F599" s="35" t="s">
        <v>17</v>
      </c>
      <c r="G599" s="69">
        <v>2025</v>
      </c>
      <c r="H599" s="69">
        <v>6191</v>
      </c>
      <c r="I599" s="69">
        <v>195</v>
      </c>
      <c r="J599" s="69">
        <f>SUM(G599:I599)</f>
        <v>8411</v>
      </c>
      <c r="K599" s="69">
        <v>8411</v>
      </c>
      <c r="L599" s="34"/>
      <c r="M599" s="48"/>
      <c r="N599" s="48" t="s">
        <v>4677</v>
      </c>
      <c r="O599" s="52" t="s">
        <v>4872</v>
      </c>
      <c r="P599" s="52" t="s">
        <v>4873</v>
      </c>
      <c r="Q599" s="49"/>
    </row>
    <row r="600" spans="2:17" ht="18" customHeight="1" x14ac:dyDescent="0.15">
      <c r="B600" s="33">
        <v>2017</v>
      </c>
      <c r="C600" s="52">
        <v>2</v>
      </c>
      <c r="D600" s="35" t="s">
        <v>15</v>
      </c>
      <c r="E600" s="42" t="s">
        <v>4883</v>
      </c>
      <c r="F600" s="17" t="s">
        <v>17</v>
      </c>
      <c r="G600" s="69">
        <v>107</v>
      </c>
      <c r="H600" s="69">
        <v>1193</v>
      </c>
      <c r="I600" s="69">
        <v>384</v>
      </c>
      <c r="J600" s="69">
        <f>SUM(G600:I600)</f>
        <v>1684</v>
      </c>
      <c r="K600" s="69">
        <v>1684</v>
      </c>
      <c r="L600" s="34" t="s">
        <v>183</v>
      </c>
      <c r="M600" s="48"/>
      <c r="N600" s="48" t="s">
        <v>4691</v>
      </c>
      <c r="O600" s="52" t="s">
        <v>4706</v>
      </c>
      <c r="P600" s="52" t="s">
        <v>4707</v>
      </c>
      <c r="Q600" s="49"/>
    </row>
    <row r="601" spans="2:17" ht="18" customHeight="1" x14ac:dyDescent="0.15">
      <c r="B601" s="33">
        <v>2017</v>
      </c>
      <c r="C601" s="52">
        <v>2</v>
      </c>
      <c r="D601" s="35" t="s">
        <v>15</v>
      </c>
      <c r="E601" s="42" t="s">
        <v>4884</v>
      </c>
      <c r="F601" s="17" t="s">
        <v>43</v>
      </c>
      <c r="G601" s="69">
        <v>94</v>
      </c>
      <c r="H601" s="69">
        <v>50</v>
      </c>
      <c r="I601" s="69">
        <v>253</v>
      </c>
      <c r="J601" s="69">
        <f>SUM(G601:I601)</f>
        <v>397</v>
      </c>
      <c r="K601" s="69">
        <v>397</v>
      </c>
      <c r="L601" s="34"/>
      <c r="M601" s="48"/>
      <c r="N601" s="48" t="s">
        <v>4691</v>
      </c>
      <c r="O601" s="52" t="s">
        <v>4695</v>
      </c>
      <c r="P601" s="52" t="s">
        <v>4696</v>
      </c>
      <c r="Q601" s="49"/>
    </row>
    <row r="602" spans="2:17" ht="18" customHeight="1" x14ac:dyDescent="0.15">
      <c r="B602" s="33">
        <v>2017</v>
      </c>
      <c r="C602" s="52">
        <v>2</v>
      </c>
      <c r="D602" s="35" t="s">
        <v>15</v>
      </c>
      <c r="E602" s="42" t="s">
        <v>4885</v>
      </c>
      <c r="F602" s="17" t="s">
        <v>17</v>
      </c>
      <c r="G602" s="69">
        <v>799</v>
      </c>
      <c r="H602" s="69">
        <v>212</v>
      </c>
      <c r="I602" s="69">
        <v>707</v>
      </c>
      <c r="J602" s="69">
        <f>SUM(G602:I602)</f>
        <v>1718</v>
      </c>
      <c r="K602" s="69">
        <v>1718</v>
      </c>
      <c r="L602" s="34"/>
      <c r="M602" s="48"/>
      <c r="N602" s="48" t="s">
        <v>4691</v>
      </c>
      <c r="O602" s="52" t="s">
        <v>4706</v>
      </c>
      <c r="P602" s="52" t="s">
        <v>4707</v>
      </c>
      <c r="Q602" s="49"/>
    </row>
    <row r="603" spans="2:17" ht="18" customHeight="1" x14ac:dyDescent="0.15">
      <c r="B603" s="33">
        <v>2017</v>
      </c>
      <c r="C603" s="52">
        <v>2</v>
      </c>
      <c r="D603" s="35" t="s">
        <v>15</v>
      </c>
      <c r="E603" s="42" t="s">
        <v>4886</v>
      </c>
      <c r="F603" s="17" t="s">
        <v>43</v>
      </c>
      <c r="G603" s="69">
        <v>216</v>
      </c>
      <c r="H603" s="69">
        <v>150</v>
      </c>
      <c r="I603" s="69">
        <v>221</v>
      </c>
      <c r="J603" s="69">
        <f>SUM(G603:I603)</f>
        <v>587</v>
      </c>
      <c r="K603" s="69">
        <v>587</v>
      </c>
      <c r="L603" s="34"/>
      <c r="M603" s="48"/>
      <c r="N603" s="48" t="s">
        <v>4691</v>
      </c>
      <c r="O603" s="52" t="s">
        <v>594</v>
      </c>
      <c r="P603" s="52" t="s">
        <v>4887</v>
      </c>
      <c r="Q603" s="49"/>
    </row>
    <row r="604" spans="2:17" ht="18" customHeight="1" x14ac:dyDescent="0.15">
      <c r="B604" s="33">
        <v>2017</v>
      </c>
      <c r="C604" s="52">
        <v>2</v>
      </c>
      <c r="D604" s="35" t="s">
        <v>15</v>
      </c>
      <c r="E604" s="42" t="s">
        <v>4888</v>
      </c>
      <c r="F604" s="17" t="s">
        <v>17</v>
      </c>
      <c r="G604" s="69">
        <v>800</v>
      </c>
      <c r="H604" s="69">
        <v>1413</v>
      </c>
      <c r="I604" s="69">
        <v>898</v>
      </c>
      <c r="J604" s="69">
        <f>SUM(G604:I604)</f>
        <v>3111</v>
      </c>
      <c r="K604" s="69">
        <v>3111</v>
      </c>
      <c r="L604" s="34"/>
      <c r="M604" s="48"/>
      <c r="N604" s="48" t="s">
        <v>4691</v>
      </c>
      <c r="O604" s="52" t="s">
        <v>4706</v>
      </c>
      <c r="P604" s="52" t="s">
        <v>4707</v>
      </c>
      <c r="Q604" s="49"/>
    </row>
    <row r="605" spans="2:17" ht="18" customHeight="1" x14ac:dyDescent="0.15">
      <c r="B605" s="33">
        <v>2017</v>
      </c>
      <c r="C605" s="52">
        <v>2</v>
      </c>
      <c r="D605" s="35" t="s">
        <v>15</v>
      </c>
      <c r="E605" s="42" t="s">
        <v>4889</v>
      </c>
      <c r="F605" s="17" t="s">
        <v>43</v>
      </c>
      <c r="G605" s="69">
        <v>100</v>
      </c>
      <c r="H605" s="69">
        <v>41</v>
      </c>
      <c r="I605" s="69">
        <v>196</v>
      </c>
      <c r="J605" s="69">
        <f>SUM(G605:I605)</f>
        <v>337</v>
      </c>
      <c r="K605" s="69">
        <v>337</v>
      </c>
      <c r="L605" s="34" t="s">
        <v>183</v>
      </c>
      <c r="M605" s="48"/>
      <c r="N605" s="48" t="s">
        <v>4691</v>
      </c>
      <c r="O605" s="52" t="s">
        <v>594</v>
      </c>
      <c r="P605" s="52" t="s">
        <v>4887</v>
      </c>
      <c r="Q605" s="49"/>
    </row>
    <row r="606" spans="2:17" ht="18" customHeight="1" x14ac:dyDescent="0.15">
      <c r="B606" s="33">
        <v>2017</v>
      </c>
      <c r="C606" s="52">
        <v>2</v>
      </c>
      <c r="D606" s="35" t="s">
        <v>15</v>
      </c>
      <c r="E606" s="42" t="s">
        <v>4890</v>
      </c>
      <c r="F606" s="17" t="s">
        <v>17</v>
      </c>
      <c r="G606" s="69">
        <v>1000</v>
      </c>
      <c r="H606" s="69">
        <v>696</v>
      </c>
      <c r="I606" s="69">
        <v>316</v>
      </c>
      <c r="J606" s="69">
        <f>SUM(G606:I606)</f>
        <v>2012</v>
      </c>
      <c r="K606" s="69">
        <v>2012</v>
      </c>
      <c r="L606" s="34" t="s">
        <v>183</v>
      </c>
      <c r="M606" s="48"/>
      <c r="N606" s="48" t="s">
        <v>4691</v>
      </c>
      <c r="O606" s="52" t="s">
        <v>4891</v>
      </c>
      <c r="P606" s="52" t="s">
        <v>4704</v>
      </c>
      <c r="Q606" s="49"/>
    </row>
    <row r="607" spans="2:17" ht="18" customHeight="1" x14ac:dyDescent="0.15">
      <c r="B607" s="33">
        <v>2017</v>
      </c>
      <c r="C607" s="52">
        <v>2</v>
      </c>
      <c r="D607" s="35" t="s">
        <v>15</v>
      </c>
      <c r="E607" s="42" t="s">
        <v>4892</v>
      </c>
      <c r="F607" s="17" t="s">
        <v>43</v>
      </c>
      <c r="G607" s="69">
        <v>100</v>
      </c>
      <c r="H607" s="69">
        <v>549</v>
      </c>
      <c r="I607" s="69">
        <v>7</v>
      </c>
      <c r="J607" s="69">
        <f>SUM(G607:I607)</f>
        <v>656</v>
      </c>
      <c r="K607" s="69">
        <v>656</v>
      </c>
      <c r="L607" s="34"/>
      <c r="M607" s="48"/>
      <c r="N607" s="48" t="s">
        <v>4691</v>
      </c>
      <c r="O607" s="52" t="s">
        <v>4703</v>
      </c>
      <c r="P607" s="52" t="s">
        <v>4893</v>
      </c>
      <c r="Q607" s="49"/>
    </row>
    <row r="608" spans="2:17" ht="18" customHeight="1" x14ac:dyDescent="0.15">
      <c r="B608" s="33">
        <v>2017</v>
      </c>
      <c r="C608" s="52">
        <v>2</v>
      </c>
      <c r="D608" s="35" t="s">
        <v>15</v>
      </c>
      <c r="E608" s="42" t="s">
        <v>4894</v>
      </c>
      <c r="F608" s="17" t="s">
        <v>17</v>
      </c>
      <c r="G608" s="69">
        <v>200</v>
      </c>
      <c r="H608" s="69">
        <v>203</v>
      </c>
      <c r="I608" s="69">
        <v>755</v>
      </c>
      <c r="J608" s="69">
        <f>SUM(G608:I608)</f>
        <v>1158</v>
      </c>
      <c r="K608" s="69">
        <v>1158</v>
      </c>
      <c r="L608" s="34"/>
      <c r="M608" s="48"/>
      <c r="N608" s="48" t="s">
        <v>4691</v>
      </c>
      <c r="O608" s="52" t="s">
        <v>4891</v>
      </c>
      <c r="P608" s="52" t="s">
        <v>4704</v>
      </c>
      <c r="Q608" s="49"/>
    </row>
    <row r="609" spans="2:17" ht="18" customHeight="1" x14ac:dyDescent="0.15">
      <c r="B609" s="33">
        <v>2017</v>
      </c>
      <c r="C609" s="52">
        <v>2</v>
      </c>
      <c r="D609" s="35" t="s">
        <v>15</v>
      </c>
      <c r="E609" s="42" t="s">
        <v>4895</v>
      </c>
      <c r="F609" s="17" t="s">
        <v>43</v>
      </c>
      <c r="G609" s="69">
        <v>50</v>
      </c>
      <c r="H609" s="69">
        <v>26</v>
      </c>
      <c r="I609" s="69">
        <v>18</v>
      </c>
      <c r="J609" s="69">
        <f>SUM(G609:I609)</f>
        <v>94</v>
      </c>
      <c r="K609" s="69">
        <v>94</v>
      </c>
      <c r="L609" s="34" t="s">
        <v>183</v>
      </c>
      <c r="M609" s="48"/>
      <c r="N609" s="48" t="s">
        <v>4691</v>
      </c>
      <c r="O609" s="52" t="s">
        <v>4703</v>
      </c>
      <c r="P609" s="52" t="s">
        <v>4893</v>
      </c>
      <c r="Q609" s="49"/>
    </row>
    <row r="610" spans="2:17" ht="18" customHeight="1" x14ac:dyDescent="0.15">
      <c r="B610" s="33">
        <v>2017</v>
      </c>
      <c r="C610" s="52">
        <v>2</v>
      </c>
      <c r="D610" s="35" t="s">
        <v>15</v>
      </c>
      <c r="E610" s="42" t="s">
        <v>4896</v>
      </c>
      <c r="F610" s="17" t="s">
        <v>17</v>
      </c>
      <c r="G610" s="69">
        <v>508</v>
      </c>
      <c r="H610" s="69">
        <v>1615</v>
      </c>
      <c r="I610" s="69">
        <v>954</v>
      </c>
      <c r="J610" s="69">
        <f>SUM(G610:I610)</f>
        <v>3077</v>
      </c>
      <c r="K610" s="69">
        <v>3077</v>
      </c>
      <c r="L610" s="34"/>
      <c r="M610" s="48"/>
      <c r="N610" s="48" t="s">
        <v>4691</v>
      </c>
      <c r="O610" s="52" t="s">
        <v>4692</v>
      </c>
      <c r="P610" s="52" t="s">
        <v>4693</v>
      </c>
      <c r="Q610" s="49"/>
    </row>
    <row r="611" spans="2:17" ht="18" customHeight="1" x14ac:dyDescent="0.15">
      <c r="B611" s="33">
        <v>2017</v>
      </c>
      <c r="C611" s="52">
        <v>2</v>
      </c>
      <c r="D611" s="35" t="s">
        <v>15</v>
      </c>
      <c r="E611" s="42" t="s">
        <v>4907</v>
      </c>
      <c r="F611" s="35" t="s">
        <v>43</v>
      </c>
      <c r="G611" s="69">
        <v>42</v>
      </c>
      <c r="H611" s="69"/>
      <c r="I611" s="69">
        <v>18</v>
      </c>
      <c r="J611" s="69">
        <f>SUM(G611:I611)</f>
        <v>60</v>
      </c>
      <c r="K611" s="69">
        <v>5883</v>
      </c>
      <c r="L611" s="34" t="s">
        <v>183</v>
      </c>
      <c r="M611" s="48"/>
      <c r="N611" s="48" t="s">
        <v>4724</v>
      </c>
      <c r="O611" s="52" t="s">
        <v>4728</v>
      </c>
      <c r="P611" s="52" t="s">
        <v>4908</v>
      </c>
      <c r="Q611" s="49"/>
    </row>
    <row r="612" spans="2:17" ht="18" customHeight="1" x14ac:dyDescent="0.15">
      <c r="B612" s="33">
        <v>2017</v>
      </c>
      <c r="C612" s="52">
        <v>2</v>
      </c>
      <c r="D612" s="35" t="s">
        <v>16</v>
      </c>
      <c r="E612" s="23" t="s">
        <v>4910</v>
      </c>
      <c r="F612" s="35" t="s">
        <v>336</v>
      </c>
      <c r="G612" s="69">
        <v>121</v>
      </c>
      <c r="H612" s="69">
        <v>66</v>
      </c>
      <c r="I612" s="69">
        <v>93</v>
      </c>
      <c r="J612" s="69">
        <f>SUM(G612:I612)</f>
        <v>280</v>
      </c>
      <c r="K612" s="69">
        <v>280</v>
      </c>
      <c r="L612" s="34"/>
      <c r="M612" s="48"/>
      <c r="N612" s="15" t="s">
        <v>4742</v>
      </c>
      <c r="O612" s="24" t="s">
        <v>4756</v>
      </c>
      <c r="P612" s="24" t="s">
        <v>4757</v>
      </c>
      <c r="Q612" s="49"/>
    </row>
    <row r="613" spans="2:17" ht="18" customHeight="1" x14ac:dyDescent="0.15">
      <c r="B613" s="33">
        <v>2017</v>
      </c>
      <c r="C613" s="52">
        <v>2</v>
      </c>
      <c r="D613" s="35" t="s">
        <v>16</v>
      </c>
      <c r="E613" s="23" t="s">
        <v>4911</v>
      </c>
      <c r="F613" s="35" t="s">
        <v>18</v>
      </c>
      <c r="G613" s="69">
        <v>800</v>
      </c>
      <c r="H613" s="69">
        <v>780</v>
      </c>
      <c r="I613" s="69">
        <v>106</v>
      </c>
      <c r="J613" s="69">
        <f>SUM(G613:I613)</f>
        <v>1686</v>
      </c>
      <c r="K613" s="69">
        <v>1686</v>
      </c>
      <c r="L613" s="34"/>
      <c r="M613" s="48"/>
      <c r="N613" s="15" t="s">
        <v>4742</v>
      </c>
      <c r="O613" s="24" t="s">
        <v>4756</v>
      </c>
      <c r="P613" s="24" t="s">
        <v>4757</v>
      </c>
      <c r="Q613" s="49"/>
    </row>
    <row r="614" spans="2:17" ht="18" customHeight="1" x14ac:dyDescent="0.15">
      <c r="B614" s="33">
        <v>2017</v>
      </c>
      <c r="C614" s="52">
        <v>2</v>
      </c>
      <c r="D614" s="35" t="s">
        <v>16</v>
      </c>
      <c r="E614" s="23" t="s">
        <v>4912</v>
      </c>
      <c r="F614" s="35" t="s">
        <v>18</v>
      </c>
      <c r="G614" s="69">
        <v>137</v>
      </c>
      <c r="H614" s="69">
        <v>0</v>
      </c>
      <c r="I614" s="69">
        <v>571</v>
      </c>
      <c r="J614" s="69">
        <f>SUM(G614:I614)</f>
        <v>708</v>
      </c>
      <c r="K614" s="69">
        <v>1686</v>
      </c>
      <c r="L614" s="34"/>
      <c r="M614" s="48"/>
      <c r="N614" s="15" t="s">
        <v>4742</v>
      </c>
      <c r="O614" s="24" t="s">
        <v>4756</v>
      </c>
      <c r="P614" s="24" t="s">
        <v>4757</v>
      </c>
      <c r="Q614" s="49"/>
    </row>
    <row r="615" spans="2:17" ht="18" customHeight="1" x14ac:dyDescent="0.15">
      <c r="B615" s="33">
        <v>2017</v>
      </c>
      <c r="C615" s="52">
        <v>2</v>
      </c>
      <c r="D615" s="35" t="s">
        <v>16</v>
      </c>
      <c r="E615" s="42" t="s">
        <v>4760</v>
      </c>
      <c r="F615" s="35" t="s">
        <v>341</v>
      </c>
      <c r="G615" s="69">
        <v>1386</v>
      </c>
      <c r="H615" s="69">
        <v>518</v>
      </c>
      <c r="I615" s="69">
        <v>1005</v>
      </c>
      <c r="J615" s="69">
        <f>SUM(G615:I615)</f>
        <v>2909</v>
      </c>
      <c r="K615" s="69">
        <v>2909</v>
      </c>
      <c r="L615" s="34"/>
      <c r="M615" s="48"/>
      <c r="N615" s="48" t="s">
        <v>4742</v>
      </c>
      <c r="O615" s="52" t="s">
        <v>4761</v>
      </c>
      <c r="P615" s="52" t="s">
        <v>4762</v>
      </c>
      <c r="Q615" s="49"/>
    </row>
    <row r="616" spans="2:17" ht="18" customHeight="1" x14ac:dyDescent="0.15">
      <c r="B616" s="33">
        <v>2017</v>
      </c>
      <c r="C616" s="52">
        <v>2</v>
      </c>
      <c r="D616" s="35" t="s">
        <v>16</v>
      </c>
      <c r="E616" s="42" t="s">
        <v>4913</v>
      </c>
      <c r="F616" s="35" t="s">
        <v>341</v>
      </c>
      <c r="G616" s="69">
        <v>401</v>
      </c>
      <c r="H616" s="69">
        <v>0</v>
      </c>
      <c r="I616" s="69">
        <v>435</v>
      </c>
      <c r="J616" s="69">
        <f>SUM(G616:I616)</f>
        <v>836</v>
      </c>
      <c r="K616" s="69">
        <v>585</v>
      </c>
      <c r="L616" s="34"/>
      <c r="M616" s="48"/>
      <c r="N616" s="48" t="s">
        <v>4742</v>
      </c>
      <c r="O616" s="52" t="s">
        <v>4761</v>
      </c>
      <c r="P616" s="52" t="s">
        <v>4762</v>
      </c>
      <c r="Q616" s="49"/>
    </row>
    <row r="617" spans="2:17" ht="18" customHeight="1" x14ac:dyDescent="0.15">
      <c r="B617" s="33">
        <v>2017</v>
      </c>
      <c r="C617" s="52">
        <v>2</v>
      </c>
      <c r="D617" s="35" t="s">
        <v>16</v>
      </c>
      <c r="E617" s="42" t="s">
        <v>4913</v>
      </c>
      <c r="F617" s="35" t="s">
        <v>43</v>
      </c>
      <c r="G617" s="69">
        <v>79</v>
      </c>
      <c r="H617" s="69">
        <v>29</v>
      </c>
      <c r="I617" s="69">
        <v>0</v>
      </c>
      <c r="J617" s="69">
        <f>SUM(G617:I617)</f>
        <v>108</v>
      </c>
      <c r="K617" s="69">
        <v>76</v>
      </c>
      <c r="L617" s="34"/>
      <c r="M617" s="48"/>
      <c r="N617" s="48" t="s">
        <v>4742</v>
      </c>
      <c r="O617" s="52" t="s">
        <v>4761</v>
      </c>
      <c r="P617" s="52" t="s">
        <v>4762</v>
      </c>
      <c r="Q617" s="49"/>
    </row>
    <row r="618" spans="2:17" ht="18" customHeight="1" x14ac:dyDescent="0.15">
      <c r="B618" s="33">
        <v>2017</v>
      </c>
      <c r="C618" s="52">
        <v>2</v>
      </c>
      <c r="D618" s="35" t="s">
        <v>15</v>
      </c>
      <c r="E618" s="42" t="s">
        <v>4923</v>
      </c>
      <c r="F618" s="35" t="s">
        <v>341</v>
      </c>
      <c r="G618" s="69">
        <v>1169</v>
      </c>
      <c r="H618" s="69">
        <v>0</v>
      </c>
      <c r="I618" s="69">
        <v>526</v>
      </c>
      <c r="J618" s="69">
        <v>1695</v>
      </c>
      <c r="K618" s="69">
        <v>1075</v>
      </c>
      <c r="L618" s="34" t="s">
        <v>183</v>
      </c>
      <c r="M618" s="48"/>
      <c r="N618" s="48" t="s">
        <v>4791</v>
      </c>
      <c r="O618" s="52" t="s">
        <v>4924</v>
      </c>
      <c r="P618" s="52" t="s">
        <v>4925</v>
      </c>
      <c r="Q618" s="49"/>
    </row>
    <row r="619" spans="2:17" ht="18" customHeight="1" x14ac:dyDescent="0.15">
      <c r="B619" s="33">
        <v>2017</v>
      </c>
      <c r="C619" s="52">
        <v>2</v>
      </c>
      <c r="D619" s="35" t="s">
        <v>15</v>
      </c>
      <c r="E619" s="42" t="s">
        <v>4926</v>
      </c>
      <c r="F619" s="35" t="s">
        <v>43</v>
      </c>
      <c r="G619" s="69">
        <v>104</v>
      </c>
      <c r="H619" s="69">
        <v>0</v>
      </c>
      <c r="I619" s="69">
        <v>39</v>
      </c>
      <c r="J619" s="69">
        <v>143</v>
      </c>
      <c r="K619" s="69">
        <v>90</v>
      </c>
      <c r="L619" s="34" t="s">
        <v>183</v>
      </c>
      <c r="M619" s="48"/>
      <c r="N619" s="48" t="s">
        <v>4791</v>
      </c>
      <c r="O619" s="52" t="s">
        <v>4924</v>
      </c>
      <c r="P619" s="52" t="s">
        <v>4925</v>
      </c>
      <c r="Q619" s="49"/>
    </row>
    <row r="620" spans="2:17" ht="18" customHeight="1" x14ac:dyDescent="0.15">
      <c r="B620" s="33">
        <v>2017</v>
      </c>
      <c r="C620" s="52">
        <v>2</v>
      </c>
      <c r="D620" s="35" t="s">
        <v>15</v>
      </c>
      <c r="E620" s="42" t="s">
        <v>4927</v>
      </c>
      <c r="F620" s="35" t="s">
        <v>44</v>
      </c>
      <c r="G620" s="69">
        <v>12</v>
      </c>
      <c r="H620" s="69">
        <v>0</v>
      </c>
      <c r="I620" s="69">
        <v>30</v>
      </c>
      <c r="J620" s="69">
        <v>42</v>
      </c>
      <c r="K620" s="69">
        <v>26</v>
      </c>
      <c r="L620" s="34" t="s">
        <v>183</v>
      </c>
      <c r="M620" s="48"/>
      <c r="N620" s="48" t="s">
        <v>4791</v>
      </c>
      <c r="O620" s="52" t="s">
        <v>4924</v>
      </c>
      <c r="P620" s="52" t="s">
        <v>4925</v>
      </c>
      <c r="Q620" s="49"/>
    </row>
    <row r="621" spans="2:17" ht="18" customHeight="1" x14ac:dyDescent="0.15">
      <c r="B621" s="33">
        <v>2017</v>
      </c>
      <c r="C621" s="52">
        <v>2</v>
      </c>
      <c r="D621" s="35" t="s">
        <v>16</v>
      </c>
      <c r="E621" s="42" t="s">
        <v>4928</v>
      </c>
      <c r="F621" s="35" t="s">
        <v>341</v>
      </c>
      <c r="G621" s="170">
        <v>204</v>
      </c>
      <c r="H621" s="170">
        <v>0</v>
      </c>
      <c r="I621" s="170">
        <v>1382</v>
      </c>
      <c r="J621" s="170">
        <v>1586</v>
      </c>
      <c r="K621" s="170">
        <v>1586</v>
      </c>
      <c r="L621" s="34" t="s">
        <v>183</v>
      </c>
      <c r="M621" s="48"/>
      <c r="N621" s="48" t="s">
        <v>4786</v>
      </c>
      <c r="O621" s="52" t="s">
        <v>4787</v>
      </c>
      <c r="P621" s="52" t="s">
        <v>4788</v>
      </c>
      <c r="Q621" s="58" t="s">
        <v>4929</v>
      </c>
    </row>
    <row r="622" spans="2:17" ht="18" customHeight="1" x14ac:dyDescent="0.15">
      <c r="B622" s="33">
        <v>2017</v>
      </c>
      <c r="C622" s="52">
        <v>2</v>
      </c>
      <c r="D622" s="35" t="s">
        <v>16</v>
      </c>
      <c r="E622" s="42" t="s">
        <v>4928</v>
      </c>
      <c r="F622" s="35" t="s">
        <v>43</v>
      </c>
      <c r="G622" s="170">
        <v>68</v>
      </c>
      <c r="H622" s="170">
        <v>0</v>
      </c>
      <c r="I622" s="170">
        <v>267</v>
      </c>
      <c r="J622" s="170">
        <v>335</v>
      </c>
      <c r="K622" s="170">
        <v>335</v>
      </c>
      <c r="L622" s="34"/>
      <c r="M622" s="48"/>
      <c r="N622" s="48" t="s">
        <v>4786</v>
      </c>
      <c r="O622" s="52" t="s">
        <v>4787</v>
      </c>
      <c r="P622" s="52" t="s">
        <v>4788</v>
      </c>
      <c r="Q622" s="58" t="s">
        <v>4929</v>
      </c>
    </row>
    <row r="623" spans="2:17" ht="18" customHeight="1" x14ac:dyDescent="0.15">
      <c r="B623" s="33">
        <v>2017</v>
      </c>
      <c r="C623" s="52">
        <v>2</v>
      </c>
      <c r="D623" s="35" t="s">
        <v>16</v>
      </c>
      <c r="E623" s="42" t="s">
        <v>4930</v>
      </c>
      <c r="F623" s="35" t="s">
        <v>341</v>
      </c>
      <c r="G623" s="170">
        <v>1425</v>
      </c>
      <c r="H623" s="170">
        <v>0</v>
      </c>
      <c r="I623" s="170">
        <v>302</v>
      </c>
      <c r="J623" s="170">
        <v>1727</v>
      </c>
      <c r="K623" s="170">
        <v>1727</v>
      </c>
      <c r="L623" s="34" t="s">
        <v>183</v>
      </c>
      <c r="M623" s="48"/>
      <c r="N623" s="48" t="s">
        <v>4786</v>
      </c>
      <c r="O623" s="52" t="s">
        <v>4787</v>
      </c>
      <c r="P623" s="52" t="s">
        <v>4788</v>
      </c>
      <c r="Q623" s="58" t="s">
        <v>4929</v>
      </c>
    </row>
    <row r="624" spans="2:17" ht="18" customHeight="1" x14ac:dyDescent="0.15">
      <c r="B624" s="33">
        <v>2017</v>
      </c>
      <c r="C624" s="52">
        <v>2</v>
      </c>
      <c r="D624" s="35" t="s">
        <v>16</v>
      </c>
      <c r="E624" s="42" t="s">
        <v>4930</v>
      </c>
      <c r="F624" s="35" t="s">
        <v>43</v>
      </c>
      <c r="G624" s="170">
        <v>234</v>
      </c>
      <c r="H624" s="170">
        <v>0</v>
      </c>
      <c r="I624" s="170">
        <v>154</v>
      </c>
      <c r="J624" s="170">
        <v>388</v>
      </c>
      <c r="K624" s="170">
        <v>388</v>
      </c>
      <c r="L624" s="34"/>
      <c r="M624" s="48"/>
      <c r="N624" s="48" t="s">
        <v>4786</v>
      </c>
      <c r="O624" s="52" t="s">
        <v>4787</v>
      </c>
      <c r="P624" s="52" t="s">
        <v>4788</v>
      </c>
      <c r="Q624" s="58" t="s">
        <v>4929</v>
      </c>
    </row>
    <row r="625" spans="2:17" ht="18" customHeight="1" x14ac:dyDescent="0.15">
      <c r="B625" s="33">
        <v>2017</v>
      </c>
      <c r="C625" s="52">
        <v>2</v>
      </c>
      <c r="D625" s="35" t="s">
        <v>16</v>
      </c>
      <c r="E625" s="42" t="s">
        <v>4931</v>
      </c>
      <c r="F625" s="35" t="s">
        <v>17</v>
      </c>
      <c r="G625" s="170">
        <v>1088</v>
      </c>
      <c r="H625" s="170">
        <v>0</v>
      </c>
      <c r="I625" s="170">
        <v>1339</v>
      </c>
      <c r="J625" s="170">
        <v>2427</v>
      </c>
      <c r="K625" s="170">
        <v>2427</v>
      </c>
      <c r="L625" s="34" t="s">
        <v>183</v>
      </c>
      <c r="M625" s="48"/>
      <c r="N625" s="48" t="s">
        <v>4786</v>
      </c>
      <c r="O625" s="52" t="s">
        <v>4787</v>
      </c>
      <c r="P625" s="52" t="s">
        <v>4788</v>
      </c>
      <c r="Q625" s="58" t="s">
        <v>4929</v>
      </c>
    </row>
    <row r="626" spans="2:17" ht="18" customHeight="1" x14ac:dyDescent="0.15">
      <c r="B626" s="33">
        <v>2017</v>
      </c>
      <c r="C626" s="52">
        <v>2</v>
      </c>
      <c r="D626" s="35" t="s">
        <v>16</v>
      </c>
      <c r="E626" s="42" t="s">
        <v>4932</v>
      </c>
      <c r="F626" s="35" t="s">
        <v>17</v>
      </c>
      <c r="G626" s="170">
        <v>354</v>
      </c>
      <c r="H626" s="170">
        <v>0</v>
      </c>
      <c r="I626" s="170">
        <v>991</v>
      </c>
      <c r="J626" s="170">
        <v>1345</v>
      </c>
      <c r="K626" s="170">
        <v>1345</v>
      </c>
      <c r="L626" s="34"/>
      <c r="M626" s="48"/>
      <c r="N626" s="48" t="s">
        <v>4786</v>
      </c>
      <c r="O626" s="52" t="s">
        <v>4787</v>
      </c>
      <c r="P626" s="52" t="s">
        <v>4788</v>
      </c>
      <c r="Q626" s="58" t="s">
        <v>4929</v>
      </c>
    </row>
    <row r="627" spans="2:17" ht="18" customHeight="1" x14ac:dyDescent="0.15">
      <c r="B627" s="33">
        <v>2017</v>
      </c>
      <c r="C627" s="52">
        <v>2</v>
      </c>
      <c r="D627" s="35" t="s">
        <v>16</v>
      </c>
      <c r="E627" s="42" t="s">
        <v>4933</v>
      </c>
      <c r="F627" s="35" t="s">
        <v>341</v>
      </c>
      <c r="G627" s="170">
        <v>1500</v>
      </c>
      <c r="H627" s="170">
        <v>5386</v>
      </c>
      <c r="I627" s="170">
        <v>5287</v>
      </c>
      <c r="J627" s="170">
        <v>12173</v>
      </c>
      <c r="K627" s="170">
        <v>12173</v>
      </c>
      <c r="L627" s="34"/>
      <c r="M627" s="48"/>
      <c r="N627" s="48" t="s">
        <v>4786</v>
      </c>
      <c r="O627" s="52" t="s">
        <v>4787</v>
      </c>
      <c r="P627" s="52" t="s">
        <v>4788</v>
      </c>
      <c r="Q627" s="58"/>
    </row>
    <row r="628" spans="2:17" ht="18" customHeight="1" x14ac:dyDescent="0.15">
      <c r="B628" s="74">
        <v>2017</v>
      </c>
      <c r="C628" s="39">
        <v>2</v>
      </c>
      <c r="D628" s="115" t="s">
        <v>16</v>
      </c>
      <c r="E628" s="107" t="s">
        <v>4934</v>
      </c>
      <c r="F628" s="115" t="s">
        <v>17</v>
      </c>
      <c r="G628" s="170">
        <v>1600</v>
      </c>
      <c r="H628" s="170">
        <v>0</v>
      </c>
      <c r="I628" s="170">
        <v>594</v>
      </c>
      <c r="J628" s="170">
        <v>2194</v>
      </c>
      <c r="K628" s="170">
        <v>2194</v>
      </c>
      <c r="L628" s="116" t="s">
        <v>183</v>
      </c>
      <c r="M628" s="31"/>
      <c r="N628" s="31" t="s">
        <v>4786</v>
      </c>
      <c r="O628" s="39" t="s">
        <v>4935</v>
      </c>
      <c r="P628" s="39" t="s">
        <v>4936</v>
      </c>
      <c r="Q628" s="58" t="s">
        <v>4929</v>
      </c>
    </row>
    <row r="629" spans="2:17" ht="18" customHeight="1" x14ac:dyDescent="0.15">
      <c r="B629" s="33">
        <v>2017</v>
      </c>
      <c r="C629" s="52">
        <v>2</v>
      </c>
      <c r="D629" s="35" t="s">
        <v>15</v>
      </c>
      <c r="E629" s="23" t="s">
        <v>4940</v>
      </c>
      <c r="F629" s="35" t="s">
        <v>17</v>
      </c>
      <c r="G629" s="69">
        <v>4500</v>
      </c>
      <c r="H629" s="69">
        <v>29654</v>
      </c>
      <c r="I629" s="69">
        <v>6700</v>
      </c>
      <c r="J629" s="69">
        <f>SUM(G629:I629)</f>
        <v>40854</v>
      </c>
      <c r="K629" s="69">
        <v>4500</v>
      </c>
      <c r="L629" s="34" t="s">
        <v>183</v>
      </c>
      <c r="M629" s="48"/>
      <c r="N629" s="15" t="s">
        <v>4939</v>
      </c>
      <c r="O629" s="52" t="s">
        <v>4941</v>
      </c>
      <c r="P629" s="24" t="s">
        <v>4942</v>
      </c>
      <c r="Q629" s="49"/>
    </row>
    <row r="630" spans="2:17" ht="18" customHeight="1" x14ac:dyDescent="0.15">
      <c r="B630" s="33">
        <v>2017</v>
      </c>
      <c r="C630" s="52">
        <v>2</v>
      </c>
      <c r="D630" s="35" t="s">
        <v>15</v>
      </c>
      <c r="E630" s="42" t="s">
        <v>4954</v>
      </c>
      <c r="F630" s="35" t="s">
        <v>17</v>
      </c>
      <c r="G630" s="69">
        <v>303</v>
      </c>
      <c r="H630" s="69">
        <v>0</v>
      </c>
      <c r="I630" s="69">
        <v>478</v>
      </c>
      <c r="J630" s="69">
        <f>SUM(G630:I630)</f>
        <v>781</v>
      </c>
      <c r="K630" s="69">
        <v>303</v>
      </c>
      <c r="L630" s="34" t="s">
        <v>183</v>
      </c>
      <c r="M630" s="48"/>
      <c r="N630" s="15" t="s">
        <v>4939</v>
      </c>
      <c r="O630" s="52" t="s">
        <v>4827</v>
      </c>
      <c r="P630" s="52" t="s">
        <v>4828</v>
      </c>
      <c r="Q630" s="49"/>
    </row>
    <row r="631" spans="2:17" ht="18" customHeight="1" x14ac:dyDescent="0.15">
      <c r="B631" s="33">
        <v>2017</v>
      </c>
      <c r="C631" s="52">
        <v>3</v>
      </c>
      <c r="D631" s="17" t="s">
        <v>15</v>
      </c>
      <c r="E631" s="42" t="s">
        <v>210</v>
      </c>
      <c r="F631" s="17" t="s">
        <v>17</v>
      </c>
      <c r="G631" s="69">
        <v>10611</v>
      </c>
      <c r="H631" s="69">
        <v>0</v>
      </c>
      <c r="I631" s="69">
        <v>4806</v>
      </c>
      <c r="J631" s="69">
        <v>15417</v>
      </c>
      <c r="K631" s="69"/>
      <c r="L631" s="18" t="s">
        <v>183</v>
      </c>
      <c r="M631" s="48"/>
      <c r="N631" s="42" t="s">
        <v>211</v>
      </c>
      <c r="O631" s="52" t="s">
        <v>212</v>
      </c>
      <c r="P631" s="52" t="s">
        <v>233</v>
      </c>
      <c r="Q631" s="49"/>
    </row>
    <row r="632" spans="2:17" ht="18" customHeight="1" x14ac:dyDescent="0.15">
      <c r="B632" s="33">
        <v>2017</v>
      </c>
      <c r="C632" s="52">
        <v>3</v>
      </c>
      <c r="D632" s="17" t="s">
        <v>15</v>
      </c>
      <c r="E632" s="42" t="s">
        <v>213</v>
      </c>
      <c r="F632" s="17" t="s">
        <v>43</v>
      </c>
      <c r="G632" s="69">
        <v>500</v>
      </c>
      <c r="H632" s="69">
        <v>669</v>
      </c>
      <c r="I632" s="69">
        <v>563</v>
      </c>
      <c r="J632" s="69">
        <v>1732</v>
      </c>
      <c r="K632" s="69"/>
      <c r="L632" s="18" t="s">
        <v>183</v>
      </c>
      <c r="M632" s="48"/>
      <c r="N632" s="42" t="s">
        <v>211</v>
      </c>
      <c r="O632" s="52" t="s">
        <v>214</v>
      </c>
      <c r="P632" s="52" t="s">
        <v>234</v>
      </c>
      <c r="Q632" s="49"/>
    </row>
    <row r="633" spans="2:17" ht="18" customHeight="1" x14ac:dyDescent="0.15">
      <c r="B633" s="33">
        <v>2017</v>
      </c>
      <c r="C633" s="52">
        <v>3</v>
      </c>
      <c r="D633" s="17" t="s">
        <v>15</v>
      </c>
      <c r="E633" s="42" t="s">
        <v>215</v>
      </c>
      <c r="F633" s="17" t="s">
        <v>17</v>
      </c>
      <c r="G633" s="69">
        <v>1700</v>
      </c>
      <c r="H633" s="69">
        <v>10189</v>
      </c>
      <c r="I633" s="69">
        <v>703</v>
      </c>
      <c r="J633" s="69">
        <v>12592</v>
      </c>
      <c r="K633" s="69"/>
      <c r="L633" s="18" t="s">
        <v>183</v>
      </c>
      <c r="M633" s="48"/>
      <c r="N633" s="42" t="s">
        <v>211</v>
      </c>
      <c r="O633" s="52" t="s">
        <v>212</v>
      </c>
      <c r="P633" s="52" t="s">
        <v>233</v>
      </c>
      <c r="Q633" s="49"/>
    </row>
    <row r="634" spans="2:17" ht="18" customHeight="1" x14ac:dyDescent="0.15">
      <c r="B634" s="33">
        <v>2017</v>
      </c>
      <c r="C634" s="52">
        <v>3</v>
      </c>
      <c r="D634" s="17" t="s">
        <v>15</v>
      </c>
      <c r="E634" s="42" t="s">
        <v>216</v>
      </c>
      <c r="F634" s="17" t="s">
        <v>17</v>
      </c>
      <c r="G634" s="69">
        <v>4966</v>
      </c>
      <c r="H634" s="69">
        <v>0</v>
      </c>
      <c r="I634" s="69">
        <v>3949</v>
      </c>
      <c r="J634" s="69">
        <v>8915</v>
      </c>
      <c r="K634" s="69"/>
      <c r="L634" s="18"/>
      <c r="M634" s="48"/>
      <c r="N634" s="42" t="s">
        <v>211</v>
      </c>
      <c r="O634" s="52" t="s">
        <v>217</v>
      </c>
      <c r="P634" s="52" t="s">
        <v>235</v>
      </c>
      <c r="Q634" s="49"/>
    </row>
    <row r="635" spans="2:17" ht="18" customHeight="1" x14ac:dyDescent="0.15">
      <c r="B635" s="33">
        <v>2017</v>
      </c>
      <c r="C635" s="52">
        <v>3</v>
      </c>
      <c r="D635" s="17" t="s">
        <v>15</v>
      </c>
      <c r="E635" s="42" t="s">
        <v>218</v>
      </c>
      <c r="F635" s="17" t="s">
        <v>17</v>
      </c>
      <c r="G635" s="69">
        <v>1764</v>
      </c>
      <c r="H635" s="69">
        <v>0</v>
      </c>
      <c r="I635" s="69">
        <v>2587</v>
      </c>
      <c r="J635" s="69">
        <v>4351</v>
      </c>
      <c r="K635" s="69"/>
      <c r="L635" s="18"/>
      <c r="M635" s="48"/>
      <c r="N635" s="42" t="s">
        <v>211</v>
      </c>
      <c r="O635" s="52" t="s">
        <v>212</v>
      </c>
      <c r="P635" s="52" t="s">
        <v>233</v>
      </c>
      <c r="Q635" s="49"/>
    </row>
    <row r="636" spans="2:17" ht="18" customHeight="1" x14ac:dyDescent="0.15">
      <c r="B636" s="33">
        <v>2017</v>
      </c>
      <c r="C636" s="52">
        <v>3</v>
      </c>
      <c r="D636" s="35" t="s">
        <v>15</v>
      </c>
      <c r="E636" s="42" t="s">
        <v>236</v>
      </c>
      <c r="F636" s="35" t="s">
        <v>17</v>
      </c>
      <c r="G636" s="69">
        <v>5952</v>
      </c>
      <c r="H636" s="69">
        <v>22468</v>
      </c>
      <c r="I636" s="69">
        <v>8841</v>
      </c>
      <c r="J636" s="69">
        <v>37261</v>
      </c>
      <c r="K636" s="69">
        <v>5952</v>
      </c>
      <c r="L636" s="34" t="s">
        <v>183</v>
      </c>
      <c r="M636" s="48"/>
      <c r="N636" s="42" t="s">
        <v>237</v>
      </c>
      <c r="O636" s="52" t="s">
        <v>238</v>
      </c>
      <c r="P636" s="52" t="s">
        <v>239</v>
      </c>
      <c r="Q636" s="49"/>
    </row>
    <row r="637" spans="2:17" ht="18" customHeight="1" x14ac:dyDescent="0.15">
      <c r="B637" s="33">
        <v>2017</v>
      </c>
      <c r="C637" s="52">
        <v>3</v>
      </c>
      <c r="D637" s="35" t="s">
        <v>16</v>
      </c>
      <c r="E637" s="42" t="s">
        <v>240</v>
      </c>
      <c r="F637" s="35" t="s">
        <v>17</v>
      </c>
      <c r="G637" s="69">
        <v>5885</v>
      </c>
      <c r="H637" s="69">
        <v>29807</v>
      </c>
      <c r="I637" s="69">
        <v>7615</v>
      </c>
      <c r="J637" s="69">
        <v>43307</v>
      </c>
      <c r="K637" s="69">
        <v>5885</v>
      </c>
      <c r="L637" s="34" t="s">
        <v>183</v>
      </c>
      <c r="M637" s="48"/>
      <c r="N637" s="42" t="s">
        <v>237</v>
      </c>
      <c r="O637" s="52" t="s">
        <v>238</v>
      </c>
      <c r="P637" s="52" t="s">
        <v>239</v>
      </c>
      <c r="Q637" s="49"/>
    </row>
    <row r="638" spans="2:17" ht="18" customHeight="1" x14ac:dyDescent="0.15">
      <c r="B638" s="33">
        <v>2017</v>
      </c>
      <c r="C638" s="52">
        <v>3</v>
      </c>
      <c r="D638" s="35" t="s">
        <v>15</v>
      </c>
      <c r="E638" s="42" t="s">
        <v>241</v>
      </c>
      <c r="F638" s="35" t="s">
        <v>17</v>
      </c>
      <c r="G638" s="69">
        <v>2310</v>
      </c>
      <c r="H638" s="69">
        <v>9956</v>
      </c>
      <c r="I638" s="69">
        <v>2845</v>
      </c>
      <c r="J638" s="69">
        <v>15111</v>
      </c>
      <c r="K638" s="69">
        <v>2310</v>
      </c>
      <c r="L638" s="34" t="s">
        <v>183</v>
      </c>
      <c r="M638" s="48"/>
      <c r="N638" s="42" t="s">
        <v>237</v>
      </c>
      <c r="O638" s="52" t="s">
        <v>238</v>
      </c>
      <c r="P638" s="52" t="s">
        <v>239</v>
      </c>
      <c r="Q638" s="49"/>
    </row>
    <row r="639" spans="2:17" ht="18" customHeight="1" x14ac:dyDescent="0.15">
      <c r="B639" s="33">
        <v>2017</v>
      </c>
      <c r="C639" s="52">
        <v>3</v>
      </c>
      <c r="D639" s="35" t="s">
        <v>15</v>
      </c>
      <c r="E639" s="42" t="s">
        <v>242</v>
      </c>
      <c r="F639" s="35" t="s">
        <v>43</v>
      </c>
      <c r="G639" s="69">
        <v>50</v>
      </c>
      <c r="H639" s="69">
        <v>947</v>
      </c>
      <c r="I639" s="69">
        <v>55</v>
      </c>
      <c r="J639" s="69">
        <v>1052</v>
      </c>
      <c r="K639" s="69">
        <v>50</v>
      </c>
      <c r="L639" s="34"/>
      <c r="M639" s="48"/>
      <c r="N639" s="42" t="s">
        <v>237</v>
      </c>
      <c r="O639" s="52" t="s">
        <v>238</v>
      </c>
      <c r="P639" s="52" t="s">
        <v>239</v>
      </c>
      <c r="Q639" s="49"/>
    </row>
    <row r="640" spans="2:17" ht="18" customHeight="1" x14ac:dyDescent="0.15">
      <c r="B640" s="33">
        <v>2017</v>
      </c>
      <c r="C640" s="52">
        <v>3</v>
      </c>
      <c r="D640" s="35" t="s">
        <v>15</v>
      </c>
      <c r="E640" s="42" t="s">
        <v>243</v>
      </c>
      <c r="F640" s="35" t="s">
        <v>17</v>
      </c>
      <c r="G640" s="69">
        <v>1849</v>
      </c>
      <c r="H640" s="69">
        <v>21564</v>
      </c>
      <c r="I640" s="69">
        <v>2726</v>
      </c>
      <c r="J640" s="69">
        <v>26139</v>
      </c>
      <c r="K640" s="69">
        <v>1849</v>
      </c>
      <c r="L640" s="34"/>
      <c r="M640" s="48"/>
      <c r="N640" s="42" t="s">
        <v>237</v>
      </c>
      <c r="O640" s="52" t="s">
        <v>238</v>
      </c>
      <c r="P640" s="52" t="s">
        <v>239</v>
      </c>
      <c r="Q640" s="49"/>
    </row>
    <row r="641" spans="2:17" ht="18" customHeight="1" x14ac:dyDescent="0.15">
      <c r="B641" s="33">
        <v>2017</v>
      </c>
      <c r="C641" s="40">
        <v>3</v>
      </c>
      <c r="D641" s="55" t="s">
        <v>15</v>
      </c>
      <c r="E641" s="42" t="s">
        <v>360</v>
      </c>
      <c r="F641" s="37" t="s">
        <v>17</v>
      </c>
      <c r="G641" s="69">
        <v>1108</v>
      </c>
      <c r="H641" s="69">
        <v>0</v>
      </c>
      <c r="I641" s="69">
        <v>38032</v>
      </c>
      <c r="J641" s="69">
        <v>39140</v>
      </c>
      <c r="K641" s="69">
        <v>39140</v>
      </c>
      <c r="L641" s="38" t="s">
        <v>183</v>
      </c>
      <c r="M641" s="52"/>
      <c r="N641" s="107" t="s">
        <v>353</v>
      </c>
      <c r="O641" s="39" t="s">
        <v>361</v>
      </c>
      <c r="P641" s="37" t="s">
        <v>362</v>
      </c>
      <c r="Q641" s="58"/>
    </row>
    <row r="642" spans="2:17" ht="18" customHeight="1" x14ac:dyDescent="0.15">
      <c r="B642" s="33">
        <v>2017</v>
      </c>
      <c r="C642" s="40">
        <v>3</v>
      </c>
      <c r="D642" s="55" t="s">
        <v>15</v>
      </c>
      <c r="E642" s="42" t="s">
        <v>370</v>
      </c>
      <c r="F642" s="37" t="s">
        <v>17</v>
      </c>
      <c r="G642" s="69">
        <v>3789</v>
      </c>
      <c r="H642" s="69">
        <v>0</v>
      </c>
      <c r="I642" s="69">
        <v>28687</v>
      </c>
      <c r="J642" s="69">
        <v>32476</v>
      </c>
      <c r="K642" s="69">
        <v>32476</v>
      </c>
      <c r="L642" s="38" t="s">
        <v>183</v>
      </c>
      <c r="M642" s="52"/>
      <c r="N642" s="107" t="s">
        <v>353</v>
      </c>
      <c r="O642" s="39" t="s">
        <v>371</v>
      </c>
      <c r="P642" s="37" t="s">
        <v>372</v>
      </c>
      <c r="Q642" s="58"/>
    </row>
    <row r="643" spans="2:17" ht="18" customHeight="1" x14ac:dyDescent="0.15">
      <c r="B643" s="74">
        <v>2017</v>
      </c>
      <c r="C643" s="39">
        <v>3</v>
      </c>
      <c r="D643" s="39" t="s">
        <v>15</v>
      </c>
      <c r="E643" s="107" t="s">
        <v>644</v>
      </c>
      <c r="F643" s="39" t="s">
        <v>17</v>
      </c>
      <c r="G643" s="170">
        <v>3137</v>
      </c>
      <c r="H643" s="170">
        <v>6607</v>
      </c>
      <c r="I643" s="170">
        <v>13543</v>
      </c>
      <c r="J643" s="170">
        <v>23287</v>
      </c>
      <c r="K643" s="170">
        <v>23287</v>
      </c>
      <c r="L643" s="82"/>
      <c r="M643" s="39"/>
      <c r="N643" s="107" t="s">
        <v>483</v>
      </c>
      <c r="O643" s="39" t="s">
        <v>645</v>
      </c>
      <c r="P643" s="39" t="s">
        <v>485</v>
      </c>
      <c r="Q643" s="83"/>
    </row>
    <row r="644" spans="2:17" ht="18" customHeight="1" x14ac:dyDescent="0.15">
      <c r="B644" s="33">
        <v>2017</v>
      </c>
      <c r="C644" s="39">
        <v>3</v>
      </c>
      <c r="D644" s="39" t="s">
        <v>15</v>
      </c>
      <c r="E644" s="107" t="s">
        <v>644</v>
      </c>
      <c r="F644" s="39" t="s">
        <v>43</v>
      </c>
      <c r="G644" s="170">
        <v>63</v>
      </c>
      <c r="H644" s="170">
        <v>2595</v>
      </c>
      <c r="I644" s="170">
        <v>207</v>
      </c>
      <c r="J644" s="170">
        <v>2865</v>
      </c>
      <c r="K644" s="170">
        <v>2865</v>
      </c>
      <c r="L644" s="82"/>
      <c r="M644" s="39"/>
      <c r="N644" s="107" t="s">
        <v>483</v>
      </c>
      <c r="O644" s="39" t="s">
        <v>645</v>
      </c>
      <c r="P644" s="39" t="s">
        <v>485</v>
      </c>
      <c r="Q644" s="83"/>
    </row>
    <row r="645" spans="2:17" ht="18" customHeight="1" x14ac:dyDescent="0.15">
      <c r="B645" s="33">
        <v>2017</v>
      </c>
      <c r="C645" s="39">
        <v>3</v>
      </c>
      <c r="D645" s="84" t="s">
        <v>15</v>
      </c>
      <c r="E645" s="107" t="s">
        <v>646</v>
      </c>
      <c r="F645" s="84" t="s">
        <v>17</v>
      </c>
      <c r="G645" s="170">
        <v>1645</v>
      </c>
      <c r="H645" s="170">
        <v>0</v>
      </c>
      <c r="I645" s="170">
        <v>31676</v>
      </c>
      <c r="J645" s="170">
        <v>33321</v>
      </c>
      <c r="K645" s="170">
        <v>33321</v>
      </c>
      <c r="L645" s="82" t="s">
        <v>183</v>
      </c>
      <c r="M645" s="39"/>
      <c r="N645" s="107" t="s">
        <v>483</v>
      </c>
      <c r="O645" s="39" t="s">
        <v>647</v>
      </c>
      <c r="P645" s="39" t="s">
        <v>485</v>
      </c>
      <c r="Q645" s="83"/>
    </row>
    <row r="646" spans="2:17" ht="18" customHeight="1" x14ac:dyDescent="0.15">
      <c r="B646" s="33">
        <v>2017</v>
      </c>
      <c r="C646" s="39">
        <v>3</v>
      </c>
      <c r="D646" s="84" t="s">
        <v>15</v>
      </c>
      <c r="E646" s="107" t="s">
        <v>646</v>
      </c>
      <c r="F646" s="84" t="s">
        <v>43</v>
      </c>
      <c r="G646" s="170">
        <v>7</v>
      </c>
      <c r="H646" s="170">
        <v>0</v>
      </c>
      <c r="I646" s="170">
        <v>129</v>
      </c>
      <c r="J646" s="170">
        <v>136</v>
      </c>
      <c r="K646" s="170">
        <v>135</v>
      </c>
      <c r="L646" s="82" t="s">
        <v>183</v>
      </c>
      <c r="M646" s="39"/>
      <c r="N646" s="107" t="s">
        <v>483</v>
      </c>
      <c r="O646" s="39" t="s">
        <v>647</v>
      </c>
      <c r="P646" s="39" t="s">
        <v>485</v>
      </c>
      <c r="Q646" s="83"/>
    </row>
    <row r="647" spans="2:17" ht="18" customHeight="1" x14ac:dyDescent="0.15">
      <c r="B647" s="33">
        <v>2017</v>
      </c>
      <c r="C647" s="39">
        <v>3</v>
      </c>
      <c r="D647" s="84" t="s">
        <v>15</v>
      </c>
      <c r="E647" s="107" t="s">
        <v>648</v>
      </c>
      <c r="F647" s="39" t="s">
        <v>17</v>
      </c>
      <c r="G647" s="170">
        <v>3000</v>
      </c>
      <c r="H647" s="170">
        <v>10616</v>
      </c>
      <c r="I647" s="170">
        <v>3241</v>
      </c>
      <c r="J647" s="170">
        <v>16857</v>
      </c>
      <c r="K647" s="170">
        <v>16857</v>
      </c>
      <c r="L647" s="82"/>
      <c r="M647" s="39"/>
      <c r="N647" s="107" t="s">
        <v>483</v>
      </c>
      <c r="O647" s="39" t="s">
        <v>645</v>
      </c>
      <c r="P647" s="39" t="s">
        <v>485</v>
      </c>
      <c r="Q647" s="83"/>
    </row>
    <row r="648" spans="2:17" ht="18" customHeight="1" x14ac:dyDescent="0.15">
      <c r="B648" s="33">
        <v>2017</v>
      </c>
      <c r="C648" s="39">
        <v>3</v>
      </c>
      <c r="D648" s="84" t="s">
        <v>15</v>
      </c>
      <c r="E648" s="107" t="s">
        <v>649</v>
      </c>
      <c r="F648" s="84" t="s">
        <v>17</v>
      </c>
      <c r="G648" s="170">
        <v>2150</v>
      </c>
      <c r="H648" s="170">
        <v>1639</v>
      </c>
      <c r="I648" s="170">
        <v>703</v>
      </c>
      <c r="J648" s="170">
        <v>4492</v>
      </c>
      <c r="K648" s="170">
        <v>4492</v>
      </c>
      <c r="L648" s="82" t="s">
        <v>183</v>
      </c>
      <c r="M648" s="39"/>
      <c r="N648" s="107" t="s">
        <v>483</v>
      </c>
      <c r="O648" s="39" t="s">
        <v>647</v>
      </c>
      <c r="P648" s="39" t="s">
        <v>485</v>
      </c>
      <c r="Q648" s="83"/>
    </row>
    <row r="649" spans="2:17" ht="18" customHeight="1" x14ac:dyDescent="0.15">
      <c r="B649" s="33">
        <v>2017</v>
      </c>
      <c r="C649" s="39">
        <v>3</v>
      </c>
      <c r="D649" s="84" t="s">
        <v>15</v>
      </c>
      <c r="E649" s="107" t="s">
        <v>650</v>
      </c>
      <c r="F649" s="84" t="s">
        <v>17</v>
      </c>
      <c r="G649" s="170">
        <v>1296</v>
      </c>
      <c r="H649" s="170">
        <v>0</v>
      </c>
      <c r="I649" s="170">
        <v>2169</v>
      </c>
      <c r="J649" s="170">
        <v>3465</v>
      </c>
      <c r="K649" s="170">
        <v>3465</v>
      </c>
      <c r="L649" s="82" t="s">
        <v>183</v>
      </c>
      <c r="M649" s="39"/>
      <c r="N649" s="107" t="s">
        <v>483</v>
      </c>
      <c r="O649" s="39" t="s">
        <v>484</v>
      </c>
      <c r="P649" s="39" t="s">
        <v>485</v>
      </c>
      <c r="Q649" s="83"/>
    </row>
    <row r="650" spans="2:17" ht="18" customHeight="1" x14ac:dyDescent="0.15">
      <c r="B650" s="33">
        <v>2017</v>
      </c>
      <c r="C650" s="39">
        <v>3</v>
      </c>
      <c r="D650" s="84" t="s">
        <v>15</v>
      </c>
      <c r="E650" s="107" t="s">
        <v>651</v>
      </c>
      <c r="F650" s="84" t="s">
        <v>17</v>
      </c>
      <c r="G650" s="170">
        <v>188</v>
      </c>
      <c r="H650" s="170">
        <v>0</v>
      </c>
      <c r="I650" s="170">
        <v>20</v>
      </c>
      <c r="J650" s="170">
        <v>208</v>
      </c>
      <c r="K650" s="170">
        <v>208</v>
      </c>
      <c r="L650" s="82" t="s">
        <v>183</v>
      </c>
      <c r="M650" s="39"/>
      <c r="N650" s="107" t="s">
        <v>483</v>
      </c>
      <c r="O650" s="39" t="s">
        <v>484</v>
      </c>
      <c r="P650" s="39" t="s">
        <v>485</v>
      </c>
      <c r="Q650" s="83"/>
    </row>
    <row r="651" spans="2:17" ht="18" customHeight="1" x14ac:dyDescent="0.15">
      <c r="B651" s="33">
        <v>2017</v>
      </c>
      <c r="C651" s="39">
        <v>3</v>
      </c>
      <c r="D651" s="84" t="s">
        <v>15</v>
      </c>
      <c r="E651" s="107" t="s">
        <v>652</v>
      </c>
      <c r="F651" s="84" t="s">
        <v>17</v>
      </c>
      <c r="G651" s="170">
        <v>343</v>
      </c>
      <c r="H651" s="170">
        <v>0</v>
      </c>
      <c r="I651" s="170">
        <v>1510</v>
      </c>
      <c r="J651" s="170">
        <v>1853</v>
      </c>
      <c r="K651" s="170">
        <v>1853</v>
      </c>
      <c r="L651" s="82"/>
      <c r="M651" s="39"/>
      <c r="N651" s="107" t="s">
        <v>483</v>
      </c>
      <c r="O651" s="39" t="s">
        <v>653</v>
      </c>
      <c r="P651" s="39" t="s">
        <v>485</v>
      </c>
      <c r="Q651" s="83"/>
    </row>
    <row r="652" spans="2:17" ht="18" customHeight="1" x14ac:dyDescent="0.15">
      <c r="B652" s="33">
        <v>2017</v>
      </c>
      <c r="C652" s="39">
        <v>3</v>
      </c>
      <c r="D652" s="84" t="s">
        <v>15</v>
      </c>
      <c r="E652" s="107" t="s">
        <v>654</v>
      </c>
      <c r="F652" s="84" t="s">
        <v>17</v>
      </c>
      <c r="G652" s="170">
        <v>306</v>
      </c>
      <c r="H652" s="170">
        <v>0</v>
      </c>
      <c r="I652" s="170">
        <v>1466</v>
      </c>
      <c r="J652" s="170">
        <v>1772</v>
      </c>
      <c r="K652" s="170">
        <v>1772</v>
      </c>
      <c r="L652" s="82"/>
      <c r="M652" s="39"/>
      <c r="N652" s="107" t="s">
        <v>483</v>
      </c>
      <c r="O652" s="39" t="s">
        <v>655</v>
      </c>
      <c r="P652" s="39" t="s">
        <v>485</v>
      </c>
      <c r="Q652" s="83"/>
    </row>
    <row r="653" spans="2:17" ht="18" customHeight="1" x14ac:dyDescent="0.15">
      <c r="B653" s="33">
        <v>2017</v>
      </c>
      <c r="C653" s="52">
        <v>3</v>
      </c>
      <c r="D653" s="65" t="s">
        <v>15</v>
      </c>
      <c r="E653" s="42" t="s">
        <v>657</v>
      </c>
      <c r="F653" s="65" t="s">
        <v>341</v>
      </c>
      <c r="G653" s="69">
        <v>900</v>
      </c>
      <c r="H653" s="69">
        <v>0</v>
      </c>
      <c r="I653" s="69">
        <v>1475</v>
      </c>
      <c r="J653" s="69">
        <v>2375</v>
      </c>
      <c r="K653" s="170">
        <v>1662</v>
      </c>
      <c r="L653" s="38" t="s">
        <v>183</v>
      </c>
      <c r="M653" s="52"/>
      <c r="N653" s="107" t="s">
        <v>483</v>
      </c>
      <c r="O653" s="52" t="s">
        <v>658</v>
      </c>
      <c r="P653" s="39" t="s">
        <v>485</v>
      </c>
      <c r="Q653" s="58"/>
    </row>
    <row r="654" spans="2:17" ht="18" customHeight="1" x14ac:dyDescent="0.15">
      <c r="B654" s="33">
        <v>2017</v>
      </c>
      <c r="C654" s="52">
        <v>3</v>
      </c>
      <c r="D654" s="65" t="s">
        <v>15</v>
      </c>
      <c r="E654" s="42" t="s">
        <v>659</v>
      </c>
      <c r="F654" s="65" t="s">
        <v>341</v>
      </c>
      <c r="G654" s="69">
        <v>1300</v>
      </c>
      <c r="H654" s="69">
        <v>0</v>
      </c>
      <c r="I654" s="69">
        <v>782</v>
      </c>
      <c r="J654" s="69">
        <v>2082</v>
      </c>
      <c r="K654" s="170">
        <v>1457</v>
      </c>
      <c r="L654" s="38" t="s">
        <v>183</v>
      </c>
      <c r="M654" s="52"/>
      <c r="N654" s="107" t="s">
        <v>483</v>
      </c>
      <c r="O654" s="52" t="s">
        <v>658</v>
      </c>
      <c r="P654" s="39" t="s">
        <v>485</v>
      </c>
      <c r="Q654" s="58"/>
    </row>
    <row r="655" spans="2:17" ht="18" customHeight="1" x14ac:dyDescent="0.15">
      <c r="B655" s="33">
        <v>2017</v>
      </c>
      <c r="C655" s="52">
        <v>3</v>
      </c>
      <c r="D655" s="65" t="s">
        <v>15</v>
      </c>
      <c r="E655" s="42" t="s">
        <v>660</v>
      </c>
      <c r="F655" s="65" t="s">
        <v>341</v>
      </c>
      <c r="G655" s="69">
        <v>1300</v>
      </c>
      <c r="H655" s="69">
        <v>0</v>
      </c>
      <c r="I655" s="69">
        <v>506</v>
      </c>
      <c r="J655" s="69">
        <v>1806</v>
      </c>
      <c r="K655" s="170">
        <v>1264</v>
      </c>
      <c r="L655" s="38" t="s">
        <v>183</v>
      </c>
      <c r="M655" s="52"/>
      <c r="N655" s="107" t="s">
        <v>483</v>
      </c>
      <c r="O655" s="52" t="s">
        <v>658</v>
      </c>
      <c r="P655" s="39" t="s">
        <v>485</v>
      </c>
      <c r="Q655" s="58"/>
    </row>
    <row r="656" spans="2:17" ht="18" customHeight="1" x14ac:dyDescent="0.15">
      <c r="B656" s="33">
        <v>2017</v>
      </c>
      <c r="C656" s="52">
        <v>3</v>
      </c>
      <c r="D656" s="65" t="s">
        <v>15</v>
      </c>
      <c r="E656" s="42" t="s">
        <v>661</v>
      </c>
      <c r="F656" s="65" t="s">
        <v>17</v>
      </c>
      <c r="G656" s="69">
        <v>1000</v>
      </c>
      <c r="H656" s="69">
        <v>0</v>
      </c>
      <c r="I656" s="69">
        <v>4057</v>
      </c>
      <c r="J656" s="69">
        <v>5057</v>
      </c>
      <c r="K656" s="170">
        <v>3540</v>
      </c>
      <c r="L656" s="38"/>
      <c r="M656" s="52"/>
      <c r="N656" s="107" t="s">
        <v>483</v>
      </c>
      <c r="O656" s="52" t="s">
        <v>662</v>
      </c>
      <c r="P656" s="39" t="s">
        <v>485</v>
      </c>
      <c r="Q656" s="58"/>
    </row>
    <row r="657" spans="2:17" ht="18" customHeight="1" x14ac:dyDescent="0.15">
      <c r="B657" s="33">
        <v>2017</v>
      </c>
      <c r="C657" s="52">
        <v>3</v>
      </c>
      <c r="D657" s="65" t="s">
        <v>15</v>
      </c>
      <c r="E657" s="42" t="s">
        <v>663</v>
      </c>
      <c r="F657" s="65" t="s">
        <v>17</v>
      </c>
      <c r="G657" s="69">
        <v>825</v>
      </c>
      <c r="H657" s="69">
        <v>901</v>
      </c>
      <c r="I657" s="69">
        <v>379</v>
      </c>
      <c r="J657" s="69">
        <v>2105</v>
      </c>
      <c r="K657" s="69">
        <v>1684</v>
      </c>
      <c r="L657" s="38" t="s">
        <v>183</v>
      </c>
      <c r="M657" s="52"/>
      <c r="N657" s="107" t="s">
        <v>483</v>
      </c>
      <c r="O657" s="52" t="s">
        <v>662</v>
      </c>
      <c r="P657" s="39" t="s">
        <v>485</v>
      </c>
      <c r="Q657" s="58"/>
    </row>
    <row r="658" spans="2:17" ht="18" customHeight="1" x14ac:dyDescent="0.15">
      <c r="B658" s="33">
        <v>2017</v>
      </c>
      <c r="C658" s="52">
        <v>3</v>
      </c>
      <c r="D658" s="65" t="s">
        <v>15</v>
      </c>
      <c r="E658" s="42" t="s">
        <v>664</v>
      </c>
      <c r="F658" s="65" t="s">
        <v>17</v>
      </c>
      <c r="G658" s="69">
        <v>325</v>
      </c>
      <c r="H658" s="69">
        <v>271</v>
      </c>
      <c r="I658" s="69">
        <v>826</v>
      </c>
      <c r="J658" s="69">
        <v>1422</v>
      </c>
      <c r="K658" s="69">
        <v>1138</v>
      </c>
      <c r="L658" s="38" t="s">
        <v>183</v>
      </c>
      <c r="M658" s="52"/>
      <c r="N658" s="107" t="s">
        <v>483</v>
      </c>
      <c r="O658" s="52" t="s">
        <v>662</v>
      </c>
      <c r="P658" s="39" t="s">
        <v>485</v>
      </c>
      <c r="Q658" s="58"/>
    </row>
    <row r="659" spans="2:17" ht="18" customHeight="1" x14ac:dyDescent="0.2">
      <c r="B659" s="76">
        <v>2017</v>
      </c>
      <c r="C659" s="24">
        <v>3</v>
      </c>
      <c r="D659" s="86" t="s">
        <v>15</v>
      </c>
      <c r="E659" s="23" t="s">
        <v>710</v>
      </c>
      <c r="F659" s="86" t="s">
        <v>17</v>
      </c>
      <c r="G659" s="228">
        <v>3651</v>
      </c>
      <c r="H659" s="228">
        <v>0</v>
      </c>
      <c r="I659" s="228">
        <v>3670</v>
      </c>
      <c r="J659" s="228">
        <v>7321</v>
      </c>
      <c r="K659" s="228">
        <v>7321</v>
      </c>
      <c r="L659" s="38" t="s">
        <v>183</v>
      </c>
      <c r="M659" s="24"/>
      <c r="N659" s="23" t="s">
        <v>495</v>
      </c>
      <c r="O659" s="24" t="s">
        <v>496</v>
      </c>
      <c r="P659" s="24" t="s">
        <v>497</v>
      </c>
      <c r="Q659" s="91"/>
    </row>
    <row r="660" spans="2:17" ht="18" customHeight="1" x14ac:dyDescent="0.2">
      <c r="B660" s="76">
        <v>2017</v>
      </c>
      <c r="C660" s="24">
        <v>3</v>
      </c>
      <c r="D660" s="35" t="s">
        <v>15</v>
      </c>
      <c r="E660" s="23" t="s">
        <v>711</v>
      </c>
      <c r="F660" s="86" t="s">
        <v>17</v>
      </c>
      <c r="G660" s="228">
        <v>780</v>
      </c>
      <c r="H660" s="228">
        <v>0</v>
      </c>
      <c r="I660" s="228">
        <v>2821</v>
      </c>
      <c r="J660" s="228">
        <v>3601</v>
      </c>
      <c r="K660" s="228">
        <v>3601</v>
      </c>
      <c r="L660" s="38" t="s">
        <v>183</v>
      </c>
      <c r="M660" s="24"/>
      <c r="N660" s="23" t="s">
        <v>495</v>
      </c>
      <c r="O660" s="24" t="s">
        <v>496</v>
      </c>
      <c r="P660" s="52" t="s">
        <v>497</v>
      </c>
      <c r="Q660" s="91"/>
    </row>
    <row r="661" spans="2:17" ht="18" customHeight="1" x14ac:dyDescent="0.2">
      <c r="B661" s="76">
        <v>2017</v>
      </c>
      <c r="C661" s="24">
        <v>3</v>
      </c>
      <c r="D661" s="35" t="s">
        <v>15</v>
      </c>
      <c r="E661" s="23" t="s">
        <v>712</v>
      </c>
      <c r="F661" s="86" t="s">
        <v>341</v>
      </c>
      <c r="G661" s="228">
        <v>433</v>
      </c>
      <c r="H661" s="228">
        <v>0</v>
      </c>
      <c r="I661" s="228">
        <v>3017</v>
      </c>
      <c r="J661" s="228">
        <v>3450</v>
      </c>
      <c r="K661" s="228">
        <v>2415</v>
      </c>
      <c r="L661" s="38"/>
      <c r="M661" s="24"/>
      <c r="N661" s="23" t="s">
        <v>495</v>
      </c>
      <c r="O661" s="24" t="s">
        <v>499</v>
      </c>
      <c r="P661" s="52" t="s">
        <v>500</v>
      </c>
      <c r="Q661" s="91"/>
    </row>
    <row r="662" spans="2:17" ht="18" customHeight="1" x14ac:dyDescent="0.15">
      <c r="B662" s="76">
        <v>2017</v>
      </c>
      <c r="C662" s="24">
        <v>3</v>
      </c>
      <c r="D662" s="35" t="s">
        <v>15</v>
      </c>
      <c r="E662" s="23" t="s">
        <v>713</v>
      </c>
      <c r="F662" s="35" t="s">
        <v>43</v>
      </c>
      <c r="G662" s="228">
        <v>59</v>
      </c>
      <c r="H662" s="228">
        <v>0</v>
      </c>
      <c r="I662" s="228">
        <v>161</v>
      </c>
      <c r="J662" s="228">
        <v>220</v>
      </c>
      <c r="K662" s="228">
        <v>154</v>
      </c>
      <c r="L662" s="38"/>
      <c r="M662" s="24"/>
      <c r="N662" s="23" t="s">
        <v>495</v>
      </c>
      <c r="O662" s="24" t="s">
        <v>499</v>
      </c>
      <c r="P662" s="52" t="s">
        <v>500</v>
      </c>
      <c r="Q662" s="91"/>
    </row>
    <row r="663" spans="2:17" ht="18" customHeight="1" x14ac:dyDescent="0.15">
      <c r="B663" s="33">
        <v>2017</v>
      </c>
      <c r="C663" s="52">
        <v>3</v>
      </c>
      <c r="D663" s="35" t="s">
        <v>15</v>
      </c>
      <c r="E663" s="42" t="s">
        <v>725</v>
      </c>
      <c r="F663" s="35" t="s">
        <v>17</v>
      </c>
      <c r="G663" s="69">
        <v>3241</v>
      </c>
      <c r="H663" s="69">
        <v>0</v>
      </c>
      <c r="I663" s="69">
        <v>0</v>
      </c>
      <c r="J663" s="69">
        <v>3241</v>
      </c>
      <c r="K663" s="69">
        <v>1645</v>
      </c>
      <c r="L663" s="38" t="s">
        <v>183</v>
      </c>
      <c r="M663" s="52"/>
      <c r="N663" s="42" t="s">
        <v>495</v>
      </c>
      <c r="O663" s="52" t="s">
        <v>496</v>
      </c>
      <c r="P663" s="52" t="s">
        <v>497</v>
      </c>
      <c r="Q663" s="49"/>
    </row>
    <row r="664" spans="2:17" ht="18" customHeight="1" x14ac:dyDescent="0.15">
      <c r="B664" s="33">
        <v>2017</v>
      </c>
      <c r="C664" s="52">
        <v>3</v>
      </c>
      <c r="D664" s="35" t="s">
        <v>15</v>
      </c>
      <c r="E664" s="42" t="s">
        <v>731</v>
      </c>
      <c r="F664" s="35" t="s">
        <v>17</v>
      </c>
      <c r="G664" s="69">
        <v>300</v>
      </c>
      <c r="H664" s="69">
        <v>322</v>
      </c>
      <c r="I664" s="69">
        <v>0</v>
      </c>
      <c r="J664" s="69">
        <v>622</v>
      </c>
      <c r="K664" s="69">
        <v>622</v>
      </c>
      <c r="L664" s="38" t="s">
        <v>183</v>
      </c>
      <c r="M664" s="52"/>
      <c r="N664" s="42" t="s">
        <v>506</v>
      </c>
      <c r="O664" s="52" t="s">
        <v>507</v>
      </c>
      <c r="P664" s="52" t="s">
        <v>508</v>
      </c>
      <c r="Q664" s="58"/>
    </row>
    <row r="665" spans="2:17" ht="18" customHeight="1" x14ac:dyDescent="0.15">
      <c r="B665" s="33">
        <v>2017</v>
      </c>
      <c r="C665" s="52">
        <v>3</v>
      </c>
      <c r="D665" s="35" t="s">
        <v>15</v>
      </c>
      <c r="E665" s="42" t="s">
        <v>732</v>
      </c>
      <c r="F665" s="35" t="s">
        <v>17</v>
      </c>
      <c r="G665" s="69">
        <v>300</v>
      </c>
      <c r="H665" s="69">
        <v>703</v>
      </c>
      <c r="I665" s="69">
        <v>0</v>
      </c>
      <c r="J665" s="69">
        <v>1003</v>
      </c>
      <c r="K665" s="69">
        <v>1003</v>
      </c>
      <c r="L665" s="38" t="s">
        <v>183</v>
      </c>
      <c r="M665" s="52"/>
      <c r="N665" s="42" t="s">
        <v>506</v>
      </c>
      <c r="O665" s="52" t="s">
        <v>507</v>
      </c>
      <c r="P665" s="52" t="s">
        <v>508</v>
      </c>
      <c r="Q665" s="58"/>
    </row>
    <row r="666" spans="2:17" ht="18" customHeight="1" x14ac:dyDescent="0.15">
      <c r="B666" s="33">
        <v>2017</v>
      </c>
      <c r="C666" s="52">
        <v>3</v>
      </c>
      <c r="D666" s="35" t="s">
        <v>15</v>
      </c>
      <c r="E666" s="42" t="s">
        <v>733</v>
      </c>
      <c r="F666" s="35" t="s">
        <v>17</v>
      </c>
      <c r="G666" s="69">
        <v>500</v>
      </c>
      <c r="H666" s="69">
        <v>2110</v>
      </c>
      <c r="I666" s="69">
        <v>0</v>
      </c>
      <c r="J666" s="69">
        <v>2610</v>
      </c>
      <c r="K666" s="69">
        <v>2610</v>
      </c>
      <c r="L666" s="38" t="s">
        <v>183</v>
      </c>
      <c r="M666" s="52"/>
      <c r="N666" s="42" t="s">
        <v>506</v>
      </c>
      <c r="O666" s="52" t="s">
        <v>507</v>
      </c>
      <c r="P666" s="52" t="s">
        <v>508</v>
      </c>
      <c r="Q666" s="58"/>
    </row>
    <row r="667" spans="2:17" ht="18" customHeight="1" x14ac:dyDescent="0.15">
      <c r="B667" s="33">
        <v>2017</v>
      </c>
      <c r="C667" s="52">
        <v>3</v>
      </c>
      <c r="D667" s="35" t="s">
        <v>15</v>
      </c>
      <c r="E667" s="42" t="s">
        <v>734</v>
      </c>
      <c r="F667" s="35" t="s">
        <v>17</v>
      </c>
      <c r="G667" s="69">
        <v>303</v>
      </c>
      <c r="H667" s="69"/>
      <c r="I667" s="69">
        <v>0</v>
      </c>
      <c r="J667" s="69">
        <v>303</v>
      </c>
      <c r="K667" s="69">
        <v>303</v>
      </c>
      <c r="L667" s="38" t="s">
        <v>183</v>
      </c>
      <c r="M667" s="52"/>
      <c r="N667" s="42" t="s">
        <v>506</v>
      </c>
      <c r="O667" s="52" t="s">
        <v>507</v>
      </c>
      <c r="P667" s="52" t="s">
        <v>508</v>
      </c>
      <c r="Q667" s="58"/>
    </row>
    <row r="668" spans="2:17" ht="18" customHeight="1" x14ac:dyDescent="0.15">
      <c r="B668" s="33">
        <v>2017</v>
      </c>
      <c r="C668" s="52">
        <v>3</v>
      </c>
      <c r="D668" s="35" t="s">
        <v>15</v>
      </c>
      <c r="E668" s="42" t="s">
        <v>783</v>
      </c>
      <c r="F668" s="35" t="s">
        <v>336</v>
      </c>
      <c r="G668" s="69">
        <v>33</v>
      </c>
      <c r="H668" s="69">
        <v>0</v>
      </c>
      <c r="I668" s="69">
        <v>31</v>
      </c>
      <c r="J668" s="69">
        <v>64</v>
      </c>
      <c r="K668" s="69">
        <v>23</v>
      </c>
      <c r="L668" s="38"/>
      <c r="M668" s="52"/>
      <c r="N668" s="158" t="s">
        <v>541</v>
      </c>
      <c r="O668" s="52" t="s">
        <v>545</v>
      </c>
      <c r="P668" s="52" t="s">
        <v>546</v>
      </c>
      <c r="Q668" s="49"/>
    </row>
    <row r="669" spans="2:17" ht="18" customHeight="1" x14ac:dyDescent="0.15">
      <c r="B669" s="33">
        <v>2017</v>
      </c>
      <c r="C669" s="52">
        <v>3</v>
      </c>
      <c r="D669" s="35" t="s">
        <v>15</v>
      </c>
      <c r="E669" s="42" t="s">
        <v>784</v>
      </c>
      <c r="F669" s="35" t="s">
        <v>17</v>
      </c>
      <c r="G669" s="69">
        <v>1966</v>
      </c>
      <c r="H669" s="69">
        <v>1073</v>
      </c>
      <c r="I669" s="69">
        <v>6581</v>
      </c>
      <c r="J669" s="69">
        <v>9620</v>
      </c>
      <c r="K669" s="69">
        <v>1966</v>
      </c>
      <c r="L669" s="38"/>
      <c r="M669" s="52"/>
      <c r="N669" s="158" t="s">
        <v>541</v>
      </c>
      <c r="O669" s="52" t="s">
        <v>542</v>
      </c>
      <c r="P669" s="52" t="s">
        <v>543</v>
      </c>
      <c r="Q669" s="49"/>
    </row>
    <row r="670" spans="2:17" ht="18" customHeight="1" x14ac:dyDescent="0.15">
      <c r="B670" s="33">
        <v>2017</v>
      </c>
      <c r="C670" s="52">
        <v>3</v>
      </c>
      <c r="D670" s="35" t="s">
        <v>15</v>
      </c>
      <c r="E670" s="42" t="s">
        <v>784</v>
      </c>
      <c r="F670" s="35" t="s">
        <v>43</v>
      </c>
      <c r="G670" s="69">
        <v>49</v>
      </c>
      <c r="H670" s="69">
        <v>0</v>
      </c>
      <c r="I670" s="69">
        <v>77</v>
      </c>
      <c r="J670" s="69">
        <v>126</v>
      </c>
      <c r="K670" s="69">
        <v>49</v>
      </c>
      <c r="L670" s="38"/>
      <c r="M670" s="52"/>
      <c r="N670" s="158" t="s">
        <v>541</v>
      </c>
      <c r="O670" s="52" t="s">
        <v>542</v>
      </c>
      <c r="P670" s="52" t="s">
        <v>543</v>
      </c>
      <c r="Q670" s="49"/>
    </row>
    <row r="671" spans="2:17" ht="18" customHeight="1" x14ac:dyDescent="0.15">
      <c r="B671" s="33">
        <v>2017</v>
      </c>
      <c r="C671" s="52">
        <v>3</v>
      </c>
      <c r="D671" s="35" t="s">
        <v>15</v>
      </c>
      <c r="E671" s="42" t="s">
        <v>785</v>
      </c>
      <c r="F671" s="35" t="s">
        <v>17</v>
      </c>
      <c r="G671" s="69">
        <v>2201</v>
      </c>
      <c r="H671" s="69">
        <v>13889</v>
      </c>
      <c r="I671" s="69">
        <v>1228</v>
      </c>
      <c r="J671" s="69">
        <v>17318</v>
      </c>
      <c r="K671" s="69">
        <v>2201</v>
      </c>
      <c r="L671" s="38"/>
      <c r="M671" s="52"/>
      <c r="N671" s="158" t="s">
        <v>541</v>
      </c>
      <c r="O671" s="52" t="s">
        <v>786</v>
      </c>
      <c r="P671" s="52" t="s">
        <v>787</v>
      </c>
      <c r="Q671" s="49"/>
    </row>
    <row r="672" spans="2:17" ht="18" customHeight="1" x14ac:dyDescent="0.15">
      <c r="B672" s="33">
        <v>2017</v>
      </c>
      <c r="C672" s="52">
        <v>3</v>
      </c>
      <c r="D672" s="35" t="s">
        <v>1884</v>
      </c>
      <c r="E672" s="242" t="s">
        <v>788</v>
      </c>
      <c r="F672" s="35" t="s">
        <v>1885</v>
      </c>
      <c r="G672" s="69">
        <v>2598</v>
      </c>
      <c r="H672" s="69"/>
      <c r="I672" s="69">
        <v>3233</v>
      </c>
      <c r="J672" s="69">
        <v>5831</v>
      </c>
      <c r="K672" s="69">
        <v>5831</v>
      </c>
      <c r="L672" s="38" t="s">
        <v>183</v>
      </c>
      <c r="M672" s="52"/>
      <c r="N672" s="42" t="s">
        <v>563</v>
      </c>
      <c r="O672" s="52" t="s">
        <v>789</v>
      </c>
      <c r="P672" s="52" t="s">
        <v>790</v>
      </c>
      <c r="Q672" s="126"/>
    </row>
    <row r="673" spans="2:17" ht="18" customHeight="1" x14ac:dyDescent="0.15">
      <c r="B673" s="33">
        <v>2017</v>
      </c>
      <c r="C673" s="52">
        <v>3</v>
      </c>
      <c r="D673" s="35" t="s">
        <v>15</v>
      </c>
      <c r="E673" s="42" t="s">
        <v>798</v>
      </c>
      <c r="F673" s="17" t="s">
        <v>43</v>
      </c>
      <c r="G673" s="69">
        <v>15</v>
      </c>
      <c r="H673" s="69">
        <v>0</v>
      </c>
      <c r="I673" s="69">
        <v>385</v>
      </c>
      <c r="J673" s="69">
        <v>400</v>
      </c>
      <c r="K673" s="69">
        <v>400</v>
      </c>
      <c r="L673" s="38" t="s">
        <v>183</v>
      </c>
      <c r="M673" s="52"/>
      <c r="N673" s="42" t="s">
        <v>587</v>
      </c>
      <c r="O673" s="52" t="s">
        <v>799</v>
      </c>
      <c r="P673" s="52" t="s">
        <v>800</v>
      </c>
      <c r="Q673" s="126"/>
    </row>
    <row r="674" spans="2:17" ht="18" customHeight="1" x14ac:dyDescent="0.15">
      <c r="B674" s="33">
        <v>2017</v>
      </c>
      <c r="C674" s="52">
        <v>3</v>
      </c>
      <c r="D674" s="35" t="s">
        <v>15</v>
      </c>
      <c r="E674" s="42" t="s">
        <v>801</v>
      </c>
      <c r="F674" s="17" t="s">
        <v>43</v>
      </c>
      <c r="G674" s="69">
        <v>165</v>
      </c>
      <c r="H674" s="69">
        <v>0</v>
      </c>
      <c r="I674" s="69">
        <v>118</v>
      </c>
      <c r="J674" s="69">
        <v>283</v>
      </c>
      <c r="K674" s="69">
        <v>283</v>
      </c>
      <c r="L674" s="38" t="s">
        <v>183</v>
      </c>
      <c r="M674" s="52"/>
      <c r="N674" s="42" t="s">
        <v>587</v>
      </c>
      <c r="O674" s="52" t="s">
        <v>802</v>
      </c>
      <c r="P674" s="52" t="s">
        <v>803</v>
      </c>
      <c r="Q674" s="126"/>
    </row>
    <row r="675" spans="2:17" ht="18" customHeight="1" x14ac:dyDescent="0.15">
      <c r="B675" s="33">
        <v>2017</v>
      </c>
      <c r="C675" s="52">
        <v>3</v>
      </c>
      <c r="D675" s="35" t="s">
        <v>15</v>
      </c>
      <c r="E675" s="42" t="s">
        <v>804</v>
      </c>
      <c r="F675" s="17" t="s">
        <v>43</v>
      </c>
      <c r="G675" s="69">
        <v>100</v>
      </c>
      <c r="H675" s="69">
        <v>92</v>
      </c>
      <c r="I675" s="69">
        <v>114</v>
      </c>
      <c r="J675" s="69">
        <v>306</v>
      </c>
      <c r="K675" s="69">
        <v>306</v>
      </c>
      <c r="L675" s="38" t="s">
        <v>183</v>
      </c>
      <c r="M675" s="52"/>
      <c r="N675" s="42" t="s">
        <v>587</v>
      </c>
      <c r="O675" s="52" t="s">
        <v>799</v>
      </c>
      <c r="P675" s="52" t="s">
        <v>800</v>
      </c>
      <c r="Q675" s="126"/>
    </row>
    <row r="676" spans="2:17" ht="18" customHeight="1" x14ac:dyDescent="0.15">
      <c r="B676" s="33">
        <v>2017</v>
      </c>
      <c r="C676" s="52">
        <v>3</v>
      </c>
      <c r="D676" s="35" t="s">
        <v>15</v>
      </c>
      <c r="E676" s="42" t="s">
        <v>805</v>
      </c>
      <c r="F676" s="17" t="s">
        <v>43</v>
      </c>
      <c r="G676" s="69">
        <v>100</v>
      </c>
      <c r="H676" s="69">
        <v>266</v>
      </c>
      <c r="I676" s="69">
        <v>0</v>
      </c>
      <c r="J676" s="69">
        <v>366</v>
      </c>
      <c r="K676" s="69">
        <v>366</v>
      </c>
      <c r="L676" s="38"/>
      <c r="M676" s="52"/>
      <c r="N676" s="42" t="s">
        <v>587</v>
      </c>
      <c r="O676" s="52" t="s">
        <v>802</v>
      </c>
      <c r="P676" s="52" t="s">
        <v>803</v>
      </c>
      <c r="Q676" s="126"/>
    </row>
    <row r="677" spans="2:17" ht="18" customHeight="1" x14ac:dyDescent="0.15">
      <c r="B677" s="33">
        <v>2017</v>
      </c>
      <c r="C677" s="52">
        <v>3</v>
      </c>
      <c r="D677" s="35" t="s">
        <v>15</v>
      </c>
      <c r="E677" s="42" t="s">
        <v>806</v>
      </c>
      <c r="F677" s="17" t="s">
        <v>43</v>
      </c>
      <c r="G677" s="69">
        <v>100</v>
      </c>
      <c r="H677" s="69">
        <v>78</v>
      </c>
      <c r="I677" s="69">
        <v>5</v>
      </c>
      <c r="J677" s="69">
        <v>183</v>
      </c>
      <c r="K677" s="69">
        <v>183</v>
      </c>
      <c r="L677" s="38"/>
      <c r="M677" s="52"/>
      <c r="N677" s="42" t="s">
        <v>587</v>
      </c>
      <c r="O677" s="52" t="s">
        <v>802</v>
      </c>
      <c r="P677" s="52" t="s">
        <v>803</v>
      </c>
      <c r="Q677" s="126"/>
    </row>
    <row r="678" spans="2:17" ht="18" customHeight="1" x14ac:dyDescent="0.15">
      <c r="B678" s="33">
        <v>2017</v>
      </c>
      <c r="C678" s="52">
        <v>3</v>
      </c>
      <c r="D678" s="35" t="s">
        <v>15</v>
      </c>
      <c r="E678" s="42" t="s">
        <v>801</v>
      </c>
      <c r="F678" s="17" t="s">
        <v>17</v>
      </c>
      <c r="G678" s="69">
        <v>670</v>
      </c>
      <c r="H678" s="69">
        <v>0</v>
      </c>
      <c r="I678" s="69">
        <v>1342</v>
      </c>
      <c r="J678" s="69">
        <v>2012</v>
      </c>
      <c r="K678" s="69">
        <v>2012</v>
      </c>
      <c r="L678" s="38"/>
      <c r="M678" s="52"/>
      <c r="N678" s="42" t="s">
        <v>587</v>
      </c>
      <c r="O678" s="52" t="s">
        <v>588</v>
      </c>
      <c r="P678" s="52" t="s">
        <v>589</v>
      </c>
      <c r="Q678" s="126"/>
    </row>
    <row r="679" spans="2:17" ht="18" customHeight="1" x14ac:dyDescent="0.15">
      <c r="B679" s="33">
        <v>2017</v>
      </c>
      <c r="C679" s="52">
        <v>3</v>
      </c>
      <c r="D679" s="35" t="s">
        <v>15</v>
      </c>
      <c r="E679" s="42" t="s">
        <v>798</v>
      </c>
      <c r="F679" s="17" t="s">
        <v>17</v>
      </c>
      <c r="G679" s="69">
        <v>375</v>
      </c>
      <c r="H679" s="69">
        <v>0</v>
      </c>
      <c r="I679" s="69">
        <v>927</v>
      </c>
      <c r="J679" s="69">
        <v>1302</v>
      </c>
      <c r="K679" s="69">
        <v>1302</v>
      </c>
      <c r="L679" s="38"/>
      <c r="M679" s="52"/>
      <c r="N679" s="42" t="s">
        <v>587</v>
      </c>
      <c r="O679" s="52" t="s">
        <v>807</v>
      </c>
      <c r="P679" s="52" t="s">
        <v>808</v>
      </c>
      <c r="Q679" s="126"/>
    </row>
    <row r="680" spans="2:17" ht="18" customHeight="1" x14ac:dyDescent="0.15">
      <c r="B680" s="33">
        <v>2017</v>
      </c>
      <c r="C680" s="52">
        <v>3</v>
      </c>
      <c r="D680" s="35" t="s">
        <v>15</v>
      </c>
      <c r="E680" s="42" t="s">
        <v>805</v>
      </c>
      <c r="F680" s="17" t="s">
        <v>17</v>
      </c>
      <c r="G680" s="69">
        <v>750</v>
      </c>
      <c r="H680" s="69">
        <v>516</v>
      </c>
      <c r="I680" s="69">
        <v>635</v>
      </c>
      <c r="J680" s="69">
        <v>1901</v>
      </c>
      <c r="K680" s="69">
        <v>1901</v>
      </c>
      <c r="L680" s="38"/>
      <c r="M680" s="52"/>
      <c r="N680" s="42" t="s">
        <v>587</v>
      </c>
      <c r="O680" s="52" t="s">
        <v>809</v>
      </c>
      <c r="P680" s="52" t="s">
        <v>810</v>
      </c>
      <c r="Q680" s="126"/>
    </row>
    <row r="681" spans="2:17" ht="18" customHeight="1" x14ac:dyDescent="0.15">
      <c r="B681" s="33">
        <v>2017</v>
      </c>
      <c r="C681" s="52">
        <v>3</v>
      </c>
      <c r="D681" s="35" t="s">
        <v>15</v>
      </c>
      <c r="E681" s="42" t="s">
        <v>804</v>
      </c>
      <c r="F681" s="17" t="s">
        <v>17</v>
      </c>
      <c r="G681" s="69">
        <v>650</v>
      </c>
      <c r="H681" s="69">
        <v>799</v>
      </c>
      <c r="I681" s="69">
        <v>322</v>
      </c>
      <c r="J681" s="69">
        <v>1771</v>
      </c>
      <c r="K681" s="69">
        <v>1771</v>
      </c>
      <c r="L681" s="38"/>
      <c r="M681" s="52"/>
      <c r="N681" s="42" t="s">
        <v>587</v>
      </c>
      <c r="O681" s="52" t="s">
        <v>588</v>
      </c>
      <c r="P681" s="52" t="s">
        <v>589</v>
      </c>
      <c r="Q681" s="126"/>
    </row>
    <row r="682" spans="2:17" ht="18" customHeight="1" x14ac:dyDescent="0.15">
      <c r="B682" s="33">
        <v>2017</v>
      </c>
      <c r="C682" s="52">
        <v>3</v>
      </c>
      <c r="D682" s="35" t="s">
        <v>15</v>
      </c>
      <c r="E682" s="42" t="s">
        <v>806</v>
      </c>
      <c r="F682" s="17" t="s">
        <v>17</v>
      </c>
      <c r="G682" s="69">
        <v>430</v>
      </c>
      <c r="H682" s="69">
        <v>284</v>
      </c>
      <c r="I682" s="69">
        <v>537</v>
      </c>
      <c r="J682" s="69">
        <v>1251</v>
      </c>
      <c r="K682" s="69">
        <v>1251</v>
      </c>
      <c r="L682" s="38"/>
      <c r="M682" s="52"/>
      <c r="N682" s="42" t="s">
        <v>587</v>
      </c>
      <c r="O682" s="52" t="s">
        <v>588</v>
      </c>
      <c r="P682" s="52" t="s">
        <v>589</v>
      </c>
      <c r="Q682" s="126"/>
    </row>
    <row r="683" spans="2:17" ht="18" customHeight="1" x14ac:dyDescent="0.15">
      <c r="B683" s="33">
        <v>2017</v>
      </c>
      <c r="C683" s="52">
        <v>3</v>
      </c>
      <c r="D683" s="35" t="s">
        <v>15</v>
      </c>
      <c r="E683" s="42" t="s">
        <v>811</v>
      </c>
      <c r="F683" s="17" t="s">
        <v>17</v>
      </c>
      <c r="G683" s="69">
        <v>186</v>
      </c>
      <c r="H683" s="69">
        <v>0</v>
      </c>
      <c r="I683" s="69">
        <v>1083</v>
      </c>
      <c r="J683" s="69">
        <v>1269</v>
      </c>
      <c r="K683" s="69">
        <v>1269</v>
      </c>
      <c r="L683" s="38"/>
      <c r="M683" s="52"/>
      <c r="N683" s="42" t="s">
        <v>587</v>
      </c>
      <c r="O683" s="52" t="s">
        <v>812</v>
      </c>
      <c r="P683" s="52" t="s">
        <v>813</v>
      </c>
      <c r="Q683" s="126"/>
    </row>
    <row r="684" spans="2:17" ht="18" customHeight="1" x14ac:dyDescent="0.15">
      <c r="B684" s="33">
        <v>2017</v>
      </c>
      <c r="C684" s="52">
        <v>3</v>
      </c>
      <c r="D684" s="35" t="s">
        <v>15</v>
      </c>
      <c r="E684" s="42" t="s">
        <v>864</v>
      </c>
      <c r="F684" s="35" t="s">
        <v>17</v>
      </c>
      <c r="G684" s="69">
        <v>1500</v>
      </c>
      <c r="H684" s="69">
        <v>0</v>
      </c>
      <c r="I684" s="69">
        <v>1053</v>
      </c>
      <c r="J684" s="69">
        <v>2553</v>
      </c>
      <c r="K684" s="69">
        <v>1787</v>
      </c>
      <c r="L684" s="38"/>
      <c r="M684" s="52"/>
      <c r="N684" s="42" t="s">
        <v>624</v>
      </c>
      <c r="O684" s="52" t="s">
        <v>865</v>
      </c>
      <c r="P684" s="52" t="s">
        <v>866</v>
      </c>
      <c r="Q684" s="58"/>
    </row>
    <row r="685" spans="2:17" ht="18" customHeight="1" x14ac:dyDescent="0.15">
      <c r="B685" s="33">
        <v>2017</v>
      </c>
      <c r="C685" s="52">
        <v>3</v>
      </c>
      <c r="D685" s="35" t="s">
        <v>15</v>
      </c>
      <c r="E685" s="42" t="s">
        <v>867</v>
      </c>
      <c r="F685" s="35" t="s">
        <v>43</v>
      </c>
      <c r="G685" s="69">
        <v>51</v>
      </c>
      <c r="H685" s="69"/>
      <c r="I685" s="69">
        <v>26</v>
      </c>
      <c r="J685" s="69">
        <v>77</v>
      </c>
      <c r="K685" s="69">
        <v>53</v>
      </c>
      <c r="L685" s="38"/>
      <c r="M685" s="52"/>
      <c r="N685" s="42" t="s">
        <v>624</v>
      </c>
      <c r="O685" s="52" t="s">
        <v>865</v>
      </c>
      <c r="P685" s="52" t="s">
        <v>866</v>
      </c>
      <c r="Q685" s="58"/>
    </row>
    <row r="686" spans="2:17" ht="18" customHeight="1" x14ac:dyDescent="0.15">
      <c r="B686" s="33">
        <v>2017</v>
      </c>
      <c r="C686" s="52">
        <v>3</v>
      </c>
      <c r="D686" s="35" t="s">
        <v>15</v>
      </c>
      <c r="E686" s="42" t="s">
        <v>868</v>
      </c>
      <c r="F686" s="35" t="s">
        <v>44</v>
      </c>
      <c r="G686" s="69">
        <v>12</v>
      </c>
      <c r="H686" s="69"/>
      <c r="I686" s="69"/>
      <c r="J686" s="69">
        <v>12</v>
      </c>
      <c r="K686" s="69">
        <v>8</v>
      </c>
      <c r="L686" s="38"/>
      <c r="M686" s="52"/>
      <c r="N686" s="42" t="s">
        <v>624</v>
      </c>
      <c r="O686" s="52" t="s">
        <v>865</v>
      </c>
      <c r="P686" s="52" t="s">
        <v>866</v>
      </c>
      <c r="Q686" s="58"/>
    </row>
    <row r="687" spans="2:17" ht="18" customHeight="1" x14ac:dyDescent="0.15">
      <c r="B687" s="33">
        <v>2017</v>
      </c>
      <c r="C687" s="52">
        <v>3</v>
      </c>
      <c r="D687" s="35" t="s">
        <v>15</v>
      </c>
      <c r="E687" s="42" t="s">
        <v>869</v>
      </c>
      <c r="F687" s="35" t="s">
        <v>45</v>
      </c>
      <c r="G687" s="69">
        <v>5</v>
      </c>
      <c r="H687" s="69"/>
      <c r="I687" s="69">
        <v>52</v>
      </c>
      <c r="J687" s="69">
        <v>57</v>
      </c>
      <c r="K687" s="69">
        <v>39</v>
      </c>
      <c r="L687" s="38"/>
      <c r="M687" s="52"/>
      <c r="N687" s="42" t="s">
        <v>624</v>
      </c>
      <c r="O687" s="52" t="s">
        <v>865</v>
      </c>
      <c r="P687" s="52" t="s">
        <v>866</v>
      </c>
      <c r="Q687" s="58"/>
    </row>
    <row r="688" spans="2:17" ht="18" customHeight="1" x14ac:dyDescent="0.15">
      <c r="B688" s="33">
        <v>2017</v>
      </c>
      <c r="C688" s="52">
        <v>3</v>
      </c>
      <c r="D688" s="35" t="s">
        <v>15</v>
      </c>
      <c r="E688" s="42" t="s">
        <v>870</v>
      </c>
      <c r="F688" s="35" t="s">
        <v>17</v>
      </c>
      <c r="G688" s="69">
        <v>52</v>
      </c>
      <c r="H688" s="69"/>
      <c r="I688" s="69">
        <v>629</v>
      </c>
      <c r="J688" s="69">
        <v>681</v>
      </c>
      <c r="K688" s="69">
        <v>476</v>
      </c>
      <c r="L688" s="38"/>
      <c r="M688" s="52"/>
      <c r="N688" s="42" t="s">
        <v>624</v>
      </c>
      <c r="O688" s="52" t="s">
        <v>865</v>
      </c>
      <c r="P688" s="52" t="s">
        <v>866</v>
      </c>
      <c r="Q688" s="58"/>
    </row>
    <row r="689" spans="2:17" ht="18" customHeight="1" x14ac:dyDescent="0.15">
      <c r="B689" s="33">
        <v>2017</v>
      </c>
      <c r="C689" s="52">
        <v>3</v>
      </c>
      <c r="D689" s="35" t="s">
        <v>15</v>
      </c>
      <c r="E689" s="42" t="s">
        <v>877</v>
      </c>
      <c r="F689" s="35" t="s">
        <v>17</v>
      </c>
      <c r="G689" s="69">
        <v>2164</v>
      </c>
      <c r="H689" s="69">
        <v>0</v>
      </c>
      <c r="I689" s="69">
        <v>5700</v>
      </c>
      <c r="J689" s="69">
        <v>7864</v>
      </c>
      <c r="K689" s="69">
        <v>7864</v>
      </c>
      <c r="L689" s="38" t="s">
        <v>183</v>
      </c>
      <c r="M689" s="52"/>
      <c r="N689" s="42" t="s">
        <v>635</v>
      </c>
      <c r="O689" s="52" t="s">
        <v>636</v>
      </c>
      <c r="P689" s="52" t="s">
        <v>637</v>
      </c>
      <c r="Q689" s="58"/>
    </row>
    <row r="690" spans="2:17" ht="18" customHeight="1" x14ac:dyDescent="0.15">
      <c r="B690" s="33">
        <v>2017</v>
      </c>
      <c r="C690" s="52">
        <v>3</v>
      </c>
      <c r="D690" s="35" t="s">
        <v>15</v>
      </c>
      <c r="E690" s="42" t="s">
        <v>878</v>
      </c>
      <c r="F690" s="35" t="s">
        <v>17</v>
      </c>
      <c r="G690" s="69">
        <v>1100</v>
      </c>
      <c r="H690" s="69">
        <v>1765</v>
      </c>
      <c r="I690" s="69">
        <v>1122</v>
      </c>
      <c r="J690" s="69">
        <v>3987</v>
      </c>
      <c r="K690" s="69">
        <v>3987</v>
      </c>
      <c r="L690" s="38"/>
      <c r="M690" s="52"/>
      <c r="N690" s="42" t="s">
        <v>635</v>
      </c>
      <c r="O690" s="52" t="s">
        <v>636</v>
      </c>
      <c r="P690" s="52" t="s">
        <v>637</v>
      </c>
      <c r="Q690" s="58"/>
    </row>
    <row r="691" spans="2:17" ht="18" customHeight="1" x14ac:dyDescent="0.15">
      <c r="B691" s="33">
        <v>2017</v>
      </c>
      <c r="C691" s="52">
        <v>3</v>
      </c>
      <c r="D691" s="35" t="s">
        <v>15</v>
      </c>
      <c r="E691" s="42" t="s">
        <v>879</v>
      </c>
      <c r="F691" s="35" t="s">
        <v>17</v>
      </c>
      <c r="G691" s="69">
        <v>520</v>
      </c>
      <c r="H691" s="69">
        <v>0</v>
      </c>
      <c r="I691" s="69">
        <v>999</v>
      </c>
      <c r="J691" s="69">
        <v>1519</v>
      </c>
      <c r="K691" s="69">
        <v>1519</v>
      </c>
      <c r="L691" s="38"/>
      <c r="M691" s="52"/>
      <c r="N691" s="42" t="s">
        <v>635</v>
      </c>
      <c r="O691" s="52" t="s">
        <v>636</v>
      </c>
      <c r="P691" s="52" t="s">
        <v>637</v>
      </c>
      <c r="Q691" s="58"/>
    </row>
    <row r="692" spans="2:17" ht="18" customHeight="1" x14ac:dyDescent="0.15">
      <c r="B692" s="33">
        <v>2017</v>
      </c>
      <c r="C692" s="52">
        <v>3</v>
      </c>
      <c r="D692" s="35" t="s">
        <v>15</v>
      </c>
      <c r="E692" s="42" t="s">
        <v>880</v>
      </c>
      <c r="F692" s="35" t="s">
        <v>17</v>
      </c>
      <c r="G692" s="69">
        <v>920</v>
      </c>
      <c r="H692" s="69">
        <v>5068</v>
      </c>
      <c r="I692" s="69">
        <v>1014</v>
      </c>
      <c r="J692" s="69">
        <v>7002</v>
      </c>
      <c r="K692" s="69">
        <v>7002</v>
      </c>
      <c r="L692" s="38"/>
      <c r="M692" s="52"/>
      <c r="N692" s="42" t="s">
        <v>635</v>
      </c>
      <c r="O692" s="52" t="s">
        <v>881</v>
      </c>
      <c r="P692" s="52" t="s">
        <v>882</v>
      </c>
      <c r="Q692" s="58"/>
    </row>
    <row r="693" spans="2:17" ht="18" customHeight="1" x14ac:dyDescent="0.15">
      <c r="B693" s="33">
        <v>2017</v>
      </c>
      <c r="C693" s="52">
        <v>3</v>
      </c>
      <c r="D693" s="35" t="s">
        <v>15</v>
      </c>
      <c r="E693" s="42" t="s">
        <v>883</v>
      </c>
      <c r="F693" s="35" t="s">
        <v>17</v>
      </c>
      <c r="G693" s="69">
        <v>245</v>
      </c>
      <c r="H693" s="69">
        <v>0</v>
      </c>
      <c r="I693" s="69">
        <v>449</v>
      </c>
      <c r="J693" s="69">
        <v>694</v>
      </c>
      <c r="K693" s="69">
        <v>694</v>
      </c>
      <c r="L693" s="38"/>
      <c r="M693" s="52"/>
      <c r="N693" s="42" t="s">
        <v>635</v>
      </c>
      <c r="O693" s="52" t="s">
        <v>884</v>
      </c>
      <c r="P693" s="52" t="s">
        <v>885</v>
      </c>
      <c r="Q693" s="58"/>
    </row>
    <row r="694" spans="2:17" ht="18" customHeight="1" x14ac:dyDescent="0.15">
      <c r="B694" s="33">
        <v>2017</v>
      </c>
      <c r="C694" s="52">
        <v>3</v>
      </c>
      <c r="D694" s="35" t="s">
        <v>15</v>
      </c>
      <c r="E694" s="42" t="s">
        <v>886</v>
      </c>
      <c r="F694" s="35" t="s">
        <v>17</v>
      </c>
      <c r="G694" s="69">
        <v>335</v>
      </c>
      <c r="H694" s="69">
        <v>0</v>
      </c>
      <c r="I694" s="69">
        <v>715</v>
      </c>
      <c r="J694" s="69">
        <v>1050</v>
      </c>
      <c r="K694" s="69">
        <v>1050</v>
      </c>
      <c r="L694" s="38"/>
      <c r="M694" s="52"/>
      <c r="N694" s="42" t="s">
        <v>635</v>
      </c>
      <c r="O694" s="52" t="s">
        <v>884</v>
      </c>
      <c r="P694" s="52" t="s">
        <v>887</v>
      </c>
      <c r="Q694" s="58"/>
    </row>
    <row r="695" spans="2:17" ht="18" customHeight="1" x14ac:dyDescent="0.15">
      <c r="B695" s="33">
        <v>2017</v>
      </c>
      <c r="C695" s="52">
        <v>3</v>
      </c>
      <c r="D695" s="17" t="s">
        <v>15</v>
      </c>
      <c r="E695" s="42" t="s">
        <v>1335</v>
      </c>
      <c r="F695" s="17" t="s">
        <v>17</v>
      </c>
      <c r="G695" s="69">
        <v>862</v>
      </c>
      <c r="H695" s="69">
        <v>2398</v>
      </c>
      <c r="I695" s="69">
        <v>5675</v>
      </c>
      <c r="J695" s="69">
        <f>SUM(G695:I695)</f>
        <v>8935</v>
      </c>
      <c r="K695" s="69">
        <v>8935</v>
      </c>
      <c r="L695" s="34" t="s">
        <v>1337</v>
      </c>
      <c r="M695" s="48"/>
      <c r="N695" s="42" t="s">
        <v>1329</v>
      </c>
      <c r="O695" s="52" t="s">
        <v>1330</v>
      </c>
      <c r="P695" s="52" t="s">
        <v>1331</v>
      </c>
      <c r="Q695" s="49"/>
    </row>
    <row r="696" spans="2:17" ht="18" customHeight="1" x14ac:dyDescent="0.15">
      <c r="B696" s="33">
        <v>2017</v>
      </c>
      <c r="C696" s="52">
        <v>3</v>
      </c>
      <c r="D696" s="17" t="s">
        <v>15</v>
      </c>
      <c r="E696" s="42" t="s">
        <v>1338</v>
      </c>
      <c r="F696" s="17" t="s">
        <v>322</v>
      </c>
      <c r="G696" s="69">
        <v>72</v>
      </c>
      <c r="H696" s="69">
        <v>147</v>
      </c>
      <c r="I696" s="69">
        <v>897</v>
      </c>
      <c r="J696" s="69">
        <f>SUM(G696:I696)</f>
        <v>1116</v>
      </c>
      <c r="K696" s="69">
        <v>1116</v>
      </c>
      <c r="L696" s="34" t="s">
        <v>1337</v>
      </c>
      <c r="M696" s="48"/>
      <c r="N696" s="42" t="s">
        <v>1329</v>
      </c>
      <c r="O696" s="52" t="s">
        <v>1339</v>
      </c>
      <c r="P696" s="52" t="s">
        <v>1340</v>
      </c>
      <c r="Q696" s="49"/>
    </row>
    <row r="697" spans="2:17" ht="18" customHeight="1" x14ac:dyDescent="0.15">
      <c r="B697" s="33">
        <v>2017</v>
      </c>
      <c r="C697" s="52">
        <v>3</v>
      </c>
      <c r="D697" s="35" t="s">
        <v>15</v>
      </c>
      <c r="E697" s="42" t="s">
        <v>1640</v>
      </c>
      <c r="F697" s="35" t="s">
        <v>43</v>
      </c>
      <c r="G697" s="69">
        <v>45</v>
      </c>
      <c r="H697" s="69">
        <v>0</v>
      </c>
      <c r="I697" s="69">
        <v>13</v>
      </c>
      <c r="J697" s="69">
        <v>58</v>
      </c>
      <c r="K697" s="69">
        <v>46</v>
      </c>
      <c r="L697" s="34" t="s">
        <v>183</v>
      </c>
      <c r="M697" s="48"/>
      <c r="N697" s="42" t="s">
        <v>1497</v>
      </c>
      <c r="O697" s="52" t="s">
        <v>1511</v>
      </c>
      <c r="P697" s="52" t="s">
        <v>1512</v>
      </c>
      <c r="Q697" s="49"/>
    </row>
    <row r="698" spans="2:17" ht="18" customHeight="1" x14ac:dyDescent="0.15">
      <c r="B698" s="33">
        <v>2017</v>
      </c>
      <c r="C698" s="52">
        <v>3</v>
      </c>
      <c r="D698" s="35" t="s">
        <v>15</v>
      </c>
      <c r="E698" s="42" t="s">
        <v>1641</v>
      </c>
      <c r="F698" s="35" t="s">
        <v>44</v>
      </c>
      <c r="G698" s="69">
        <v>8</v>
      </c>
      <c r="H698" s="69">
        <v>0</v>
      </c>
      <c r="I698" s="69">
        <v>3</v>
      </c>
      <c r="J698" s="69">
        <v>11</v>
      </c>
      <c r="K698" s="69">
        <v>9</v>
      </c>
      <c r="L698" s="34"/>
      <c r="M698" s="48"/>
      <c r="N698" s="42" t="s">
        <v>1497</v>
      </c>
      <c r="O698" s="52" t="s">
        <v>1511</v>
      </c>
      <c r="P698" s="52" t="s">
        <v>1512</v>
      </c>
      <c r="Q698" s="49"/>
    </row>
    <row r="699" spans="2:17" ht="18" customHeight="1" x14ac:dyDescent="0.15">
      <c r="B699" s="33">
        <v>2017</v>
      </c>
      <c r="C699" s="52">
        <v>3</v>
      </c>
      <c r="D699" s="35" t="s">
        <v>15</v>
      </c>
      <c r="E699" s="42" t="s">
        <v>1664</v>
      </c>
      <c r="F699" s="35" t="s">
        <v>17</v>
      </c>
      <c r="G699" s="69">
        <v>125</v>
      </c>
      <c r="H699" s="69"/>
      <c r="I699" s="69">
        <v>3263</v>
      </c>
      <c r="J699" s="69">
        <v>3388</v>
      </c>
      <c r="K699" s="69">
        <v>3388</v>
      </c>
      <c r="L699" s="34" t="s">
        <v>183</v>
      </c>
      <c r="M699" s="48"/>
      <c r="N699" s="42" t="s">
        <v>1552</v>
      </c>
      <c r="O699" s="52" t="s">
        <v>1570</v>
      </c>
      <c r="P699" s="52" t="s">
        <v>1571</v>
      </c>
      <c r="Q699" s="49"/>
    </row>
    <row r="700" spans="2:17" ht="18" customHeight="1" x14ac:dyDescent="0.15">
      <c r="B700" s="33">
        <v>2017</v>
      </c>
      <c r="C700" s="52">
        <v>3</v>
      </c>
      <c r="D700" s="35" t="s">
        <v>15</v>
      </c>
      <c r="E700" s="42" t="s">
        <v>1665</v>
      </c>
      <c r="F700" s="35" t="s">
        <v>17</v>
      </c>
      <c r="G700" s="69">
        <v>920</v>
      </c>
      <c r="H700" s="69"/>
      <c r="I700" s="69">
        <v>1110</v>
      </c>
      <c r="J700" s="69">
        <v>2030</v>
      </c>
      <c r="K700" s="69">
        <v>2030</v>
      </c>
      <c r="L700" s="34" t="s">
        <v>183</v>
      </c>
      <c r="M700" s="48"/>
      <c r="N700" s="42" t="s">
        <v>1552</v>
      </c>
      <c r="O700" s="52" t="s">
        <v>1570</v>
      </c>
      <c r="P700" s="52" t="s">
        <v>1571</v>
      </c>
      <c r="Q700" s="49"/>
    </row>
    <row r="701" spans="2:17" ht="18" customHeight="1" x14ac:dyDescent="0.15">
      <c r="B701" s="33">
        <v>2017</v>
      </c>
      <c r="C701" s="52">
        <v>3</v>
      </c>
      <c r="D701" s="35" t="s">
        <v>15</v>
      </c>
      <c r="E701" s="42" t="s">
        <v>1666</v>
      </c>
      <c r="F701" s="35" t="s">
        <v>17</v>
      </c>
      <c r="G701" s="69">
        <v>1011</v>
      </c>
      <c r="H701" s="69"/>
      <c r="I701" s="69">
        <v>1364</v>
      </c>
      <c r="J701" s="69">
        <v>2375</v>
      </c>
      <c r="K701" s="69">
        <v>2375</v>
      </c>
      <c r="L701" s="34" t="s">
        <v>183</v>
      </c>
      <c r="M701" s="48"/>
      <c r="N701" s="42" t="s">
        <v>1552</v>
      </c>
      <c r="O701" s="52" t="s">
        <v>1667</v>
      </c>
      <c r="P701" s="52" t="s">
        <v>1668</v>
      </c>
      <c r="Q701" s="49"/>
    </row>
    <row r="702" spans="2:17" ht="18" customHeight="1" x14ac:dyDescent="0.15">
      <c r="B702" s="33">
        <v>2017</v>
      </c>
      <c r="C702" s="52">
        <v>3</v>
      </c>
      <c r="D702" s="35" t="s">
        <v>15</v>
      </c>
      <c r="E702" s="42" t="s">
        <v>1669</v>
      </c>
      <c r="F702" s="35" t="s">
        <v>17</v>
      </c>
      <c r="G702" s="69">
        <v>127</v>
      </c>
      <c r="H702" s="69"/>
      <c r="I702" s="69">
        <v>649</v>
      </c>
      <c r="J702" s="69">
        <v>776</v>
      </c>
      <c r="K702" s="69">
        <v>776</v>
      </c>
      <c r="L702" s="34" t="s">
        <v>183</v>
      </c>
      <c r="M702" s="48"/>
      <c r="N702" s="42" t="s">
        <v>1552</v>
      </c>
      <c r="O702" s="52" t="s">
        <v>1670</v>
      </c>
      <c r="P702" s="52" t="s">
        <v>1671</v>
      </c>
      <c r="Q702" s="49"/>
    </row>
    <row r="703" spans="2:17" ht="18" customHeight="1" x14ac:dyDescent="0.15">
      <c r="B703" s="33">
        <v>2017</v>
      </c>
      <c r="C703" s="52">
        <v>3</v>
      </c>
      <c r="D703" s="35" t="s">
        <v>15</v>
      </c>
      <c r="E703" s="42" t="s">
        <v>1672</v>
      </c>
      <c r="F703" s="35" t="s">
        <v>17</v>
      </c>
      <c r="G703" s="170">
        <v>2040</v>
      </c>
      <c r="H703" s="170">
        <v>6630</v>
      </c>
      <c r="I703" s="170">
        <v>19937</v>
      </c>
      <c r="J703" s="170">
        <f>SUM(G703:I703)</f>
        <v>28607</v>
      </c>
      <c r="K703" s="69">
        <f>G703</f>
        <v>2040</v>
      </c>
      <c r="L703" s="34" t="s">
        <v>1337</v>
      </c>
      <c r="M703" s="48"/>
      <c r="N703" s="42" t="s">
        <v>1673</v>
      </c>
      <c r="O703" s="52" t="s">
        <v>1674</v>
      </c>
      <c r="P703" s="52" t="s">
        <v>1675</v>
      </c>
      <c r="Q703" s="49"/>
    </row>
    <row r="704" spans="2:17" ht="18" customHeight="1" x14ac:dyDescent="0.15">
      <c r="B704" s="74">
        <v>2017</v>
      </c>
      <c r="C704" s="39">
        <v>3</v>
      </c>
      <c r="D704" s="115" t="s">
        <v>15</v>
      </c>
      <c r="E704" s="107" t="s">
        <v>1676</v>
      </c>
      <c r="F704" s="115" t="s">
        <v>17</v>
      </c>
      <c r="G704" s="170">
        <v>762</v>
      </c>
      <c r="H704" s="170">
        <v>0</v>
      </c>
      <c r="I704" s="170">
        <v>3919</v>
      </c>
      <c r="J704" s="170">
        <f>SUM(G704:I704)</f>
        <v>4681</v>
      </c>
      <c r="K704" s="170">
        <v>762</v>
      </c>
      <c r="L704" s="116" t="s">
        <v>1337</v>
      </c>
      <c r="M704" s="31"/>
      <c r="N704" s="42" t="s">
        <v>1673</v>
      </c>
      <c r="O704" s="39" t="s">
        <v>1677</v>
      </c>
      <c r="P704" s="39" t="s">
        <v>1678</v>
      </c>
      <c r="Q704" s="49"/>
    </row>
    <row r="705" spans="2:17" ht="18" customHeight="1" x14ac:dyDescent="0.15">
      <c r="B705" s="74">
        <v>2017</v>
      </c>
      <c r="C705" s="39">
        <v>3</v>
      </c>
      <c r="D705" s="115" t="s">
        <v>15</v>
      </c>
      <c r="E705" s="107" t="s">
        <v>1679</v>
      </c>
      <c r="F705" s="115" t="s">
        <v>17</v>
      </c>
      <c r="G705" s="170">
        <v>78</v>
      </c>
      <c r="H705" s="170">
        <v>0</v>
      </c>
      <c r="I705" s="170">
        <v>320</v>
      </c>
      <c r="J705" s="170">
        <f>SUM(G705:I705)</f>
        <v>398</v>
      </c>
      <c r="K705" s="170">
        <v>278</v>
      </c>
      <c r="L705" s="116" t="s">
        <v>1337</v>
      </c>
      <c r="M705" s="31"/>
      <c r="N705" s="42" t="s">
        <v>1673</v>
      </c>
      <c r="O705" s="39" t="s">
        <v>1680</v>
      </c>
      <c r="P705" s="39" t="s">
        <v>1681</v>
      </c>
      <c r="Q705" s="49"/>
    </row>
    <row r="706" spans="2:17" ht="18" customHeight="1" x14ac:dyDescent="0.15">
      <c r="B706" s="33">
        <v>2017</v>
      </c>
      <c r="C706" s="52">
        <v>3</v>
      </c>
      <c r="D706" s="35" t="s">
        <v>15</v>
      </c>
      <c r="E706" s="42" t="s">
        <v>1684</v>
      </c>
      <c r="F706" s="35" t="s">
        <v>1685</v>
      </c>
      <c r="G706" s="69">
        <v>307</v>
      </c>
      <c r="H706" s="69">
        <v>0</v>
      </c>
      <c r="I706" s="69">
        <v>797</v>
      </c>
      <c r="J706" s="69">
        <f>SUM(G706:I706)</f>
        <v>1104</v>
      </c>
      <c r="K706" s="69">
        <v>2022</v>
      </c>
      <c r="L706" s="34"/>
      <c r="M706" s="48"/>
      <c r="N706" s="42" t="s">
        <v>1683</v>
      </c>
      <c r="O706" s="52" t="s">
        <v>1686</v>
      </c>
      <c r="P706" s="52" t="s">
        <v>1687</v>
      </c>
      <c r="Q706" s="49"/>
    </row>
    <row r="707" spans="2:17" ht="18" customHeight="1" x14ac:dyDescent="0.15">
      <c r="B707" s="33">
        <v>2017</v>
      </c>
      <c r="C707" s="52">
        <v>3</v>
      </c>
      <c r="D707" s="35" t="s">
        <v>15</v>
      </c>
      <c r="E707" s="204" t="s">
        <v>2112</v>
      </c>
      <c r="F707" s="35" t="s">
        <v>17</v>
      </c>
      <c r="G707" s="236">
        <v>3000</v>
      </c>
      <c r="H707" s="236">
        <v>3000</v>
      </c>
      <c r="I707" s="223">
        <v>5000</v>
      </c>
      <c r="J707" s="223">
        <v>11000</v>
      </c>
      <c r="K707" s="236">
        <v>55410</v>
      </c>
      <c r="L707" s="34" t="s">
        <v>183</v>
      </c>
      <c r="M707" s="48"/>
      <c r="N707" s="42" t="s">
        <v>2113</v>
      </c>
      <c r="O707" s="52" t="s">
        <v>2114</v>
      </c>
      <c r="P707" s="52" t="s">
        <v>2115</v>
      </c>
      <c r="Q707" s="49"/>
    </row>
    <row r="708" spans="2:17" ht="18" customHeight="1" x14ac:dyDescent="0.15">
      <c r="B708" s="33">
        <v>2017</v>
      </c>
      <c r="C708" s="52">
        <v>3</v>
      </c>
      <c r="D708" s="35" t="s">
        <v>15</v>
      </c>
      <c r="E708" s="204" t="s">
        <v>2116</v>
      </c>
      <c r="F708" s="35" t="s">
        <v>17</v>
      </c>
      <c r="G708" s="236">
        <v>2500</v>
      </c>
      <c r="H708" s="236">
        <v>2500</v>
      </c>
      <c r="I708" s="223">
        <v>3100</v>
      </c>
      <c r="J708" s="223">
        <v>8100</v>
      </c>
      <c r="K708" s="236">
        <v>30889</v>
      </c>
      <c r="L708" s="34" t="s">
        <v>183</v>
      </c>
      <c r="M708" s="48"/>
      <c r="N708" s="42" t="s">
        <v>2113</v>
      </c>
      <c r="O708" s="52" t="s">
        <v>2117</v>
      </c>
      <c r="P708" s="52" t="s">
        <v>2118</v>
      </c>
      <c r="Q708" s="49"/>
    </row>
    <row r="709" spans="2:17" ht="18" customHeight="1" x14ac:dyDescent="0.15">
      <c r="B709" s="33">
        <v>2017</v>
      </c>
      <c r="C709" s="52">
        <v>3</v>
      </c>
      <c r="D709" s="35" t="s">
        <v>15</v>
      </c>
      <c r="E709" s="204" t="s">
        <v>2119</v>
      </c>
      <c r="F709" s="35" t="s">
        <v>17</v>
      </c>
      <c r="G709" s="236">
        <v>6000</v>
      </c>
      <c r="H709" s="236">
        <v>6000</v>
      </c>
      <c r="I709" s="223">
        <v>2500</v>
      </c>
      <c r="J709" s="223">
        <v>14500</v>
      </c>
      <c r="K709" s="236">
        <v>49689</v>
      </c>
      <c r="L709" s="34" t="s">
        <v>183</v>
      </c>
      <c r="M709" s="48"/>
      <c r="N709" s="42" t="s">
        <v>2113</v>
      </c>
      <c r="O709" s="52" t="s">
        <v>2114</v>
      </c>
      <c r="P709" s="52" t="s">
        <v>2115</v>
      </c>
      <c r="Q709" s="49"/>
    </row>
    <row r="710" spans="2:17" ht="18" customHeight="1" x14ac:dyDescent="0.15">
      <c r="B710" s="33">
        <v>2017</v>
      </c>
      <c r="C710" s="52">
        <v>3</v>
      </c>
      <c r="D710" s="35" t="s">
        <v>15</v>
      </c>
      <c r="E710" s="204" t="s">
        <v>2120</v>
      </c>
      <c r="F710" s="35" t="s">
        <v>341</v>
      </c>
      <c r="G710" s="236">
        <v>5000</v>
      </c>
      <c r="H710" s="236">
        <v>5000</v>
      </c>
      <c r="I710" s="223">
        <v>5500</v>
      </c>
      <c r="J710" s="223">
        <v>15500</v>
      </c>
      <c r="K710" s="236">
        <v>45489</v>
      </c>
      <c r="L710" s="34"/>
      <c r="M710" s="48"/>
      <c r="N710" s="42" t="s">
        <v>2113</v>
      </c>
      <c r="O710" s="52" t="s">
        <v>2121</v>
      </c>
      <c r="P710" s="52" t="s">
        <v>2122</v>
      </c>
      <c r="Q710" s="49"/>
    </row>
    <row r="711" spans="2:17" ht="18" customHeight="1" x14ac:dyDescent="0.15">
      <c r="B711" s="33">
        <v>2017</v>
      </c>
      <c r="C711" s="52">
        <v>3</v>
      </c>
      <c r="D711" s="35" t="s">
        <v>15</v>
      </c>
      <c r="E711" s="204" t="s">
        <v>2123</v>
      </c>
      <c r="F711" s="35" t="s">
        <v>17</v>
      </c>
      <c r="G711" s="236">
        <v>3000</v>
      </c>
      <c r="H711" s="236">
        <v>3000</v>
      </c>
      <c r="I711" s="223">
        <v>1500</v>
      </c>
      <c r="J711" s="223">
        <v>7500</v>
      </c>
      <c r="K711" s="236">
        <v>9845</v>
      </c>
      <c r="L711" s="34"/>
      <c r="M711" s="48"/>
      <c r="N711" s="42" t="s">
        <v>2113</v>
      </c>
      <c r="O711" s="52" t="s">
        <v>2124</v>
      </c>
      <c r="P711" s="52" t="s">
        <v>2125</v>
      </c>
      <c r="Q711" s="49"/>
    </row>
    <row r="712" spans="2:17" ht="18" customHeight="1" x14ac:dyDescent="0.15">
      <c r="B712" s="33">
        <v>2017</v>
      </c>
      <c r="C712" s="52">
        <v>3</v>
      </c>
      <c r="D712" s="35" t="s">
        <v>15</v>
      </c>
      <c r="E712" s="204" t="s">
        <v>2126</v>
      </c>
      <c r="F712" s="35" t="s">
        <v>341</v>
      </c>
      <c r="G712" s="236">
        <v>800</v>
      </c>
      <c r="H712" s="236">
        <v>3500</v>
      </c>
      <c r="I712" s="223">
        <v>592</v>
      </c>
      <c r="J712" s="223">
        <v>4892</v>
      </c>
      <c r="K712" s="236">
        <v>4892</v>
      </c>
      <c r="L712" s="34"/>
      <c r="M712" s="48"/>
      <c r="N712" s="42" t="s">
        <v>2113</v>
      </c>
      <c r="O712" s="52" t="s">
        <v>1933</v>
      </c>
      <c r="P712" s="52" t="s">
        <v>1934</v>
      </c>
      <c r="Q712" s="49"/>
    </row>
    <row r="713" spans="2:17" ht="18" customHeight="1" x14ac:dyDescent="0.15">
      <c r="B713" s="33">
        <v>2017</v>
      </c>
      <c r="C713" s="52">
        <v>3</v>
      </c>
      <c r="D713" s="35" t="s">
        <v>15</v>
      </c>
      <c r="E713" s="204" t="s">
        <v>2127</v>
      </c>
      <c r="F713" s="35" t="s">
        <v>341</v>
      </c>
      <c r="G713" s="236">
        <v>800</v>
      </c>
      <c r="H713" s="236">
        <v>3800</v>
      </c>
      <c r="I713" s="223">
        <v>293</v>
      </c>
      <c r="J713" s="223">
        <v>4893</v>
      </c>
      <c r="K713" s="236">
        <v>4893</v>
      </c>
      <c r="L713" s="34"/>
      <c r="M713" s="48"/>
      <c r="N713" s="42" t="s">
        <v>2113</v>
      </c>
      <c r="O713" s="52" t="s">
        <v>1933</v>
      </c>
      <c r="P713" s="52" t="s">
        <v>1934</v>
      </c>
      <c r="Q713" s="49"/>
    </row>
    <row r="714" spans="2:17" ht="18" customHeight="1" x14ac:dyDescent="0.15">
      <c r="B714" s="33">
        <v>2017</v>
      </c>
      <c r="C714" s="52">
        <v>3</v>
      </c>
      <c r="D714" s="35" t="s">
        <v>15</v>
      </c>
      <c r="E714" s="204" t="s">
        <v>2128</v>
      </c>
      <c r="F714" s="35" t="s">
        <v>341</v>
      </c>
      <c r="G714" s="236">
        <v>1100</v>
      </c>
      <c r="H714" s="236">
        <v>2200</v>
      </c>
      <c r="I714" s="223">
        <v>342</v>
      </c>
      <c r="J714" s="223">
        <v>3642</v>
      </c>
      <c r="K714" s="236">
        <v>3642</v>
      </c>
      <c r="L714" s="34" t="s">
        <v>183</v>
      </c>
      <c r="M714" s="48"/>
      <c r="N714" s="42" t="s">
        <v>2113</v>
      </c>
      <c r="O714" s="52" t="s">
        <v>2129</v>
      </c>
      <c r="P714" s="52" t="s">
        <v>2130</v>
      </c>
      <c r="Q714" s="49"/>
    </row>
    <row r="715" spans="2:17" ht="18" customHeight="1" x14ac:dyDescent="0.15">
      <c r="B715" s="33">
        <v>2017</v>
      </c>
      <c r="C715" s="52">
        <v>3</v>
      </c>
      <c r="D715" s="35" t="s">
        <v>15</v>
      </c>
      <c r="E715" s="204" t="s">
        <v>2131</v>
      </c>
      <c r="F715" s="35" t="s">
        <v>341</v>
      </c>
      <c r="G715" s="223">
        <v>500</v>
      </c>
      <c r="H715" s="223"/>
      <c r="I715" s="223">
        <v>682</v>
      </c>
      <c r="J715" s="223">
        <v>1182</v>
      </c>
      <c r="K715" s="237">
        <v>1182</v>
      </c>
      <c r="L715" s="34" t="s">
        <v>183</v>
      </c>
      <c r="M715" s="48"/>
      <c r="N715" s="42" t="s">
        <v>2113</v>
      </c>
      <c r="O715" s="52" t="s">
        <v>2129</v>
      </c>
      <c r="P715" s="52" t="s">
        <v>2130</v>
      </c>
      <c r="Q715" s="49"/>
    </row>
    <row r="716" spans="2:17" ht="18" customHeight="1" x14ac:dyDescent="0.15">
      <c r="B716" s="33">
        <v>2017</v>
      </c>
      <c r="C716" s="52">
        <v>3</v>
      </c>
      <c r="D716" s="35" t="s">
        <v>15</v>
      </c>
      <c r="E716" s="42" t="s">
        <v>2132</v>
      </c>
      <c r="F716" s="35" t="s">
        <v>17</v>
      </c>
      <c r="G716" s="69">
        <v>912</v>
      </c>
      <c r="H716" s="69"/>
      <c r="I716" s="69">
        <v>1108</v>
      </c>
      <c r="J716" s="69">
        <v>2020</v>
      </c>
      <c r="K716" s="223">
        <v>2020</v>
      </c>
      <c r="L716" s="34" t="s">
        <v>183</v>
      </c>
      <c r="M716" s="48"/>
      <c r="N716" s="42" t="s">
        <v>2133</v>
      </c>
      <c r="O716" s="52" t="s">
        <v>2134</v>
      </c>
      <c r="P716" s="52" t="s">
        <v>2135</v>
      </c>
      <c r="Q716" s="49"/>
    </row>
    <row r="717" spans="2:17" ht="18" customHeight="1" x14ac:dyDescent="0.15">
      <c r="B717" s="33">
        <v>2017</v>
      </c>
      <c r="C717" s="52">
        <v>3</v>
      </c>
      <c r="D717" s="35" t="s">
        <v>16</v>
      </c>
      <c r="E717" s="42" t="s">
        <v>2156</v>
      </c>
      <c r="F717" s="35" t="s">
        <v>341</v>
      </c>
      <c r="G717" s="69">
        <v>1857</v>
      </c>
      <c r="H717" s="69">
        <v>823</v>
      </c>
      <c r="I717" s="69">
        <v>950</v>
      </c>
      <c r="J717" s="69">
        <v>3630</v>
      </c>
      <c r="K717" s="69">
        <v>2541</v>
      </c>
      <c r="L717" s="34" t="s">
        <v>183</v>
      </c>
      <c r="M717" s="48"/>
      <c r="N717" s="42" t="s">
        <v>1936</v>
      </c>
      <c r="O717" s="52" t="s">
        <v>2157</v>
      </c>
      <c r="P717" s="52" t="s">
        <v>2152</v>
      </c>
      <c r="Q717" s="49"/>
    </row>
    <row r="718" spans="2:17" ht="18" customHeight="1" x14ac:dyDescent="0.15">
      <c r="B718" s="33">
        <v>2017</v>
      </c>
      <c r="C718" s="52">
        <v>3</v>
      </c>
      <c r="D718" s="35" t="s">
        <v>16</v>
      </c>
      <c r="E718" s="42" t="s">
        <v>2158</v>
      </c>
      <c r="F718" s="35" t="s">
        <v>341</v>
      </c>
      <c r="G718" s="69">
        <v>516</v>
      </c>
      <c r="H718" s="69">
        <v>913</v>
      </c>
      <c r="I718" s="69">
        <v>220</v>
      </c>
      <c r="J718" s="69">
        <v>1649</v>
      </c>
      <c r="K718" s="69">
        <v>1154.3</v>
      </c>
      <c r="L718" s="34" t="s">
        <v>183</v>
      </c>
      <c r="M718" s="48"/>
      <c r="N718" s="42" t="s">
        <v>1936</v>
      </c>
      <c r="O718" s="52" t="s">
        <v>2148</v>
      </c>
      <c r="P718" s="52" t="s">
        <v>2149</v>
      </c>
      <c r="Q718" s="49"/>
    </row>
    <row r="719" spans="2:17" ht="18" customHeight="1" x14ac:dyDescent="0.15">
      <c r="B719" s="33">
        <v>2017</v>
      </c>
      <c r="C719" s="52">
        <v>3</v>
      </c>
      <c r="D719" s="35" t="s">
        <v>16</v>
      </c>
      <c r="E719" s="42" t="s">
        <v>2159</v>
      </c>
      <c r="F719" s="35" t="s">
        <v>341</v>
      </c>
      <c r="G719" s="69">
        <v>650</v>
      </c>
      <c r="H719" s="69"/>
      <c r="I719" s="69"/>
      <c r="J719" s="69">
        <v>650</v>
      </c>
      <c r="K719" s="69">
        <v>454.99999999999994</v>
      </c>
      <c r="L719" s="34" t="s">
        <v>183</v>
      </c>
      <c r="M719" s="48"/>
      <c r="N719" s="42" t="s">
        <v>1936</v>
      </c>
      <c r="O719" s="52" t="s">
        <v>2157</v>
      </c>
      <c r="P719" s="52" t="s">
        <v>2152</v>
      </c>
      <c r="Q719" s="49"/>
    </row>
    <row r="720" spans="2:17" ht="18" customHeight="1" x14ac:dyDescent="0.15">
      <c r="B720" s="33">
        <v>2017</v>
      </c>
      <c r="C720" s="52">
        <v>3</v>
      </c>
      <c r="D720" s="35" t="s">
        <v>16</v>
      </c>
      <c r="E720" s="42" t="s">
        <v>2160</v>
      </c>
      <c r="F720" s="35" t="s">
        <v>341</v>
      </c>
      <c r="G720" s="69">
        <v>350</v>
      </c>
      <c r="H720" s="69"/>
      <c r="I720" s="69">
        <v>650</v>
      </c>
      <c r="J720" s="69">
        <v>1000</v>
      </c>
      <c r="K720" s="69">
        <v>700</v>
      </c>
      <c r="L720" s="34"/>
      <c r="M720" s="48"/>
      <c r="N720" s="42" t="s">
        <v>1936</v>
      </c>
      <c r="O720" s="52" t="s">
        <v>1937</v>
      </c>
      <c r="P720" s="52" t="s">
        <v>1938</v>
      </c>
      <c r="Q720" s="49"/>
    </row>
    <row r="721" spans="2:17" ht="18" customHeight="1" x14ac:dyDescent="0.15">
      <c r="B721" s="33">
        <v>2017</v>
      </c>
      <c r="C721" s="52">
        <v>3</v>
      </c>
      <c r="D721" s="35" t="s">
        <v>16</v>
      </c>
      <c r="E721" s="42" t="s">
        <v>2161</v>
      </c>
      <c r="F721" s="35" t="s">
        <v>341</v>
      </c>
      <c r="G721" s="69">
        <v>864</v>
      </c>
      <c r="H721" s="69"/>
      <c r="I721" s="69">
        <v>501</v>
      </c>
      <c r="J721" s="69">
        <v>1365</v>
      </c>
      <c r="K721" s="69">
        <v>1365</v>
      </c>
      <c r="L721" s="34" t="s">
        <v>183</v>
      </c>
      <c r="M721" s="48"/>
      <c r="N721" s="42" t="s">
        <v>1945</v>
      </c>
      <c r="O721" s="52" t="s">
        <v>1946</v>
      </c>
      <c r="P721" s="52" t="s">
        <v>1947</v>
      </c>
      <c r="Q721" s="49"/>
    </row>
    <row r="722" spans="2:17" ht="18" customHeight="1" x14ac:dyDescent="0.15">
      <c r="B722" s="33">
        <v>2017</v>
      </c>
      <c r="C722" s="52">
        <v>3</v>
      </c>
      <c r="D722" s="35" t="s">
        <v>16</v>
      </c>
      <c r="E722" s="42" t="s">
        <v>2162</v>
      </c>
      <c r="F722" s="35" t="s">
        <v>336</v>
      </c>
      <c r="G722" s="69">
        <v>244</v>
      </c>
      <c r="H722" s="69"/>
      <c r="I722" s="69">
        <v>131</v>
      </c>
      <c r="J722" s="69">
        <v>375</v>
      </c>
      <c r="K722" s="69">
        <v>375</v>
      </c>
      <c r="L722" s="34" t="s">
        <v>183</v>
      </c>
      <c r="M722" s="48"/>
      <c r="N722" s="42" t="s">
        <v>1945</v>
      </c>
      <c r="O722" s="52" t="s">
        <v>2163</v>
      </c>
      <c r="P722" s="52" t="s">
        <v>2164</v>
      </c>
      <c r="Q722" s="49"/>
    </row>
    <row r="723" spans="2:17" ht="18" customHeight="1" x14ac:dyDescent="0.15">
      <c r="B723" s="33">
        <v>2017</v>
      </c>
      <c r="C723" s="52">
        <v>3</v>
      </c>
      <c r="D723" s="35" t="s">
        <v>16</v>
      </c>
      <c r="E723" s="42" t="s">
        <v>2165</v>
      </c>
      <c r="F723" s="35" t="s">
        <v>43</v>
      </c>
      <c r="G723" s="69">
        <v>82</v>
      </c>
      <c r="H723" s="69"/>
      <c r="I723" s="69">
        <v>23</v>
      </c>
      <c r="J723" s="69">
        <v>105</v>
      </c>
      <c r="K723" s="69">
        <v>105</v>
      </c>
      <c r="L723" s="34" t="s">
        <v>183</v>
      </c>
      <c r="M723" s="48"/>
      <c r="N723" s="42" t="s">
        <v>1945</v>
      </c>
      <c r="O723" s="52" t="s">
        <v>1950</v>
      </c>
      <c r="P723" s="52" t="s">
        <v>1951</v>
      </c>
      <c r="Q723" s="49"/>
    </row>
    <row r="724" spans="2:17" ht="18" customHeight="1" x14ac:dyDescent="0.15">
      <c r="B724" s="33">
        <v>2017</v>
      </c>
      <c r="C724" s="52">
        <v>3</v>
      </c>
      <c r="D724" s="35" t="s">
        <v>16</v>
      </c>
      <c r="E724" s="42" t="s">
        <v>2166</v>
      </c>
      <c r="F724" s="35" t="s">
        <v>17</v>
      </c>
      <c r="G724" s="69">
        <v>300</v>
      </c>
      <c r="H724" s="69">
        <v>2605</v>
      </c>
      <c r="I724" s="69"/>
      <c r="J724" s="69">
        <v>2905</v>
      </c>
      <c r="K724" s="69">
        <v>2905</v>
      </c>
      <c r="L724" s="34"/>
      <c r="M724" s="48"/>
      <c r="N724" s="42" t="s">
        <v>1945</v>
      </c>
      <c r="O724" s="52" t="s">
        <v>1946</v>
      </c>
      <c r="P724" s="52" t="s">
        <v>1947</v>
      </c>
      <c r="Q724" s="49"/>
    </row>
    <row r="725" spans="2:17" ht="18" customHeight="1" x14ac:dyDescent="0.15">
      <c r="B725" s="33">
        <v>2017</v>
      </c>
      <c r="C725" s="52">
        <v>3</v>
      </c>
      <c r="D725" s="35" t="s">
        <v>16</v>
      </c>
      <c r="E725" s="42" t="s">
        <v>2167</v>
      </c>
      <c r="F725" s="35" t="s">
        <v>17</v>
      </c>
      <c r="G725" s="69">
        <v>300</v>
      </c>
      <c r="H725" s="69">
        <v>2530</v>
      </c>
      <c r="I725" s="69"/>
      <c r="J725" s="69">
        <v>2830</v>
      </c>
      <c r="K725" s="69">
        <v>2830</v>
      </c>
      <c r="L725" s="34"/>
      <c r="M725" s="48"/>
      <c r="N725" s="42" t="s">
        <v>1945</v>
      </c>
      <c r="O725" s="52" t="s">
        <v>2168</v>
      </c>
      <c r="P725" s="52" t="s">
        <v>2169</v>
      </c>
      <c r="Q725" s="49"/>
    </row>
    <row r="726" spans="2:17" ht="18" customHeight="1" x14ac:dyDescent="0.15">
      <c r="B726" s="33">
        <v>2017</v>
      </c>
      <c r="C726" s="52">
        <v>3</v>
      </c>
      <c r="D726" s="35" t="s">
        <v>16</v>
      </c>
      <c r="E726" s="42" t="s">
        <v>2170</v>
      </c>
      <c r="F726" s="35" t="s">
        <v>17</v>
      </c>
      <c r="G726" s="69">
        <v>500</v>
      </c>
      <c r="H726" s="69">
        <v>1365</v>
      </c>
      <c r="I726" s="69"/>
      <c r="J726" s="69">
        <v>1865</v>
      </c>
      <c r="K726" s="69">
        <v>1865</v>
      </c>
      <c r="L726" s="34"/>
      <c r="M726" s="48"/>
      <c r="N726" s="42" t="s">
        <v>1945</v>
      </c>
      <c r="O726" s="52" t="s">
        <v>1946</v>
      </c>
      <c r="P726" s="52" t="s">
        <v>1947</v>
      </c>
      <c r="Q726" s="49"/>
    </row>
    <row r="727" spans="2:17" ht="18" customHeight="1" x14ac:dyDescent="0.15">
      <c r="B727" s="33">
        <v>2017</v>
      </c>
      <c r="C727" s="52">
        <v>3</v>
      </c>
      <c r="D727" s="35" t="s">
        <v>16</v>
      </c>
      <c r="E727" s="42" t="s">
        <v>2171</v>
      </c>
      <c r="F727" s="35" t="s">
        <v>17</v>
      </c>
      <c r="G727" s="69">
        <v>700</v>
      </c>
      <c r="H727" s="69">
        <v>10742</v>
      </c>
      <c r="I727" s="69"/>
      <c r="J727" s="69">
        <v>11442</v>
      </c>
      <c r="K727" s="69">
        <v>11442</v>
      </c>
      <c r="L727" s="34"/>
      <c r="M727" s="48"/>
      <c r="N727" s="42" t="s">
        <v>1945</v>
      </c>
      <c r="O727" s="52" t="s">
        <v>2168</v>
      </c>
      <c r="P727" s="52" t="s">
        <v>2169</v>
      </c>
      <c r="Q727" s="49"/>
    </row>
    <row r="728" spans="2:17" ht="18" customHeight="1" x14ac:dyDescent="0.15">
      <c r="B728" s="33">
        <v>2017</v>
      </c>
      <c r="C728" s="52">
        <v>3</v>
      </c>
      <c r="D728" s="35" t="s">
        <v>15</v>
      </c>
      <c r="E728" s="42" t="s">
        <v>2183</v>
      </c>
      <c r="F728" s="35" t="s">
        <v>17</v>
      </c>
      <c r="G728" s="69">
        <v>570</v>
      </c>
      <c r="H728" s="69"/>
      <c r="I728" s="69">
        <v>1763</v>
      </c>
      <c r="J728" s="69">
        <v>2333</v>
      </c>
      <c r="K728" s="69">
        <v>2333</v>
      </c>
      <c r="L728" s="34"/>
      <c r="M728" s="48"/>
      <c r="N728" s="42" t="s">
        <v>1957</v>
      </c>
      <c r="O728" s="52" t="s">
        <v>1965</v>
      </c>
      <c r="P728" s="52" t="s">
        <v>2184</v>
      </c>
      <c r="Q728" s="49"/>
    </row>
    <row r="729" spans="2:17" ht="18" customHeight="1" x14ac:dyDescent="0.15">
      <c r="B729" s="33">
        <v>2017</v>
      </c>
      <c r="C729" s="52">
        <v>3</v>
      </c>
      <c r="D729" s="35" t="s">
        <v>15</v>
      </c>
      <c r="E729" s="42" t="s">
        <v>2183</v>
      </c>
      <c r="F729" s="35" t="s">
        <v>43</v>
      </c>
      <c r="G729" s="69">
        <v>8</v>
      </c>
      <c r="H729" s="69"/>
      <c r="I729" s="69">
        <v>102</v>
      </c>
      <c r="J729" s="69">
        <v>110</v>
      </c>
      <c r="K729" s="69">
        <v>110</v>
      </c>
      <c r="L729" s="34"/>
      <c r="M729" s="48"/>
      <c r="N729" s="42" t="s">
        <v>1957</v>
      </c>
      <c r="O729" s="52" t="s">
        <v>1965</v>
      </c>
      <c r="P729" s="52" t="s">
        <v>2184</v>
      </c>
      <c r="Q729" s="49"/>
    </row>
    <row r="730" spans="2:17" ht="18" customHeight="1" x14ac:dyDescent="0.15">
      <c r="B730" s="33">
        <v>2017</v>
      </c>
      <c r="C730" s="52">
        <v>3</v>
      </c>
      <c r="D730" s="35" t="s">
        <v>15</v>
      </c>
      <c r="E730" s="42" t="s">
        <v>2183</v>
      </c>
      <c r="F730" s="35" t="s">
        <v>44</v>
      </c>
      <c r="G730" s="69">
        <v>7</v>
      </c>
      <c r="H730" s="69"/>
      <c r="I730" s="69">
        <v>23</v>
      </c>
      <c r="J730" s="69">
        <v>30</v>
      </c>
      <c r="K730" s="69">
        <v>30</v>
      </c>
      <c r="L730" s="34"/>
      <c r="M730" s="48"/>
      <c r="N730" s="42" t="s">
        <v>1957</v>
      </c>
      <c r="O730" s="52" t="s">
        <v>1965</v>
      </c>
      <c r="P730" s="52" t="s">
        <v>2184</v>
      </c>
      <c r="Q730" s="49"/>
    </row>
    <row r="731" spans="2:17" ht="18" customHeight="1" x14ac:dyDescent="0.15">
      <c r="B731" s="33">
        <v>2017</v>
      </c>
      <c r="C731" s="52">
        <v>3</v>
      </c>
      <c r="D731" s="35" t="s">
        <v>15</v>
      </c>
      <c r="E731" s="42" t="s">
        <v>2191</v>
      </c>
      <c r="F731" s="35" t="s">
        <v>17</v>
      </c>
      <c r="G731" s="69">
        <v>1000</v>
      </c>
      <c r="H731" s="69">
        <v>1046</v>
      </c>
      <c r="I731" s="69">
        <v>1865</v>
      </c>
      <c r="J731" s="69">
        <v>3911</v>
      </c>
      <c r="K731" s="69">
        <v>4111</v>
      </c>
      <c r="L731" s="34" t="s">
        <v>183</v>
      </c>
      <c r="M731" s="48"/>
      <c r="N731" s="42" t="s">
        <v>1975</v>
      </c>
      <c r="O731" s="52" t="s">
        <v>1976</v>
      </c>
      <c r="P731" s="52" t="s">
        <v>2192</v>
      </c>
      <c r="Q731" s="49"/>
    </row>
    <row r="732" spans="2:17" ht="18" customHeight="1" x14ac:dyDescent="0.15">
      <c r="B732" s="33">
        <v>2017</v>
      </c>
      <c r="C732" s="52">
        <v>3</v>
      </c>
      <c r="D732" s="35" t="s">
        <v>15</v>
      </c>
      <c r="E732" s="42" t="s">
        <v>2193</v>
      </c>
      <c r="F732" s="35" t="s">
        <v>17</v>
      </c>
      <c r="G732" s="69">
        <v>1361</v>
      </c>
      <c r="H732" s="69"/>
      <c r="I732" s="69">
        <v>2465</v>
      </c>
      <c r="J732" s="69">
        <v>3826</v>
      </c>
      <c r="K732" s="69">
        <v>4026</v>
      </c>
      <c r="L732" s="34" t="s">
        <v>183</v>
      </c>
      <c r="M732" s="48"/>
      <c r="N732" s="42" t="s">
        <v>1975</v>
      </c>
      <c r="O732" s="52" t="s">
        <v>2194</v>
      </c>
      <c r="P732" s="52" t="s">
        <v>2195</v>
      </c>
      <c r="Q732" s="49"/>
    </row>
    <row r="733" spans="2:17" ht="18" customHeight="1" x14ac:dyDescent="0.15">
      <c r="B733" s="33">
        <v>2017</v>
      </c>
      <c r="C733" s="52">
        <v>3</v>
      </c>
      <c r="D733" s="35" t="s">
        <v>15</v>
      </c>
      <c r="E733" s="42" t="s">
        <v>2196</v>
      </c>
      <c r="F733" s="35" t="s">
        <v>17</v>
      </c>
      <c r="G733" s="69">
        <v>357</v>
      </c>
      <c r="H733" s="69"/>
      <c r="I733" s="69">
        <v>1203</v>
      </c>
      <c r="J733" s="69">
        <v>1560</v>
      </c>
      <c r="K733" s="69">
        <v>1795</v>
      </c>
      <c r="L733" s="34" t="s">
        <v>183</v>
      </c>
      <c r="M733" s="48"/>
      <c r="N733" s="42" t="s">
        <v>1975</v>
      </c>
      <c r="O733" s="52" t="s">
        <v>2197</v>
      </c>
      <c r="P733" s="52" t="s">
        <v>2198</v>
      </c>
      <c r="Q733" s="49"/>
    </row>
    <row r="734" spans="2:17" ht="18" customHeight="1" x14ac:dyDescent="0.15">
      <c r="B734" s="33">
        <v>2017</v>
      </c>
      <c r="C734" s="52">
        <v>3</v>
      </c>
      <c r="D734" s="35" t="s">
        <v>15</v>
      </c>
      <c r="E734" s="42" t="s">
        <v>2206</v>
      </c>
      <c r="F734" s="35" t="s">
        <v>17</v>
      </c>
      <c r="G734" s="69">
        <v>3284</v>
      </c>
      <c r="H734" s="69">
        <v>1446</v>
      </c>
      <c r="I734" s="69">
        <v>499</v>
      </c>
      <c r="J734" s="69">
        <v>5229</v>
      </c>
      <c r="K734" s="69">
        <v>6500</v>
      </c>
      <c r="L734" s="34"/>
      <c r="M734" s="48"/>
      <c r="N734" s="42" t="s">
        <v>1979</v>
      </c>
      <c r="O734" s="52" t="s">
        <v>2207</v>
      </c>
      <c r="P734" s="52" t="s">
        <v>2208</v>
      </c>
      <c r="Q734" s="49"/>
    </row>
    <row r="735" spans="2:17" ht="18" customHeight="1" x14ac:dyDescent="0.15">
      <c r="B735" s="33">
        <v>2017</v>
      </c>
      <c r="C735" s="52">
        <v>3</v>
      </c>
      <c r="D735" s="35" t="s">
        <v>15</v>
      </c>
      <c r="E735" s="42" t="s">
        <v>2209</v>
      </c>
      <c r="F735" s="35" t="s">
        <v>17</v>
      </c>
      <c r="G735" s="69">
        <v>1626</v>
      </c>
      <c r="H735" s="69"/>
      <c r="I735" s="69">
        <v>2823</v>
      </c>
      <c r="J735" s="69">
        <v>4449</v>
      </c>
      <c r="K735" s="69">
        <v>6000</v>
      </c>
      <c r="L735" s="34"/>
      <c r="M735" s="48"/>
      <c r="N735" s="42" t="s">
        <v>1979</v>
      </c>
      <c r="O735" s="52" t="s">
        <v>2207</v>
      </c>
      <c r="P735" s="52" t="s">
        <v>2208</v>
      </c>
      <c r="Q735" s="49"/>
    </row>
    <row r="736" spans="2:17" ht="18" customHeight="1" x14ac:dyDescent="0.15">
      <c r="B736" s="33">
        <v>2017</v>
      </c>
      <c r="C736" s="52">
        <v>3</v>
      </c>
      <c r="D736" s="35" t="s">
        <v>15</v>
      </c>
      <c r="E736" s="42" t="s">
        <v>2210</v>
      </c>
      <c r="F736" s="35" t="s">
        <v>17</v>
      </c>
      <c r="G736" s="69">
        <v>738</v>
      </c>
      <c r="H736" s="69"/>
      <c r="I736" s="69">
        <v>1040</v>
      </c>
      <c r="J736" s="69">
        <v>1778</v>
      </c>
      <c r="K736" s="69">
        <v>3500</v>
      </c>
      <c r="L736" s="34"/>
      <c r="M736" s="48"/>
      <c r="N736" s="42" t="s">
        <v>1979</v>
      </c>
      <c r="O736" s="52" t="s">
        <v>1980</v>
      </c>
      <c r="P736" s="52" t="s">
        <v>1981</v>
      </c>
      <c r="Q736" s="49"/>
    </row>
    <row r="737" spans="2:17" ht="18" customHeight="1" x14ac:dyDescent="0.15">
      <c r="B737" s="33">
        <v>2017</v>
      </c>
      <c r="C737" s="52">
        <v>3</v>
      </c>
      <c r="D737" s="35" t="s">
        <v>15</v>
      </c>
      <c r="E737" s="42" t="s">
        <v>2211</v>
      </c>
      <c r="F737" s="35" t="s">
        <v>17</v>
      </c>
      <c r="G737" s="69">
        <v>800</v>
      </c>
      <c r="H737" s="69"/>
      <c r="I737" s="69">
        <v>700</v>
      </c>
      <c r="J737" s="69">
        <v>1500</v>
      </c>
      <c r="K737" s="69">
        <v>3000</v>
      </c>
      <c r="L737" s="34"/>
      <c r="M737" s="48"/>
      <c r="N737" s="42" t="s">
        <v>1979</v>
      </c>
      <c r="O737" s="52" t="s">
        <v>2212</v>
      </c>
      <c r="P737" s="52" t="s">
        <v>2213</v>
      </c>
      <c r="Q737" s="49"/>
    </row>
    <row r="738" spans="2:17" ht="18" customHeight="1" x14ac:dyDescent="0.15">
      <c r="B738" s="33">
        <v>2017</v>
      </c>
      <c r="C738" s="52">
        <v>3</v>
      </c>
      <c r="D738" s="35" t="s">
        <v>15</v>
      </c>
      <c r="E738" s="42" t="s">
        <v>2214</v>
      </c>
      <c r="F738" s="35" t="s">
        <v>17</v>
      </c>
      <c r="G738" s="69">
        <v>375</v>
      </c>
      <c r="H738" s="69"/>
      <c r="I738" s="69">
        <v>1848</v>
      </c>
      <c r="J738" s="69">
        <v>2223</v>
      </c>
      <c r="K738" s="69">
        <v>5000</v>
      </c>
      <c r="L738" s="34" t="s">
        <v>183</v>
      </c>
      <c r="M738" s="48"/>
      <c r="N738" s="42" t="s">
        <v>1979</v>
      </c>
      <c r="O738" s="52" t="s">
        <v>2212</v>
      </c>
      <c r="P738" s="52" t="s">
        <v>2213</v>
      </c>
      <c r="Q738" s="49"/>
    </row>
    <row r="739" spans="2:17" ht="18" customHeight="1" x14ac:dyDescent="0.15">
      <c r="B739" s="33">
        <v>2017</v>
      </c>
      <c r="C739" s="52">
        <v>3</v>
      </c>
      <c r="D739" s="35" t="s">
        <v>15</v>
      </c>
      <c r="E739" s="42" t="s">
        <v>2224</v>
      </c>
      <c r="F739" s="35" t="s">
        <v>17</v>
      </c>
      <c r="G739" s="69">
        <v>1360</v>
      </c>
      <c r="H739" s="69"/>
      <c r="I739" s="69">
        <v>2133</v>
      </c>
      <c r="J739" s="69">
        <v>3493</v>
      </c>
      <c r="K739" s="69">
        <v>3493</v>
      </c>
      <c r="L739" s="34" t="s">
        <v>183</v>
      </c>
      <c r="M739" s="48"/>
      <c r="N739" s="42" t="s">
        <v>2003</v>
      </c>
      <c r="O739" s="52" t="s">
        <v>2004</v>
      </c>
      <c r="P739" s="52" t="s">
        <v>2005</v>
      </c>
      <c r="Q739" s="49"/>
    </row>
    <row r="740" spans="2:17" ht="18" customHeight="1" x14ac:dyDescent="0.15">
      <c r="B740" s="33">
        <v>2017</v>
      </c>
      <c r="C740" s="52">
        <v>3</v>
      </c>
      <c r="D740" s="35" t="s">
        <v>15</v>
      </c>
      <c r="E740" s="42" t="s">
        <v>2225</v>
      </c>
      <c r="F740" s="35" t="s">
        <v>17</v>
      </c>
      <c r="G740" s="69">
        <v>754</v>
      </c>
      <c r="H740" s="69"/>
      <c r="I740" s="69">
        <v>921</v>
      </c>
      <c r="J740" s="69">
        <v>1675</v>
      </c>
      <c r="K740" s="69">
        <v>1675</v>
      </c>
      <c r="L740" s="34" t="s">
        <v>183</v>
      </c>
      <c r="M740" s="48"/>
      <c r="N740" s="42" t="s">
        <v>2003</v>
      </c>
      <c r="O740" s="52" t="s">
        <v>2004</v>
      </c>
      <c r="P740" s="52" t="s">
        <v>2005</v>
      </c>
      <c r="Q740" s="49"/>
    </row>
    <row r="741" spans="2:17" ht="18" customHeight="1" x14ac:dyDescent="0.15">
      <c r="B741" s="33">
        <v>2017</v>
      </c>
      <c r="C741" s="52">
        <v>3</v>
      </c>
      <c r="D741" s="35" t="s">
        <v>15</v>
      </c>
      <c r="E741" s="42" t="s">
        <v>2226</v>
      </c>
      <c r="F741" s="35" t="s">
        <v>17</v>
      </c>
      <c r="G741" s="69">
        <v>639</v>
      </c>
      <c r="H741" s="69"/>
      <c r="I741" s="69">
        <v>883</v>
      </c>
      <c r="J741" s="69">
        <v>1522</v>
      </c>
      <c r="K741" s="69">
        <v>1522</v>
      </c>
      <c r="L741" s="34" t="s">
        <v>183</v>
      </c>
      <c r="M741" s="48"/>
      <c r="N741" s="42" t="s">
        <v>2003</v>
      </c>
      <c r="O741" s="52" t="s">
        <v>2004</v>
      </c>
      <c r="P741" s="52" t="s">
        <v>2005</v>
      </c>
      <c r="Q741" s="49"/>
    </row>
    <row r="742" spans="2:17" ht="18" customHeight="1" x14ac:dyDescent="0.15">
      <c r="B742" s="33">
        <v>2017</v>
      </c>
      <c r="C742" s="52">
        <v>3</v>
      </c>
      <c r="D742" s="35" t="s">
        <v>15</v>
      </c>
      <c r="E742" s="42" t="s">
        <v>2227</v>
      </c>
      <c r="F742" s="35" t="s">
        <v>17</v>
      </c>
      <c r="G742" s="69">
        <v>369</v>
      </c>
      <c r="H742" s="69"/>
      <c r="I742" s="69">
        <v>1122</v>
      </c>
      <c r="J742" s="69">
        <v>1491</v>
      </c>
      <c r="K742" s="69">
        <v>1491</v>
      </c>
      <c r="L742" s="34"/>
      <c r="M742" s="48"/>
      <c r="N742" s="42" t="s">
        <v>2003</v>
      </c>
      <c r="O742" s="52" t="s">
        <v>2004</v>
      </c>
      <c r="P742" s="52" t="s">
        <v>2005</v>
      </c>
      <c r="Q742" s="49"/>
    </row>
    <row r="743" spans="2:17" ht="18" customHeight="1" x14ac:dyDescent="0.15">
      <c r="B743" s="74">
        <v>2017</v>
      </c>
      <c r="C743" s="140">
        <v>3</v>
      </c>
      <c r="D743" s="37" t="s">
        <v>16</v>
      </c>
      <c r="E743" s="141" t="s">
        <v>2228</v>
      </c>
      <c r="F743" s="37" t="s">
        <v>341</v>
      </c>
      <c r="G743" s="234">
        <v>2840</v>
      </c>
      <c r="H743" s="234">
        <v>25736</v>
      </c>
      <c r="I743" s="234">
        <v>26361</v>
      </c>
      <c r="J743" s="234">
        <v>54937</v>
      </c>
      <c r="K743" s="234">
        <v>54937</v>
      </c>
      <c r="L743" s="142"/>
      <c r="M743" s="140"/>
      <c r="N743" s="107" t="s">
        <v>2229</v>
      </c>
      <c r="O743" s="134" t="s">
        <v>2230</v>
      </c>
      <c r="P743" s="134" t="s">
        <v>2231</v>
      </c>
      <c r="Q743" s="83"/>
    </row>
    <row r="744" spans="2:17" ht="18" customHeight="1" x14ac:dyDescent="0.15">
      <c r="B744" s="33">
        <v>2017</v>
      </c>
      <c r="C744" s="52">
        <v>3</v>
      </c>
      <c r="D744" s="35" t="s">
        <v>15</v>
      </c>
      <c r="E744" s="42" t="s">
        <v>2243</v>
      </c>
      <c r="F744" s="35" t="s">
        <v>17</v>
      </c>
      <c r="G744" s="69">
        <v>234</v>
      </c>
      <c r="H744" s="69"/>
      <c r="I744" s="69">
        <v>886</v>
      </c>
      <c r="J744" s="69">
        <v>1120</v>
      </c>
      <c r="K744" s="69">
        <v>1120</v>
      </c>
      <c r="L744" s="34" t="s">
        <v>183</v>
      </c>
      <c r="M744" s="48"/>
      <c r="N744" s="23" t="s">
        <v>2244</v>
      </c>
      <c r="O744" s="52" t="s">
        <v>2245</v>
      </c>
      <c r="P744" s="52" t="s">
        <v>2246</v>
      </c>
      <c r="Q744" s="49"/>
    </row>
    <row r="745" spans="2:17" ht="18" customHeight="1" x14ac:dyDescent="0.15">
      <c r="B745" s="33">
        <v>2017</v>
      </c>
      <c r="C745" s="52">
        <v>3</v>
      </c>
      <c r="D745" s="35" t="s">
        <v>15</v>
      </c>
      <c r="E745" s="42" t="s">
        <v>2247</v>
      </c>
      <c r="F745" s="35" t="s">
        <v>17</v>
      </c>
      <c r="G745" s="69">
        <v>263</v>
      </c>
      <c r="H745" s="69"/>
      <c r="I745" s="69">
        <v>926</v>
      </c>
      <c r="J745" s="69">
        <v>1189</v>
      </c>
      <c r="K745" s="69">
        <v>1189</v>
      </c>
      <c r="L745" s="34" t="s">
        <v>183</v>
      </c>
      <c r="M745" s="48"/>
      <c r="N745" s="23" t="s">
        <v>2244</v>
      </c>
      <c r="O745" s="52" t="s">
        <v>2047</v>
      </c>
      <c r="P745" s="52" t="s">
        <v>2048</v>
      </c>
      <c r="Q745" s="49"/>
    </row>
    <row r="746" spans="2:17" ht="18" customHeight="1" x14ac:dyDescent="0.15">
      <c r="B746" s="33">
        <v>2017</v>
      </c>
      <c r="C746" s="52">
        <v>3</v>
      </c>
      <c r="D746" s="35" t="s">
        <v>16</v>
      </c>
      <c r="E746" s="42" t="s">
        <v>2256</v>
      </c>
      <c r="F746" s="35" t="s">
        <v>17</v>
      </c>
      <c r="G746" s="69">
        <v>654</v>
      </c>
      <c r="H746" s="69"/>
      <c r="I746" s="69">
        <v>1341</v>
      </c>
      <c r="J746" s="69">
        <v>1995</v>
      </c>
      <c r="K746" s="69">
        <v>1995</v>
      </c>
      <c r="L746" s="34" t="s">
        <v>183</v>
      </c>
      <c r="M746" s="48"/>
      <c r="N746" s="42" t="s">
        <v>2056</v>
      </c>
      <c r="O746" s="52" t="s">
        <v>2257</v>
      </c>
      <c r="P746" s="52" t="s">
        <v>2258</v>
      </c>
      <c r="Q746" s="49"/>
    </row>
    <row r="747" spans="2:17" ht="18" customHeight="1" x14ac:dyDescent="0.15">
      <c r="B747" s="33">
        <v>2017</v>
      </c>
      <c r="C747" s="52">
        <v>3</v>
      </c>
      <c r="D747" s="35" t="s">
        <v>16</v>
      </c>
      <c r="E747" s="42" t="s">
        <v>2259</v>
      </c>
      <c r="F747" s="35" t="s">
        <v>17</v>
      </c>
      <c r="G747" s="69">
        <v>253</v>
      </c>
      <c r="H747" s="69"/>
      <c r="I747" s="69">
        <v>1558</v>
      </c>
      <c r="J747" s="69">
        <v>1811</v>
      </c>
      <c r="K747" s="69">
        <v>1811</v>
      </c>
      <c r="L747" s="34"/>
      <c r="M747" s="48"/>
      <c r="N747" s="42" t="s">
        <v>2056</v>
      </c>
      <c r="O747" s="52" t="s">
        <v>2260</v>
      </c>
      <c r="P747" s="52" t="s">
        <v>2261</v>
      </c>
      <c r="Q747" s="49"/>
    </row>
    <row r="748" spans="2:17" ht="18" customHeight="1" x14ac:dyDescent="0.15">
      <c r="B748" s="33">
        <v>2017</v>
      </c>
      <c r="C748" s="52">
        <v>3</v>
      </c>
      <c r="D748" s="35" t="s">
        <v>16</v>
      </c>
      <c r="E748" s="42" t="s">
        <v>2262</v>
      </c>
      <c r="F748" s="35" t="s">
        <v>17</v>
      </c>
      <c r="G748" s="69">
        <v>1597</v>
      </c>
      <c r="H748" s="69"/>
      <c r="I748" s="69">
        <v>2005</v>
      </c>
      <c r="J748" s="69">
        <v>3602</v>
      </c>
      <c r="K748" s="69">
        <v>3602</v>
      </c>
      <c r="L748" s="34"/>
      <c r="M748" s="48"/>
      <c r="N748" s="42" t="s">
        <v>2056</v>
      </c>
      <c r="O748" s="52" t="s">
        <v>2263</v>
      </c>
      <c r="P748" s="52" t="s">
        <v>2264</v>
      </c>
      <c r="Q748" s="49"/>
    </row>
    <row r="749" spans="2:17" ht="18" customHeight="1" x14ac:dyDescent="0.15">
      <c r="B749" s="33">
        <v>2017</v>
      </c>
      <c r="C749" s="52">
        <v>3</v>
      </c>
      <c r="D749" s="35" t="s">
        <v>16</v>
      </c>
      <c r="E749" s="42" t="s">
        <v>2265</v>
      </c>
      <c r="F749" s="35" t="s">
        <v>17</v>
      </c>
      <c r="G749" s="69">
        <v>5000</v>
      </c>
      <c r="H749" s="69">
        <v>3487</v>
      </c>
      <c r="I749" s="69">
        <v>14773</v>
      </c>
      <c r="J749" s="69">
        <v>23260</v>
      </c>
      <c r="K749" s="69">
        <v>0</v>
      </c>
      <c r="L749" s="34" t="s">
        <v>183</v>
      </c>
      <c r="M749" s="48"/>
      <c r="N749" s="42" t="s">
        <v>2060</v>
      </c>
      <c r="O749" s="52" t="s">
        <v>2266</v>
      </c>
      <c r="P749" s="52" t="s">
        <v>2267</v>
      </c>
      <c r="Q749" s="49"/>
    </row>
    <row r="750" spans="2:17" ht="18" customHeight="1" x14ac:dyDescent="0.15">
      <c r="B750" s="33">
        <v>2017</v>
      </c>
      <c r="C750" s="52">
        <v>3</v>
      </c>
      <c r="D750" s="35" t="s">
        <v>15</v>
      </c>
      <c r="E750" s="42" t="s">
        <v>2285</v>
      </c>
      <c r="F750" s="35" t="s">
        <v>17</v>
      </c>
      <c r="G750" s="69">
        <v>1000</v>
      </c>
      <c r="H750" s="69">
        <v>1308</v>
      </c>
      <c r="I750" s="69">
        <v>18769</v>
      </c>
      <c r="J750" s="69">
        <v>21077</v>
      </c>
      <c r="K750" s="69">
        <v>21077</v>
      </c>
      <c r="L750" s="34"/>
      <c r="M750" s="48"/>
      <c r="N750" s="42" t="s">
        <v>2077</v>
      </c>
      <c r="O750" s="52" t="s">
        <v>2286</v>
      </c>
      <c r="P750" s="52" t="s">
        <v>2287</v>
      </c>
      <c r="Q750" s="49"/>
    </row>
    <row r="751" spans="2:17" ht="18" customHeight="1" x14ac:dyDescent="0.15">
      <c r="B751" s="33">
        <v>2017</v>
      </c>
      <c r="C751" s="52">
        <v>3</v>
      </c>
      <c r="D751" s="35" t="s">
        <v>15</v>
      </c>
      <c r="E751" s="23" t="s">
        <v>2288</v>
      </c>
      <c r="F751" s="35" t="s">
        <v>17</v>
      </c>
      <c r="G751" s="69">
        <v>867</v>
      </c>
      <c r="H751" s="69"/>
      <c r="I751" s="69">
        <v>1288</v>
      </c>
      <c r="J751" s="69">
        <v>2155</v>
      </c>
      <c r="K751" s="69">
        <v>2155</v>
      </c>
      <c r="L751" s="34" t="s">
        <v>183</v>
      </c>
      <c r="M751" s="48"/>
      <c r="N751" s="23" t="s">
        <v>2086</v>
      </c>
      <c r="O751" s="24" t="s">
        <v>2087</v>
      </c>
      <c r="P751" s="24" t="s">
        <v>2088</v>
      </c>
      <c r="Q751" s="49"/>
    </row>
    <row r="752" spans="2:17" ht="18" customHeight="1" x14ac:dyDescent="0.15">
      <c r="B752" s="33">
        <v>2017</v>
      </c>
      <c r="C752" s="52">
        <v>3</v>
      </c>
      <c r="D752" s="35" t="s">
        <v>15</v>
      </c>
      <c r="E752" s="23" t="s">
        <v>2289</v>
      </c>
      <c r="F752" s="35" t="s">
        <v>17</v>
      </c>
      <c r="G752" s="69">
        <v>258</v>
      </c>
      <c r="H752" s="69"/>
      <c r="I752" s="69">
        <v>1571</v>
      </c>
      <c r="J752" s="69">
        <v>1829</v>
      </c>
      <c r="K752" s="69">
        <v>1829</v>
      </c>
      <c r="L752" s="34" t="s">
        <v>183</v>
      </c>
      <c r="M752" s="48"/>
      <c r="N752" s="42" t="s">
        <v>2086</v>
      </c>
      <c r="O752" s="24" t="s">
        <v>2087</v>
      </c>
      <c r="P752" s="24" t="s">
        <v>2088</v>
      </c>
      <c r="Q752" s="49"/>
    </row>
    <row r="753" spans="2:17" ht="18" customHeight="1" x14ac:dyDescent="0.15">
      <c r="B753" s="33">
        <v>2017</v>
      </c>
      <c r="C753" s="52">
        <v>3</v>
      </c>
      <c r="D753" s="35" t="s">
        <v>15</v>
      </c>
      <c r="E753" s="23" t="s">
        <v>2290</v>
      </c>
      <c r="F753" s="35" t="s">
        <v>17</v>
      </c>
      <c r="G753" s="69">
        <v>800</v>
      </c>
      <c r="H753" s="69">
        <v>1026</v>
      </c>
      <c r="I753" s="69">
        <v>100</v>
      </c>
      <c r="J753" s="69">
        <v>1926</v>
      </c>
      <c r="K753" s="69">
        <v>1926</v>
      </c>
      <c r="L753" s="34" t="s">
        <v>183</v>
      </c>
      <c r="M753" s="48"/>
      <c r="N753" s="42" t="s">
        <v>2086</v>
      </c>
      <c r="O753" s="24" t="s">
        <v>2291</v>
      </c>
      <c r="P753" s="24" t="s">
        <v>2088</v>
      </c>
      <c r="Q753" s="49"/>
    </row>
    <row r="754" spans="2:17" ht="18" customHeight="1" x14ac:dyDescent="0.15">
      <c r="B754" s="33">
        <v>2017</v>
      </c>
      <c r="C754" s="52">
        <v>3</v>
      </c>
      <c r="D754" s="35" t="s">
        <v>15</v>
      </c>
      <c r="E754" s="23" t="s">
        <v>2292</v>
      </c>
      <c r="F754" s="35" t="s">
        <v>17</v>
      </c>
      <c r="G754" s="69">
        <v>800</v>
      </c>
      <c r="H754" s="69">
        <v>673</v>
      </c>
      <c r="I754" s="69">
        <v>100</v>
      </c>
      <c r="J754" s="69">
        <v>1573</v>
      </c>
      <c r="K754" s="69">
        <v>1573</v>
      </c>
      <c r="L754" s="34"/>
      <c r="M754" s="48"/>
      <c r="N754" s="42" t="s">
        <v>2086</v>
      </c>
      <c r="O754" s="24" t="s">
        <v>2293</v>
      </c>
      <c r="P754" s="24" t="s">
        <v>2088</v>
      </c>
      <c r="Q754" s="49"/>
    </row>
    <row r="755" spans="2:17" ht="18" customHeight="1" x14ac:dyDescent="0.15">
      <c r="B755" s="33">
        <v>2017</v>
      </c>
      <c r="C755" s="52">
        <v>3</v>
      </c>
      <c r="D755" s="65" t="s">
        <v>16</v>
      </c>
      <c r="E755" s="42" t="s">
        <v>2620</v>
      </c>
      <c r="F755" s="65" t="s">
        <v>17</v>
      </c>
      <c r="G755" s="69">
        <v>3500</v>
      </c>
      <c r="H755" s="69">
        <v>0</v>
      </c>
      <c r="I755" s="69">
        <v>0</v>
      </c>
      <c r="J755" s="69">
        <f>SUM(G755:I755)</f>
        <v>3500</v>
      </c>
      <c r="K755" s="69">
        <f>J755</f>
        <v>3500</v>
      </c>
      <c r="L755" s="38"/>
      <c r="M755" s="52"/>
      <c r="N755" s="42" t="s">
        <v>2548</v>
      </c>
      <c r="O755" s="52" t="s">
        <v>2621</v>
      </c>
      <c r="P755" s="52" t="s">
        <v>2622</v>
      </c>
      <c r="Q755" s="58"/>
    </row>
    <row r="756" spans="2:17" ht="18" customHeight="1" x14ac:dyDescent="0.15">
      <c r="B756" s="33">
        <v>2017</v>
      </c>
      <c r="C756" s="52">
        <v>3</v>
      </c>
      <c r="D756" s="65" t="s">
        <v>16</v>
      </c>
      <c r="E756" s="42" t="s">
        <v>2623</v>
      </c>
      <c r="F756" s="65" t="s">
        <v>1490</v>
      </c>
      <c r="G756" s="69">
        <v>1100</v>
      </c>
      <c r="H756" s="69"/>
      <c r="I756" s="69">
        <v>1</v>
      </c>
      <c r="J756" s="69">
        <f>SUM(G756:I756)</f>
        <v>1101</v>
      </c>
      <c r="K756" s="69">
        <v>1101</v>
      </c>
      <c r="L756" s="38" t="s">
        <v>1336</v>
      </c>
      <c r="M756" s="52"/>
      <c r="N756" s="42" t="s">
        <v>2548</v>
      </c>
      <c r="O756" s="52" t="s">
        <v>2559</v>
      </c>
      <c r="P756" s="52" t="s">
        <v>2560</v>
      </c>
      <c r="Q756" s="58"/>
    </row>
    <row r="757" spans="2:17" ht="18" customHeight="1" x14ac:dyDescent="0.15">
      <c r="B757" s="70">
        <v>2017</v>
      </c>
      <c r="C757" s="71">
        <v>3</v>
      </c>
      <c r="D757" s="71" t="s">
        <v>15</v>
      </c>
      <c r="E757" s="127" t="s">
        <v>2624</v>
      </c>
      <c r="F757" s="71" t="s">
        <v>2625</v>
      </c>
      <c r="G757" s="72">
        <v>407</v>
      </c>
      <c r="H757" s="72">
        <v>0</v>
      </c>
      <c r="I757" s="72">
        <v>985</v>
      </c>
      <c r="J757" s="69">
        <f>SUM(G757:I757)</f>
        <v>1392</v>
      </c>
      <c r="K757" s="72">
        <f>ROUND(G757*0.7,0)</f>
        <v>285</v>
      </c>
      <c r="L757" s="149"/>
      <c r="M757" s="149"/>
      <c r="N757" s="152" t="s">
        <v>2566</v>
      </c>
      <c r="O757" s="71" t="s">
        <v>2626</v>
      </c>
      <c r="P757" s="71" t="s">
        <v>2627</v>
      </c>
      <c r="Q757" s="150"/>
    </row>
    <row r="758" spans="2:17" ht="18" customHeight="1" x14ac:dyDescent="0.15">
      <c r="B758" s="70">
        <v>2017</v>
      </c>
      <c r="C758" s="71">
        <v>3</v>
      </c>
      <c r="D758" s="71" t="s">
        <v>15</v>
      </c>
      <c r="E758" s="127" t="s">
        <v>2628</v>
      </c>
      <c r="F758" s="71" t="s">
        <v>1593</v>
      </c>
      <c r="G758" s="72">
        <v>23</v>
      </c>
      <c r="H758" s="72">
        <v>0</v>
      </c>
      <c r="I758" s="72">
        <v>34</v>
      </c>
      <c r="J758" s="69">
        <f>SUM(G758:I758)</f>
        <v>57</v>
      </c>
      <c r="K758" s="72">
        <f>ROUND(G758*0.7,0)</f>
        <v>16</v>
      </c>
      <c r="L758" s="149"/>
      <c r="M758" s="149"/>
      <c r="N758" s="152" t="s">
        <v>2566</v>
      </c>
      <c r="O758" s="71" t="s">
        <v>2626</v>
      </c>
      <c r="P758" s="71" t="s">
        <v>2627</v>
      </c>
      <c r="Q758" s="150"/>
    </row>
    <row r="759" spans="2:17" ht="18" customHeight="1" x14ac:dyDescent="0.15">
      <c r="B759" s="70">
        <v>2017</v>
      </c>
      <c r="C759" s="71">
        <v>3</v>
      </c>
      <c r="D759" s="71" t="s">
        <v>15</v>
      </c>
      <c r="E759" s="127" t="s">
        <v>2629</v>
      </c>
      <c r="F759" s="71" t="s">
        <v>2586</v>
      </c>
      <c r="G759" s="72">
        <v>12</v>
      </c>
      <c r="H759" s="72">
        <v>0</v>
      </c>
      <c r="I759" s="72">
        <v>13</v>
      </c>
      <c r="J759" s="69">
        <f>SUM(G759:I759)</f>
        <v>25</v>
      </c>
      <c r="K759" s="72">
        <f>ROUND(G759*0.7,0)</f>
        <v>8</v>
      </c>
      <c r="L759" s="149"/>
      <c r="M759" s="149"/>
      <c r="N759" s="152" t="s">
        <v>2566</v>
      </c>
      <c r="O759" s="71" t="s">
        <v>2626</v>
      </c>
      <c r="P759" s="71" t="s">
        <v>2627</v>
      </c>
      <c r="Q759" s="150"/>
    </row>
    <row r="760" spans="2:17" ht="18" customHeight="1" x14ac:dyDescent="0.15">
      <c r="B760" s="70">
        <v>2017</v>
      </c>
      <c r="C760" s="71">
        <v>3</v>
      </c>
      <c r="D760" s="71" t="s">
        <v>15</v>
      </c>
      <c r="E760" s="127" t="s">
        <v>2630</v>
      </c>
      <c r="F760" s="71" t="s">
        <v>2631</v>
      </c>
      <c r="G760" s="72">
        <v>11</v>
      </c>
      <c r="H760" s="72">
        <v>0</v>
      </c>
      <c r="I760" s="72">
        <v>111</v>
      </c>
      <c r="J760" s="69">
        <f>SUM(G760:I760)</f>
        <v>122</v>
      </c>
      <c r="K760" s="72">
        <f>ROUND(G760*0.7,0)</f>
        <v>8</v>
      </c>
      <c r="L760" s="149"/>
      <c r="M760" s="149"/>
      <c r="N760" s="152" t="s">
        <v>2566</v>
      </c>
      <c r="O760" s="71" t="s">
        <v>2626</v>
      </c>
      <c r="P760" s="71" t="s">
        <v>2627</v>
      </c>
      <c r="Q760" s="150"/>
    </row>
    <row r="761" spans="2:17" ht="18" customHeight="1" x14ac:dyDescent="0.15">
      <c r="B761" s="70">
        <v>2017</v>
      </c>
      <c r="C761" s="71">
        <v>3</v>
      </c>
      <c r="D761" s="71" t="s">
        <v>15</v>
      </c>
      <c r="E761" s="127" t="s">
        <v>2632</v>
      </c>
      <c r="F761" s="71" t="s">
        <v>2625</v>
      </c>
      <c r="G761" s="72">
        <v>3351</v>
      </c>
      <c r="H761" s="72">
        <v>0</v>
      </c>
      <c r="I761" s="72">
        <v>2272</v>
      </c>
      <c r="J761" s="69">
        <f>SUM(G761:I761)</f>
        <v>5623</v>
      </c>
      <c r="K761" s="72">
        <f>ROUND(G761*0.7,0)</f>
        <v>2346</v>
      </c>
      <c r="L761" s="151"/>
      <c r="M761" s="66"/>
      <c r="N761" s="152" t="s">
        <v>2566</v>
      </c>
      <c r="O761" s="71" t="s">
        <v>2633</v>
      </c>
      <c r="P761" s="71" t="s">
        <v>2634</v>
      </c>
      <c r="Q761" s="150"/>
    </row>
    <row r="762" spans="2:17" ht="18" customHeight="1" x14ac:dyDescent="0.15">
      <c r="B762" s="70">
        <v>2017</v>
      </c>
      <c r="C762" s="71">
        <v>3</v>
      </c>
      <c r="D762" s="71" t="s">
        <v>15</v>
      </c>
      <c r="E762" s="127" t="s">
        <v>2635</v>
      </c>
      <c r="F762" s="71" t="s">
        <v>336</v>
      </c>
      <c r="G762" s="72">
        <v>549</v>
      </c>
      <c r="H762" s="72">
        <v>0</v>
      </c>
      <c r="I762" s="72">
        <v>500</v>
      </c>
      <c r="J762" s="69">
        <f>SUM(G762:I762)</f>
        <v>1049</v>
      </c>
      <c r="K762" s="72">
        <f>ROUND(G762*0.7,0)</f>
        <v>384</v>
      </c>
      <c r="L762" s="151"/>
      <c r="M762" s="66"/>
      <c r="N762" s="152" t="s">
        <v>2566</v>
      </c>
      <c r="O762" s="71" t="s">
        <v>2633</v>
      </c>
      <c r="P762" s="71" t="s">
        <v>2634</v>
      </c>
      <c r="Q762" s="150"/>
    </row>
    <row r="763" spans="2:17" ht="18" customHeight="1" x14ac:dyDescent="0.15">
      <c r="B763" s="70">
        <v>2017</v>
      </c>
      <c r="C763" s="71">
        <v>3</v>
      </c>
      <c r="D763" s="71" t="s">
        <v>15</v>
      </c>
      <c r="E763" s="127" t="s">
        <v>2636</v>
      </c>
      <c r="F763" s="71" t="s">
        <v>43</v>
      </c>
      <c r="G763" s="72">
        <v>131</v>
      </c>
      <c r="H763" s="72">
        <v>0</v>
      </c>
      <c r="I763" s="72">
        <v>0</v>
      </c>
      <c r="J763" s="69">
        <f>SUM(G763:I763)</f>
        <v>131</v>
      </c>
      <c r="K763" s="72">
        <f>ROUND(G763*0.7,0)</f>
        <v>92</v>
      </c>
      <c r="L763" s="151"/>
      <c r="M763" s="66"/>
      <c r="N763" s="152" t="s">
        <v>2566</v>
      </c>
      <c r="O763" s="71" t="s">
        <v>2633</v>
      </c>
      <c r="P763" s="71" t="s">
        <v>2634</v>
      </c>
      <c r="Q763" s="150"/>
    </row>
    <row r="764" spans="2:17" ht="18" customHeight="1" x14ac:dyDescent="0.15">
      <c r="B764" s="70">
        <v>2017</v>
      </c>
      <c r="C764" s="71">
        <v>3</v>
      </c>
      <c r="D764" s="71" t="s">
        <v>15</v>
      </c>
      <c r="E764" s="127" t="s">
        <v>2637</v>
      </c>
      <c r="F764" s="71" t="s">
        <v>44</v>
      </c>
      <c r="G764" s="72">
        <v>31</v>
      </c>
      <c r="H764" s="72">
        <v>0</v>
      </c>
      <c r="I764" s="72">
        <v>0</v>
      </c>
      <c r="J764" s="69">
        <f>SUM(G764:I764)</f>
        <v>31</v>
      </c>
      <c r="K764" s="72">
        <f>ROUND(G764*0.7,0)</f>
        <v>22</v>
      </c>
      <c r="L764" s="151"/>
      <c r="M764" s="66"/>
      <c r="N764" s="152" t="s">
        <v>2566</v>
      </c>
      <c r="O764" s="71" t="s">
        <v>2633</v>
      </c>
      <c r="P764" s="71" t="s">
        <v>2634</v>
      </c>
      <c r="Q764" s="150"/>
    </row>
    <row r="765" spans="2:17" ht="18" customHeight="1" x14ac:dyDescent="0.15">
      <c r="B765" s="70">
        <v>2017</v>
      </c>
      <c r="C765" s="71">
        <v>3</v>
      </c>
      <c r="D765" s="71" t="s">
        <v>15</v>
      </c>
      <c r="E765" s="127" t="s">
        <v>2638</v>
      </c>
      <c r="F765" s="71" t="s">
        <v>45</v>
      </c>
      <c r="G765" s="72">
        <v>59</v>
      </c>
      <c r="H765" s="72">
        <v>0</v>
      </c>
      <c r="I765" s="72">
        <v>0</v>
      </c>
      <c r="J765" s="69">
        <f>SUM(G765:I765)</f>
        <v>59</v>
      </c>
      <c r="K765" s="72">
        <f>ROUND(G765*0.7,0)</f>
        <v>41</v>
      </c>
      <c r="L765" s="151"/>
      <c r="M765" s="66"/>
      <c r="N765" s="152" t="s">
        <v>2566</v>
      </c>
      <c r="O765" s="71" t="s">
        <v>2633</v>
      </c>
      <c r="P765" s="71" t="s">
        <v>2634</v>
      </c>
      <c r="Q765" s="150"/>
    </row>
    <row r="766" spans="2:17" ht="18" customHeight="1" x14ac:dyDescent="0.15">
      <c r="B766" s="70">
        <v>2017</v>
      </c>
      <c r="C766" s="71">
        <v>3</v>
      </c>
      <c r="D766" s="71" t="s">
        <v>15</v>
      </c>
      <c r="E766" s="127" t="s">
        <v>2639</v>
      </c>
      <c r="F766" s="71" t="s">
        <v>336</v>
      </c>
      <c r="G766" s="72">
        <v>5</v>
      </c>
      <c r="H766" s="72">
        <v>0</v>
      </c>
      <c r="I766" s="72">
        <v>0</v>
      </c>
      <c r="J766" s="69">
        <f>SUM(G766:I766)</f>
        <v>5</v>
      </c>
      <c r="K766" s="72">
        <f>ROUND(G766*0.7,0)</f>
        <v>4</v>
      </c>
      <c r="L766" s="151"/>
      <c r="M766" s="66"/>
      <c r="N766" s="152" t="s">
        <v>2566</v>
      </c>
      <c r="O766" s="71" t="s">
        <v>2633</v>
      </c>
      <c r="P766" s="71" t="s">
        <v>2634</v>
      </c>
      <c r="Q766" s="150"/>
    </row>
    <row r="767" spans="2:17" ht="18" customHeight="1" x14ac:dyDescent="0.15">
      <c r="B767" s="70">
        <v>2017</v>
      </c>
      <c r="C767" s="71">
        <v>3</v>
      </c>
      <c r="D767" s="71" t="s">
        <v>888</v>
      </c>
      <c r="E767" s="127" t="s">
        <v>2640</v>
      </c>
      <c r="F767" s="71" t="s">
        <v>336</v>
      </c>
      <c r="G767" s="72">
        <v>2</v>
      </c>
      <c r="H767" s="72">
        <v>0</v>
      </c>
      <c r="I767" s="72">
        <v>13</v>
      </c>
      <c r="J767" s="69">
        <f>SUM(G767:I767)</f>
        <v>15</v>
      </c>
      <c r="K767" s="72">
        <f>ROUND(G767*0.7,0)</f>
        <v>1</v>
      </c>
      <c r="L767" s="151"/>
      <c r="M767" s="66"/>
      <c r="N767" s="152" t="s">
        <v>2566</v>
      </c>
      <c r="O767" s="71" t="s">
        <v>2633</v>
      </c>
      <c r="P767" s="71" t="s">
        <v>2634</v>
      </c>
      <c r="Q767" s="150"/>
    </row>
    <row r="768" spans="2:17" ht="18" customHeight="1" x14ac:dyDescent="0.15">
      <c r="B768" s="70">
        <v>2017</v>
      </c>
      <c r="C768" s="71">
        <v>3</v>
      </c>
      <c r="D768" s="71" t="s">
        <v>15</v>
      </c>
      <c r="E768" s="127" t="s">
        <v>2641</v>
      </c>
      <c r="F768" s="71" t="s">
        <v>336</v>
      </c>
      <c r="G768" s="72">
        <v>0.7</v>
      </c>
      <c r="H768" s="72">
        <v>0</v>
      </c>
      <c r="I768" s="72">
        <v>4</v>
      </c>
      <c r="J768" s="69">
        <f>SUM(G768:I768)</f>
        <v>4.7</v>
      </c>
      <c r="K768" s="72">
        <f>ROUND(G768*0.7,0)</f>
        <v>0</v>
      </c>
      <c r="L768" s="151"/>
      <c r="M768" s="66"/>
      <c r="N768" s="152" t="s">
        <v>2566</v>
      </c>
      <c r="O768" s="71" t="s">
        <v>2633</v>
      </c>
      <c r="P768" s="71" t="s">
        <v>2634</v>
      </c>
      <c r="Q768" s="150"/>
    </row>
    <row r="769" spans="2:17" ht="18" customHeight="1" x14ac:dyDescent="0.15">
      <c r="B769" s="70">
        <v>2017</v>
      </c>
      <c r="C769" s="71">
        <v>3</v>
      </c>
      <c r="D769" s="147" t="s">
        <v>15</v>
      </c>
      <c r="E769" s="127" t="s">
        <v>2642</v>
      </c>
      <c r="F769" s="147" t="s">
        <v>341</v>
      </c>
      <c r="G769" s="72">
        <v>585</v>
      </c>
      <c r="H769" s="72">
        <v>0</v>
      </c>
      <c r="I769" s="72">
        <v>152</v>
      </c>
      <c r="J769" s="69">
        <f>SUM(G769:I769)</f>
        <v>737</v>
      </c>
      <c r="K769" s="72">
        <f>ROUND(G769*0.7,0)</f>
        <v>410</v>
      </c>
      <c r="L769" s="151"/>
      <c r="M769" s="66"/>
      <c r="N769" s="152" t="s">
        <v>2566</v>
      </c>
      <c r="O769" s="66" t="s">
        <v>2643</v>
      </c>
      <c r="P769" s="71" t="s">
        <v>2634</v>
      </c>
      <c r="Q769" s="150"/>
    </row>
    <row r="770" spans="2:17" ht="18" customHeight="1" x14ac:dyDescent="0.15">
      <c r="B770" s="70">
        <v>2017</v>
      </c>
      <c r="C770" s="71">
        <v>3</v>
      </c>
      <c r="D770" s="147" t="s">
        <v>15</v>
      </c>
      <c r="E770" s="127" t="s">
        <v>2644</v>
      </c>
      <c r="F770" s="147" t="s">
        <v>43</v>
      </c>
      <c r="G770" s="72">
        <v>29</v>
      </c>
      <c r="H770" s="72">
        <v>0</v>
      </c>
      <c r="I770" s="72">
        <v>0</v>
      </c>
      <c r="J770" s="69">
        <f>SUM(G770:I770)</f>
        <v>29</v>
      </c>
      <c r="K770" s="72">
        <f>ROUND(G770*0.7,0)</f>
        <v>20</v>
      </c>
      <c r="L770" s="151"/>
      <c r="M770" s="66"/>
      <c r="N770" s="152" t="s">
        <v>2566</v>
      </c>
      <c r="O770" s="66" t="s">
        <v>2643</v>
      </c>
      <c r="P770" s="71" t="s">
        <v>2634</v>
      </c>
      <c r="Q770" s="150"/>
    </row>
    <row r="771" spans="2:17" ht="18" customHeight="1" x14ac:dyDescent="0.15">
      <c r="B771" s="70">
        <v>2017</v>
      </c>
      <c r="C771" s="71">
        <v>3</v>
      </c>
      <c r="D771" s="147" t="s">
        <v>15</v>
      </c>
      <c r="E771" s="127" t="s">
        <v>2645</v>
      </c>
      <c r="F771" s="147" t="s">
        <v>44</v>
      </c>
      <c r="G771" s="72">
        <v>25</v>
      </c>
      <c r="H771" s="72">
        <v>0</v>
      </c>
      <c r="I771" s="72">
        <v>0</v>
      </c>
      <c r="J771" s="69">
        <f>SUM(G771:I771)</f>
        <v>25</v>
      </c>
      <c r="K771" s="72">
        <f>ROUND(G771*0.7,0)</f>
        <v>18</v>
      </c>
      <c r="L771" s="151"/>
      <c r="M771" s="66"/>
      <c r="N771" s="152" t="s">
        <v>2566</v>
      </c>
      <c r="O771" s="66" t="s">
        <v>2643</v>
      </c>
      <c r="P771" s="71" t="s">
        <v>2634</v>
      </c>
      <c r="Q771" s="150"/>
    </row>
    <row r="772" spans="2:17" ht="18" customHeight="1" x14ac:dyDescent="0.15">
      <c r="B772" s="70">
        <v>2017</v>
      </c>
      <c r="C772" s="71">
        <v>3</v>
      </c>
      <c r="D772" s="147" t="s">
        <v>15</v>
      </c>
      <c r="E772" s="127" t="s">
        <v>2646</v>
      </c>
      <c r="F772" s="147" t="s">
        <v>336</v>
      </c>
      <c r="G772" s="72">
        <v>1.5</v>
      </c>
      <c r="H772" s="72">
        <v>0</v>
      </c>
      <c r="I772" s="72">
        <v>0</v>
      </c>
      <c r="J772" s="69">
        <f>SUM(G772:I772)</f>
        <v>1.5</v>
      </c>
      <c r="K772" s="72">
        <f>ROUND(G772*0.7,0)</f>
        <v>1</v>
      </c>
      <c r="L772" s="151"/>
      <c r="M772" s="66"/>
      <c r="N772" s="152" t="s">
        <v>2566</v>
      </c>
      <c r="O772" s="66" t="s">
        <v>2643</v>
      </c>
      <c r="P772" s="71" t="s">
        <v>2634</v>
      </c>
      <c r="Q772" s="150"/>
    </row>
    <row r="773" spans="2:17" ht="18" customHeight="1" x14ac:dyDescent="0.15">
      <c r="B773" s="70">
        <v>2017</v>
      </c>
      <c r="C773" s="71">
        <v>3</v>
      </c>
      <c r="D773" s="71" t="s">
        <v>15</v>
      </c>
      <c r="E773" s="127" t="s">
        <v>2671</v>
      </c>
      <c r="F773" s="71" t="s">
        <v>17</v>
      </c>
      <c r="G773" s="72">
        <v>264</v>
      </c>
      <c r="H773" s="72"/>
      <c r="I773" s="72">
        <v>992</v>
      </c>
      <c r="J773" s="69">
        <f>SUM(G773:I773)</f>
        <v>1256</v>
      </c>
      <c r="K773" s="72">
        <f>J773</f>
        <v>1256</v>
      </c>
      <c r="L773" s="149" t="s">
        <v>1336</v>
      </c>
      <c r="M773" s="149"/>
      <c r="N773" s="152" t="s">
        <v>2566</v>
      </c>
      <c r="O773" s="71" t="s">
        <v>2672</v>
      </c>
      <c r="P773" s="71" t="s">
        <v>2673</v>
      </c>
      <c r="Q773" s="150"/>
    </row>
    <row r="774" spans="2:17" ht="18" customHeight="1" x14ac:dyDescent="0.15">
      <c r="B774" s="33">
        <v>2017</v>
      </c>
      <c r="C774" s="52">
        <v>3</v>
      </c>
      <c r="D774" s="65" t="s">
        <v>16</v>
      </c>
      <c r="E774" s="42" t="s">
        <v>2710</v>
      </c>
      <c r="F774" s="65" t="s">
        <v>1490</v>
      </c>
      <c r="G774" s="69">
        <v>92</v>
      </c>
      <c r="H774" s="69">
        <v>0</v>
      </c>
      <c r="I774" s="69">
        <v>1066</v>
      </c>
      <c r="J774" s="69">
        <f>SUM(G774:I774)</f>
        <v>1158</v>
      </c>
      <c r="K774" s="69">
        <v>1158</v>
      </c>
      <c r="L774" s="38" t="s">
        <v>1336</v>
      </c>
      <c r="M774" s="52"/>
      <c r="N774" s="42" t="s">
        <v>2711</v>
      </c>
      <c r="O774" s="52" t="s">
        <v>2712</v>
      </c>
      <c r="P774" s="52" t="s">
        <v>2713</v>
      </c>
      <c r="Q774" s="58"/>
    </row>
    <row r="775" spans="2:17" ht="18" customHeight="1" x14ac:dyDescent="0.15">
      <c r="B775" s="33">
        <v>2017</v>
      </c>
      <c r="C775" s="52">
        <v>3</v>
      </c>
      <c r="D775" s="65" t="s">
        <v>467</v>
      </c>
      <c r="E775" s="42" t="s">
        <v>2717</v>
      </c>
      <c r="F775" s="65" t="s">
        <v>1490</v>
      </c>
      <c r="G775" s="69">
        <v>175</v>
      </c>
      <c r="H775" s="69">
        <v>0</v>
      </c>
      <c r="I775" s="69">
        <v>496</v>
      </c>
      <c r="J775" s="69">
        <f>SUM(G775:I775)</f>
        <v>671</v>
      </c>
      <c r="K775" s="69">
        <v>671</v>
      </c>
      <c r="L775" s="38" t="s">
        <v>1336</v>
      </c>
      <c r="M775" s="52"/>
      <c r="N775" s="42" t="s">
        <v>2711</v>
      </c>
      <c r="O775" s="52" t="s">
        <v>2718</v>
      </c>
      <c r="P775" s="52" t="s">
        <v>2719</v>
      </c>
      <c r="Q775" s="58"/>
    </row>
    <row r="776" spans="2:17" ht="18" customHeight="1" x14ac:dyDescent="0.15">
      <c r="B776" s="33">
        <v>2017</v>
      </c>
      <c r="C776" s="52">
        <v>3</v>
      </c>
      <c r="D776" s="65" t="s">
        <v>467</v>
      </c>
      <c r="E776" s="42" t="s">
        <v>2720</v>
      </c>
      <c r="F776" s="65" t="s">
        <v>1490</v>
      </c>
      <c r="G776" s="69">
        <v>530</v>
      </c>
      <c r="H776" s="69">
        <v>530</v>
      </c>
      <c r="I776" s="69">
        <v>0</v>
      </c>
      <c r="J776" s="69">
        <f>SUM(G776:I776)</f>
        <v>1060</v>
      </c>
      <c r="K776" s="69">
        <v>1060</v>
      </c>
      <c r="L776" s="38" t="s">
        <v>1336</v>
      </c>
      <c r="M776" s="52"/>
      <c r="N776" s="42" t="s">
        <v>2711</v>
      </c>
      <c r="O776" s="52" t="s">
        <v>2718</v>
      </c>
      <c r="P776" s="52" t="s">
        <v>2719</v>
      </c>
      <c r="Q776" s="58"/>
    </row>
    <row r="777" spans="2:17" ht="18" customHeight="1" x14ac:dyDescent="0.15">
      <c r="B777" s="33">
        <v>2017</v>
      </c>
      <c r="C777" s="52">
        <v>3</v>
      </c>
      <c r="D777" s="65" t="s">
        <v>467</v>
      </c>
      <c r="E777" s="42" t="s">
        <v>2721</v>
      </c>
      <c r="F777" s="65" t="s">
        <v>1490</v>
      </c>
      <c r="G777" s="69">
        <v>554</v>
      </c>
      <c r="H777" s="69">
        <v>553</v>
      </c>
      <c r="I777" s="69">
        <v>0</v>
      </c>
      <c r="J777" s="69">
        <f>SUM(G777:I777)</f>
        <v>1107</v>
      </c>
      <c r="K777" s="69">
        <v>1107</v>
      </c>
      <c r="L777" s="38"/>
      <c r="M777" s="52"/>
      <c r="N777" s="42" t="s">
        <v>2711</v>
      </c>
      <c r="O777" s="52" t="s">
        <v>2718</v>
      </c>
      <c r="P777" s="52" t="s">
        <v>2719</v>
      </c>
      <c r="Q777" s="58"/>
    </row>
    <row r="778" spans="2:17" ht="18" customHeight="1" x14ac:dyDescent="0.15">
      <c r="B778" s="33">
        <v>2017</v>
      </c>
      <c r="C778" s="52">
        <v>3</v>
      </c>
      <c r="D778" s="65" t="s">
        <v>467</v>
      </c>
      <c r="E778" s="42" t="s">
        <v>2722</v>
      </c>
      <c r="F778" s="65" t="s">
        <v>1490</v>
      </c>
      <c r="G778" s="69">
        <v>740</v>
      </c>
      <c r="H778" s="69">
        <v>739</v>
      </c>
      <c r="I778" s="69">
        <v>0</v>
      </c>
      <c r="J778" s="69">
        <f>SUM(G778:I778)</f>
        <v>1479</v>
      </c>
      <c r="K778" s="69">
        <v>1479</v>
      </c>
      <c r="L778" s="38"/>
      <c r="M778" s="52"/>
      <c r="N778" s="42" t="s">
        <v>2711</v>
      </c>
      <c r="O778" s="52" t="s">
        <v>2718</v>
      </c>
      <c r="P778" s="52" t="s">
        <v>2719</v>
      </c>
      <c r="Q778" s="58"/>
    </row>
    <row r="779" spans="2:17" ht="18" customHeight="1" x14ac:dyDescent="0.15">
      <c r="B779" s="33">
        <v>2017</v>
      </c>
      <c r="C779" s="52">
        <v>3</v>
      </c>
      <c r="D779" s="35" t="s">
        <v>15</v>
      </c>
      <c r="E779" s="42" t="s">
        <v>2840</v>
      </c>
      <c r="F779" s="35" t="s">
        <v>17</v>
      </c>
      <c r="G779" s="69">
        <v>2024</v>
      </c>
      <c r="H779" s="69"/>
      <c r="I779" s="69">
        <v>0</v>
      </c>
      <c r="J779" s="69">
        <v>2024</v>
      </c>
      <c r="K779" s="69">
        <v>2024</v>
      </c>
      <c r="L779" s="34" t="s">
        <v>183</v>
      </c>
      <c r="M779" s="48"/>
      <c r="N779" s="42" t="s">
        <v>2930</v>
      </c>
      <c r="O779" s="48" t="s">
        <v>2841</v>
      </c>
      <c r="P779" s="48" t="s">
        <v>2842</v>
      </c>
      <c r="Q779" s="49"/>
    </row>
    <row r="780" spans="2:17" ht="18" customHeight="1" x14ac:dyDescent="0.15">
      <c r="B780" s="33">
        <v>2017</v>
      </c>
      <c r="C780" s="52">
        <v>3</v>
      </c>
      <c r="D780" s="35" t="s">
        <v>15</v>
      </c>
      <c r="E780" s="42" t="s">
        <v>2945</v>
      </c>
      <c r="F780" s="35" t="s">
        <v>17</v>
      </c>
      <c r="G780" s="69">
        <v>1769</v>
      </c>
      <c r="H780" s="69">
        <v>0</v>
      </c>
      <c r="I780" s="69">
        <v>5504</v>
      </c>
      <c r="J780" s="69">
        <v>7273</v>
      </c>
      <c r="K780" s="69">
        <v>7273</v>
      </c>
      <c r="L780" s="34" t="s">
        <v>183</v>
      </c>
      <c r="M780" s="48"/>
      <c r="N780" s="42" t="s">
        <v>2946</v>
      </c>
      <c r="O780" s="48" t="s">
        <v>2947</v>
      </c>
      <c r="P780" s="48" t="s">
        <v>2948</v>
      </c>
      <c r="Q780" s="49"/>
    </row>
    <row r="781" spans="2:17" ht="18" customHeight="1" x14ac:dyDescent="0.15">
      <c r="B781" s="33">
        <v>2017</v>
      </c>
      <c r="C781" s="52">
        <v>3</v>
      </c>
      <c r="D781" s="35" t="s">
        <v>15</v>
      </c>
      <c r="E781" s="42" t="s">
        <v>2945</v>
      </c>
      <c r="F781" s="35" t="s">
        <v>43</v>
      </c>
      <c r="G781" s="69">
        <v>12</v>
      </c>
      <c r="H781" s="69">
        <v>0</v>
      </c>
      <c r="I781" s="69">
        <v>0</v>
      </c>
      <c r="J781" s="69">
        <v>12</v>
      </c>
      <c r="K781" s="69">
        <v>12</v>
      </c>
      <c r="L781" s="34" t="s">
        <v>183</v>
      </c>
      <c r="M781" s="48"/>
      <c r="N781" s="42" t="s">
        <v>2946</v>
      </c>
      <c r="O781" s="48" t="s">
        <v>2947</v>
      </c>
      <c r="P781" s="48" t="s">
        <v>2948</v>
      </c>
      <c r="Q781" s="49"/>
    </row>
    <row r="782" spans="2:17" ht="18" customHeight="1" x14ac:dyDescent="0.15">
      <c r="B782" s="33">
        <v>2017</v>
      </c>
      <c r="C782" s="52">
        <v>3</v>
      </c>
      <c r="D782" s="35" t="s">
        <v>15</v>
      </c>
      <c r="E782" s="42" t="s">
        <v>2945</v>
      </c>
      <c r="F782" s="35" t="s">
        <v>44</v>
      </c>
      <c r="G782" s="69">
        <v>10</v>
      </c>
      <c r="H782" s="69">
        <v>0</v>
      </c>
      <c r="I782" s="69">
        <v>0</v>
      </c>
      <c r="J782" s="69">
        <v>10</v>
      </c>
      <c r="K782" s="69">
        <v>10</v>
      </c>
      <c r="L782" s="34" t="s">
        <v>183</v>
      </c>
      <c r="M782" s="48"/>
      <c r="N782" s="42" t="s">
        <v>2946</v>
      </c>
      <c r="O782" s="48" t="s">
        <v>2947</v>
      </c>
      <c r="P782" s="48" t="s">
        <v>2948</v>
      </c>
      <c r="Q782" s="49"/>
    </row>
    <row r="783" spans="2:17" ht="18" customHeight="1" x14ac:dyDescent="0.15">
      <c r="B783" s="33">
        <v>2017</v>
      </c>
      <c r="C783" s="52">
        <v>3</v>
      </c>
      <c r="D783" s="35" t="s">
        <v>15</v>
      </c>
      <c r="E783" s="42" t="s">
        <v>2945</v>
      </c>
      <c r="F783" s="35" t="s">
        <v>336</v>
      </c>
      <c r="G783" s="69">
        <v>44</v>
      </c>
      <c r="H783" s="69">
        <v>0</v>
      </c>
      <c r="I783" s="69">
        <v>0</v>
      </c>
      <c r="J783" s="69">
        <v>44</v>
      </c>
      <c r="K783" s="69">
        <v>44</v>
      </c>
      <c r="L783" s="34"/>
      <c r="M783" s="48"/>
      <c r="N783" s="42" t="s">
        <v>2946</v>
      </c>
      <c r="O783" s="48" t="s">
        <v>2947</v>
      </c>
      <c r="P783" s="48" t="s">
        <v>2948</v>
      </c>
      <c r="Q783" s="49"/>
    </row>
    <row r="784" spans="2:17" ht="18" customHeight="1" x14ac:dyDescent="0.15">
      <c r="B784" s="33">
        <v>2017</v>
      </c>
      <c r="C784" s="52">
        <v>3</v>
      </c>
      <c r="D784" s="35" t="s">
        <v>15</v>
      </c>
      <c r="E784" s="42" t="s">
        <v>2949</v>
      </c>
      <c r="F784" s="35" t="s">
        <v>341</v>
      </c>
      <c r="G784" s="69">
        <v>479</v>
      </c>
      <c r="H784" s="69">
        <v>0</v>
      </c>
      <c r="I784" s="69">
        <v>1844</v>
      </c>
      <c r="J784" s="69">
        <v>2323</v>
      </c>
      <c r="K784" s="69">
        <v>1626</v>
      </c>
      <c r="L784" s="34"/>
      <c r="M784" s="48"/>
      <c r="N784" s="42" t="s">
        <v>2946</v>
      </c>
      <c r="O784" s="48" t="s">
        <v>2947</v>
      </c>
      <c r="P784" s="48" t="s">
        <v>2948</v>
      </c>
      <c r="Q784" s="49"/>
    </row>
    <row r="785" spans="2:17" ht="18" customHeight="1" x14ac:dyDescent="0.15">
      <c r="B785" s="33">
        <v>2017</v>
      </c>
      <c r="C785" s="52">
        <v>3</v>
      </c>
      <c r="D785" s="35" t="s">
        <v>15</v>
      </c>
      <c r="E785" s="42" t="s">
        <v>2950</v>
      </c>
      <c r="F785" s="35" t="s">
        <v>43</v>
      </c>
      <c r="G785" s="69">
        <v>14</v>
      </c>
      <c r="H785" s="69">
        <v>0</v>
      </c>
      <c r="I785" s="69">
        <v>92</v>
      </c>
      <c r="J785" s="69">
        <v>106</v>
      </c>
      <c r="K785" s="69">
        <v>74</v>
      </c>
      <c r="L785" s="34"/>
      <c r="M785" s="48"/>
      <c r="N785" s="42" t="s">
        <v>2946</v>
      </c>
      <c r="O785" s="48" t="s">
        <v>2947</v>
      </c>
      <c r="P785" s="48" t="s">
        <v>2948</v>
      </c>
      <c r="Q785" s="49"/>
    </row>
    <row r="786" spans="2:17" ht="18" customHeight="1" x14ac:dyDescent="0.15">
      <c r="B786" s="33">
        <v>2017</v>
      </c>
      <c r="C786" s="52">
        <v>3</v>
      </c>
      <c r="D786" s="35" t="s">
        <v>15</v>
      </c>
      <c r="E786" s="42" t="s">
        <v>2951</v>
      </c>
      <c r="F786" s="35" t="s">
        <v>44</v>
      </c>
      <c r="G786" s="69">
        <v>13</v>
      </c>
      <c r="H786" s="69">
        <v>0</v>
      </c>
      <c r="I786" s="69">
        <v>23</v>
      </c>
      <c r="J786" s="69">
        <v>36</v>
      </c>
      <c r="K786" s="69">
        <v>25</v>
      </c>
      <c r="L786" s="34"/>
      <c r="M786" s="48"/>
      <c r="N786" s="42" t="s">
        <v>2946</v>
      </c>
      <c r="O786" s="48" t="s">
        <v>2947</v>
      </c>
      <c r="P786" s="48" t="s">
        <v>2948</v>
      </c>
      <c r="Q786" s="49"/>
    </row>
    <row r="787" spans="2:17" ht="18" customHeight="1" x14ac:dyDescent="0.15">
      <c r="B787" s="33">
        <v>2017</v>
      </c>
      <c r="C787" s="52">
        <v>3</v>
      </c>
      <c r="D787" s="35" t="s">
        <v>15</v>
      </c>
      <c r="E787" s="42" t="s">
        <v>2952</v>
      </c>
      <c r="F787" s="35" t="s">
        <v>336</v>
      </c>
      <c r="G787" s="69">
        <v>1952</v>
      </c>
      <c r="H787" s="69">
        <v>0</v>
      </c>
      <c r="I787" s="69">
        <v>0</v>
      </c>
      <c r="J787" s="69">
        <v>1952</v>
      </c>
      <c r="K787" s="69">
        <v>1366</v>
      </c>
      <c r="L787" s="34"/>
      <c r="M787" s="48"/>
      <c r="N787" s="42" t="s">
        <v>2946</v>
      </c>
      <c r="O787" s="48" t="s">
        <v>2947</v>
      </c>
      <c r="P787" s="48" t="s">
        <v>2948</v>
      </c>
      <c r="Q787" s="49"/>
    </row>
    <row r="788" spans="2:17" ht="18" customHeight="1" x14ac:dyDescent="0.15">
      <c r="B788" s="33">
        <v>2017</v>
      </c>
      <c r="C788" s="52">
        <v>3</v>
      </c>
      <c r="D788" s="35" t="s">
        <v>15</v>
      </c>
      <c r="E788" s="42" t="s">
        <v>2953</v>
      </c>
      <c r="F788" s="35" t="s">
        <v>44</v>
      </c>
      <c r="G788" s="69">
        <v>14</v>
      </c>
      <c r="H788" s="69">
        <v>0</v>
      </c>
      <c r="I788" s="69">
        <v>7</v>
      </c>
      <c r="J788" s="69">
        <v>21</v>
      </c>
      <c r="K788" s="69">
        <v>15</v>
      </c>
      <c r="L788" s="34" t="s">
        <v>183</v>
      </c>
      <c r="M788" s="48"/>
      <c r="N788" s="42" t="s">
        <v>2946</v>
      </c>
      <c r="O788" s="48" t="s">
        <v>2947</v>
      </c>
      <c r="P788" s="48" t="s">
        <v>2948</v>
      </c>
      <c r="Q788" s="49"/>
    </row>
    <row r="789" spans="2:17" ht="18" customHeight="1" x14ac:dyDescent="0.15">
      <c r="B789" s="33">
        <v>2017</v>
      </c>
      <c r="C789" s="52">
        <v>3</v>
      </c>
      <c r="D789" s="35" t="s">
        <v>15</v>
      </c>
      <c r="E789" s="42" t="s">
        <v>2957</v>
      </c>
      <c r="F789" s="35" t="s">
        <v>17</v>
      </c>
      <c r="G789" s="69">
        <v>264</v>
      </c>
      <c r="H789" s="69">
        <v>0</v>
      </c>
      <c r="I789" s="69">
        <v>580</v>
      </c>
      <c r="J789" s="69">
        <v>844</v>
      </c>
      <c r="K789" s="69">
        <v>264</v>
      </c>
      <c r="L789" s="34"/>
      <c r="M789" s="48"/>
      <c r="N789" s="42" t="s">
        <v>2946</v>
      </c>
      <c r="O789" s="48" t="s">
        <v>2955</v>
      </c>
      <c r="P789" s="48" t="s">
        <v>2956</v>
      </c>
      <c r="Q789" s="49"/>
    </row>
    <row r="790" spans="2:17" ht="18" customHeight="1" x14ac:dyDescent="0.15">
      <c r="B790" s="33">
        <v>2017</v>
      </c>
      <c r="C790" s="52">
        <v>3</v>
      </c>
      <c r="D790" s="35" t="s">
        <v>15</v>
      </c>
      <c r="E790" s="42" t="s">
        <v>2958</v>
      </c>
      <c r="F790" s="35" t="s">
        <v>336</v>
      </c>
      <c r="G790" s="69">
        <v>1175</v>
      </c>
      <c r="H790" s="69">
        <v>0</v>
      </c>
      <c r="I790" s="69">
        <v>203</v>
      </c>
      <c r="J790" s="69">
        <v>1378</v>
      </c>
      <c r="K790" s="69">
        <v>823</v>
      </c>
      <c r="L790" s="34"/>
      <c r="M790" s="48"/>
      <c r="N790" s="42" t="s">
        <v>2946</v>
      </c>
      <c r="O790" s="48" t="s">
        <v>2955</v>
      </c>
      <c r="P790" s="48" t="s">
        <v>2956</v>
      </c>
      <c r="Q790" s="49"/>
    </row>
    <row r="791" spans="2:17" ht="18" customHeight="1" x14ac:dyDescent="0.15">
      <c r="B791" s="33">
        <v>2017</v>
      </c>
      <c r="C791" s="52">
        <v>3</v>
      </c>
      <c r="D791" s="35" t="s">
        <v>15</v>
      </c>
      <c r="E791" s="42" t="s">
        <v>2959</v>
      </c>
      <c r="F791" s="35" t="s">
        <v>17</v>
      </c>
      <c r="G791" s="69">
        <v>1290</v>
      </c>
      <c r="H791" s="69"/>
      <c r="I791" s="69">
        <v>85</v>
      </c>
      <c r="J791" s="69">
        <v>1375</v>
      </c>
      <c r="K791" s="69">
        <v>1375</v>
      </c>
      <c r="L791" s="34"/>
      <c r="M791" s="48"/>
      <c r="N791" s="42" t="s">
        <v>2946</v>
      </c>
      <c r="O791" s="48" t="s">
        <v>2846</v>
      </c>
      <c r="P791" s="48" t="s">
        <v>2847</v>
      </c>
      <c r="Q791" s="49"/>
    </row>
    <row r="792" spans="2:17" ht="18" customHeight="1" x14ac:dyDescent="0.15">
      <c r="B792" s="33">
        <v>2017</v>
      </c>
      <c r="C792" s="52">
        <v>3</v>
      </c>
      <c r="D792" s="35" t="s">
        <v>16</v>
      </c>
      <c r="E792" s="42" t="s">
        <v>2966</v>
      </c>
      <c r="F792" s="35" t="s">
        <v>17</v>
      </c>
      <c r="G792" s="69">
        <v>291</v>
      </c>
      <c r="H792" s="69">
        <v>2072</v>
      </c>
      <c r="I792" s="69">
        <v>1720</v>
      </c>
      <c r="J792" s="69">
        <v>4083</v>
      </c>
      <c r="K792" s="69">
        <v>4083</v>
      </c>
      <c r="L792" s="34" t="s">
        <v>183</v>
      </c>
      <c r="M792" s="48"/>
      <c r="N792" s="42" t="s">
        <v>2872</v>
      </c>
      <c r="O792" s="48" t="s">
        <v>2967</v>
      </c>
      <c r="P792" s="48" t="s">
        <v>2968</v>
      </c>
      <c r="Q792" s="49"/>
    </row>
    <row r="793" spans="2:17" ht="18" customHeight="1" x14ac:dyDescent="0.15">
      <c r="B793" s="33">
        <v>2017</v>
      </c>
      <c r="C793" s="52">
        <v>3</v>
      </c>
      <c r="D793" s="35" t="s">
        <v>16</v>
      </c>
      <c r="E793" s="42" t="s">
        <v>2969</v>
      </c>
      <c r="F793" s="35" t="s">
        <v>17</v>
      </c>
      <c r="G793" s="69">
        <v>1800</v>
      </c>
      <c r="H793" s="69">
        <v>125</v>
      </c>
      <c r="I793" s="69">
        <v>2875</v>
      </c>
      <c r="J793" s="69">
        <v>4800</v>
      </c>
      <c r="K793" s="69">
        <v>4800</v>
      </c>
      <c r="L793" s="34"/>
      <c r="M793" s="48"/>
      <c r="N793" s="42" t="s">
        <v>2872</v>
      </c>
      <c r="O793" s="48" t="s">
        <v>2967</v>
      </c>
      <c r="P793" s="48" t="s">
        <v>2968</v>
      </c>
      <c r="Q793" s="49"/>
    </row>
    <row r="794" spans="2:17" ht="18" customHeight="1" x14ac:dyDescent="0.15">
      <c r="B794" s="33">
        <v>2017</v>
      </c>
      <c r="C794" s="52">
        <v>3</v>
      </c>
      <c r="D794" s="52" t="s">
        <v>15</v>
      </c>
      <c r="E794" s="42" t="s">
        <v>3325</v>
      </c>
      <c r="F794" s="52" t="s">
        <v>17</v>
      </c>
      <c r="G794" s="69">
        <v>3100</v>
      </c>
      <c r="H794" s="69">
        <v>13386</v>
      </c>
      <c r="I794" s="69">
        <v>5811</v>
      </c>
      <c r="J794" s="69">
        <v>22297</v>
      </c>
      <c r="K794" s="69">
        <v>47171</v>
      </c>
      <c r="L794" s="38" t="s">
        <v>3252</v>
      </c>
      <c r="M794" s="52" t="s">
        <v>3326</v>
      </c>
      <c r="N794" s="55" t="s">
        <v>3575</v>
      </c>
      <c r="O794" s="52" t="s">
        <v>3926</v>
      </c>
      <c r="P794" s="52" t="s">
        <v>3327</v>
      </c>
      <c r="Q794" s="58"/>
    </row>
    <row r="795" spans="2:17" ht="18" customHeight="1" x14ac:dyDescent="0.15">
      <c r="B795" s="33">
        <v>2017</v>
      </c>
      <c r="C795" s="52">
        <v>3</v>
      </c>
      <c r="D795" s="52" t="s">
        <v>15</v>
      </c>
      <c r="E795" s="42" t="s">
        <v>3328</v>
      </c>
      <c r="F795" s="52" t="s">
        <v>17</v>
      </c>
      <c r="G795" s="69">
        <v>2800</v>
      </c>
      <c r="H795" s="69">
        <v>6505</v>
      </c>
      <c r="I795" s="69">
        <v>2</v>
      </c>
      <c r="J795" s="69">
        <v>9307</v>
      </c>
      <c r="K795" s="69">
        <v>15231</v>
      </c>
      <c r="L795" s="38" t="s">
        <v>3252</v>
      </c>
      <c r="M795" s="52" t="s">
        <v>3329</v>
      </c>
      <c r="N795" s="55" t="s">
        <v>3575</v>
      </c>
      <c r="O795" s="52" t="s">
        <v>3927</v>
      </c>
      <c r="P795" s="52" t="s">
        <v>3330</v>
      </c>
      <c r="Q795" s="58"/>
    </row>
    <row r="796" spans="2:17" ht="18" customHeight="1" x14ac:dyDescent="0.15">
      <c r="B796" s="33">
        <v>2017</v>
      </c>
      <c r="C796" s="52">
        <v>3</v>
      </c>
      <c r="D796" s="52" t="s">
        <v>15</v>
      </c>
      <c r="E796" s="42" t="s">
        <v>3331</v>
      </c>
      <c r="F796" s="52" t="s">
        <v>17</v>
      </c>
      <c r="G796" s="69">
        <v>213</v>
      </c>
      <c r="H796" s="69" t="s">
        <v>3332</v>
      </c>
      <c r="I796" s="69">
        <v>1363</v>
      </c>
      <c r="J796" s="69">
        <v>1576</v>
      </c>
      <c r="K796" s="69">
        <v>2908</v>
      </c>
      <c r="L796" s="38" t="s">
        <v>3252</v>
      </c>
      <c r="M796" s="52" t="s">
        <v>3329</v>
      </c>
      <c r="N796" s="55" t="s">
        <v>3575</v>
      </c>
      <c r="O796" s="52" t="s">
        <v>3927</v>
      </c>
      <c r="P796" s="52" t="s">
        <v>3330</v>
      </c>
      <c r="Q796" s="58"/>
    </row>
    <row r="797" spans="2:17" ht="18" customHeight="1" x14ac:dyDescent="0.15">
      <c r="B797" s="33">
        <v>2017</v>
      </c>
      <c r="C797" s="52">
        <v>3</v>
      </c>
      <c r="D797" s="52" t="s">
        <v>15</v>
      </c>
      <c r="E797" s="42" t="s">
        <v>3333</v>
      </c>
      <c r="F797" s="52" t="s">
        <v>17</v>
      </c>
      <c r="G797" s="69">
        <v>388</v>
      </c>
      <c r="H797" s="69">
        <v>1982</v>
      </c>
      <c r="I797" s="69">
        <v>7</v>
      </c>
      <c r="J797" s="69">
        <v>2377</v>
      </c>
      <c r="K797" s="69">
        <v>3474</v>
      </c>
      <c r="L797" s="38" t="s">
        <v>3252</v>
      </c>
      <c r="M797" s="52" t="s">
        <v>3256</v>
      </c>
      <c r="N797" s="55" t="s">
        <v>3575</v>
      </c>
      <c r="O797" s="52" t="s">
        <v>3928</v>
      </c>
      <c r="P797" s="52" t="s">
        <v>3257</v>
      </c>
      <c r="Q797" s="58"/>
    </row>
    <row r="798" spans="2:17" ht="18" customHeight="1" x14ac:dyDescent="0.15">
      <c r="B798" s="33">
        <v>2017</v>
      </c>
      <c r="C798" s="52">
        <v>3</v>
      </c>
      <c r="D798" s="52" t="s">
        <v>15</v>
      </c>
      <c r="E798" s="42" t="s">
        <v>3334</v>
      </c>
      <c r="F798" s="52" t="s">
        <v>17</v>
      </c>
      <c r="G798" s="69">
        <v>349</v>
      </c>
      <c r="H798" s="69" t="s">
        <v>3332</v>
      </c>
      <c r="I798" s="69">
        <v>4</v>
      </c>
      <c r="J798" s="69">
        <v>353</v>
      </c>
      <c r="K798" s="69">
        <v>450</v>
      </c>
      <c r="L798" s="38" t="s">
        <v>3252</v>
      </c>
      <c r="M798" s="52" t="s">
        <v>3256</v>
      </c>
      <c r="N798" s="55" t="s">
        <v>3575</v>
      </c>
      <c r="O798" s="52" t="s">
        <v>3928</v>
      </c>
      <c r="P798" s="52" t="s">
        <v>3257</v>
      </c>
      <c r="Q798" s="58"/>
    </row>
    <row r="799" spans="2:17" ht="18" customHeight="1" x14ac:dyDescent="0.15">
      <c r="B799" s="33">
        <v>2017</v>
      </c>
      <c r="C799" s="52">
        <v>3</v>
      </c>
      <c r="D799" s="52" t="s">
        <v>15</v>
      </c>
      <c r="E799" s="42" t="s">
        <v>3335</v>
      </c>
      <c r="F799" s="52" t="s">
        <v>17</v>
      </c>
      <c r="G799" s="69">
        <v>680</v>
      </c>
      <c r="H799" s="69">
        <v>1660</v>
      </c>
      <c r="I799" s="69">
        <v>1</v>
      </c>
      <c r="J799" s="69">
        <v>2341</v>
      </c>
      <c r="K799" s="69">
        <v>3500</v>
      </c>
      <c r="L799" s="38" t="s">
        <v>3252</v>
      </c>
      <c r="M799" s="52" t="s">
        <v>3256</v>
      </c>
      <c r="N799" s="55" t="s">
        <v>3575</v>
      </c>
      <c r="O799" s="52" t="s">
        <v>3928</v>
      </c>
      <c r="P799" s="52" t="s">
        <v>3257</v>
      </c>
      <c r="Q799" s="58"/>
    </row>
    <row r="800" spans="2:17" ht="18" customHeight="1" x14ac:dyDescent="0.15">
      <c r="B800" s="33">
        <v>2017</v>
      </c>
      <c r="C800" s="52">
        <v>3</v>
      </c>
      <c r="D800" s="52" t="s">
        <v>3228</v>
      </c>
      <c r="E800" s="42" t="s">
        <v>3929</v>
      </c>
      <c r="F800" s="52" t="s">
        <v>17</v>
      </c>
      <c r="G800" s="69">
        <v>706</v>
      </c>
      <c r="H800" s="69"/>
      <c r="I800" s="69">
        <v>3685</v>
      </c>
      <c r="J800" s="69">
        <f>SUM(G800:I800)</f>
        <v>4391</v>
      </c>
      <c r="K800" s="69">
        <v>4391</v>
      </c>
      <c r="L800" s="38" t="s">
        <v>3304</v>
      </c>
      <c r="M800" s="52"/>
      <c r="N800" s="52" t="s">
        <v>3423</v>
      </c>
      <c r="O800" s="52" t="s">
        <v>3930</v>
      </c>
      <c r="P800" s="52" t="s">
        <v>3931</v>
      </c>
      <c r="Q800" s="58"/>
    </row>
    <row r="801" spans="2:17" ht="18" customHeight="1" x14ac:dyDescent="0.15">
      <c r="B801" s="33">
        <v>2017</v>
      </c>
      <c r="C801" s="52">
        <v>3</v>
      </c>
      <c r="D801" s="52" t="s">
        <v>3228</v>
      </c>
      <c r="E801" s="42" t="s">
        <v>3929</v>
      </c>
      <c r="F801" s="52" t="s">
        <v>43</v>
      </c>
      <c r="G801" s="69">
        <v>35</v>
      </c>
      <c r="H801" s="69"/>
      <c r="I801" s="69"/>
      <c r="J801" s="69">
        <f>SUM(G801:I801)</f>
        <v>35</v>
      </c>
      <c r="K801" s="69">
        <v>35</v>
      </c>
      <c r="L801" s="38" t="s">
        <v>3304</v>
      </c>
      <c r="M801" s="52"/>
      <c r="N801" s="52" t="s">
        <v>3423</v>
      </c>
      <c r="O801" s="52" t="s">
        <v>3859</v>
      </c>
      <c r="P801" s="52" t="s">
        <v>3863</v>
      </c>
      <c r="Q801" s="58"/>
    </row>
    <row r="802" spans="2:17" ht="18" customHeight="1" x14ac:dyDescent="0.15">
      <c r="B802" s="33">
        <v>2017</v>
      </c>
      <c r="C802" s="52">
        <v>3</v>
      </c>
      <c r="D802" s="52" t="s">
        <v>3228</v>
      </c>
      <c r="E802" s="42" t="s">
        <v>3932</v>
      </c>
      <c r="F802" s="52" t="s">
        <v>17</v>
      </c>
      <c r="G802" s="69">
        <v>450</v>
      </c>
      <c r="H802" s="69">
        <v>411</v>
      </c>
      <c r="I802" s="69"/>
      <c r="J802" s="69">
        <f>SUM(G802:I802)</f>
        <v>861</v>
      </c>
      <c r="K802" s="69">
        <v>861</v>
      </c>
      <c r="L802" s="38"/>
      <c r="M802" s="52"/>
      <c r="N802" s="52" t="s">
        <v>3423</v>
      </c>
      <c r="O802" s="52" t="s">
        <v>3930</v>
      </c>
      <c r="P802" s="52" t="s">
        <v>3931</v>
      </c>
      <c r="Q802" s="58"/>
    </row>
    <row r="803" spans="2:17" ht="18" customHeight="1" x14ac:dyDescent="0.15">
      <c r="B803" s="33">
        <v>2017</v>
      </c>
      <c r="C803" s="52">
        <v>3</v>
      </c>
      <c r="D803" s="52" t="s">
        <v>15</v>
      </c>
      <c r="E803" s="42" t="s">
        <v>3939</v>
      </c>
      <c r="F803" s="52" t="s">
        <v>17</v>
      </c>
      <c r="G803" s="69">
        <v>234</v>
      </c>
      <c r="H803" s="69">
        <v>0</v>
      </c>
      <c r="I803" s="69">
        <v>11</v>
      </c>
      <c r="J803" s="69">
        <f>SUM(G803:I803)</f>
        <v>245</v>
      </c>
      <c r="K803" s="69">
        <v>0</v>
      </c>
      <c r="L803" s="38" t="s">
        <v>3304</v>
      </c>
      <c r="M803" s="52"/>
      <c r="N803" s="153" t="s">
        <v>3437</v>
      </c>
      <c r="O803" s="52" t="s">
        <v>3438</v>
      </c>
      <c r="P803" s="52" t="s">
        <v>3439</v>
      </c>
      <c r="Q803" s="58"/>
    </row>
    <row r="804" spans="2:17" ht="18" customHeight="1" x14ac:dyDescent="0.15">
      <c r="B804" s="33">
        <v>2017</v>
      </c>
      <c r="C804" s="52">
        <v>3</v>
      </c>
      <c r="D804" s="52" t="s">
        <v>15</v>
      </c>
      <c r="E804" s="42" t="s">
        <v>3940</v>
      </c>
      <c r="F804" s="52" t="s">
        <v>336</v>
      </c>
      <c r="G804" s="69">
        <v>197</v>
      </c>
      <c r="H804" s="69">
        <v>0</v>
      </c>
      <c r="I804" s="69">
        <v>29</v>
      </c>
      <c r="J804" s="69">
        <f>SUM(G804:I804)</f>
        <v>226</v>
      </c>
      <c r="K804" s="69">
        <v>0</v>
      </c>
      <c r="L804" s="38"/>
      <c r="M804" s="52"/>
      <c r="N804" s="153" t="s">
        <v>3437</v>
      </c>
      <c r="O804" s="52" t="s">
        <v>3438</v>
      </c>
      <c r="P804" s="52" t="s">
        <v>3439</v>
      </c>
      <c r="Q804" s="58"/>
    </row>
    <row r="805" spans="2:17" ht="18" customHeight="1" x14ac:dyDescent="0.15">
      <c r="B805" s="33">
        <v>2017</v>
      </c>
      <c r="C805" s="52">
        <v>3</v>
      </c>
      <c r="D805" s="52" t="s">
        <v>16</v>
      </c>
      <c r="E805" s="42" t="s">
        <v>3942</v>
      </c>
      <c r="F805" s="52" t="s">
        <v>3303</v>
      </c>
      <c r="G805" s="69">
        <v>794</v>
      </c>
      <c r="H805" s="69">
        <v>0</v>
      </c>
      <c r="I805" s="69">
        <v>3650</v>
      </c>
      <c r="J805" s="69">
        <f>SUM(G805:I805)</f>
        <v>4444</v>
      </c>
      <c r="K805" s="69"/>
      <c r="L805" s="38" t="s">
        <v>3304</v>
      </c>
      <c r="M805" s="52"/>
      <c r="N805" s="52" t="s">
        <v>3625</v>
      </c>
      <c r="O805" s="52" t="s">
        <v>3883</v>
      </c>
      <c r="P805" s="52" t="s">
        <v>3884</v>
      </c>
      <c r="Q805" s="58"/>
    </row>
    <row r="806" spans="2:17" ht="18" customHeight="1" x14ac:dyDescent="0.15">
      <c r="B806" s="33">
        <v>2017</v>
      </c>
      <c r="C806" s="52">
        <v>3</v>
      </c>
      <c r="D806" s="52" t="s">
        <v>16</v>
      </c>
      <c r="E806" s="42" t="s">
        <v>3943</v>
      </c>
      <c r="F806" s="52" t="s">
        <v>3303</v>
      </c>
      <c r="G806" s="69">
        <v>1100</v>
      </c>
      <c r="H806" s="69">
        <v>646</v>
      </c>
      <c r="I806" s="69">
        <v>1044</v>
      </c>
      <c r="J806" s="69">
        <f>SUM(G806:I806)</f>
        <v>2790</v>
      </c>
      <c r="K806" s="69"/>
      <c r="L806" s="38"/>
      <c r="M806" s="52"/>
      <c r="N806" s="52" t="s">
        <v>3625</v>
      </c>
      <c r="O806" s="52" t="s">
        <v>3628</v>
      </c>
      <c r="P806" s="52" t="s">
        <v>3629</v>
      </c>
      <c r="Q806" s="58"/>
    </row>
    <row r="807" spans="2:17" ht="18" customHeight="1" x14ac:dyDescent="0.15">
      <c r="B807" s="33">
        <v>2017</v>
      </c>
      <c r="C807" s="52">
        <v>3</v>
      </c>
      <c r="D807" s="52" t="s">
        <v>16</v>
      </c>
      <c r="E807" s="42" t="s">
        <v>3944</v>
      </c>
      <c r="F807" s="52" t="s">
        <v>3303</v>
      </c>
      <c r="G807" s="69">
        <v>1000</v>
      </c>
      <c r="H807" s="69">
        <v>1784</v>
      </c>
      <c r="I807" s="69">
        <v>3</v>
      </c>
      <c r="J807" s="69">
        <f>SUM(G807:I807)</f>
        <v>2787</v>
      </c>
      <c r="K807" s="69"/>
      <c r="L807" s="38"/>
      <c r="M807" s="52"/>
      <c r="N807" s="52" t="s">
        <v>3625</v>
      </c>
      <c r="O807" s="52" t="s">
        <v>3945</v>
      </c>
      <c r="P807" s="52" t="s">
        <v>3946</v>
      </c>
      <c r="Q807" s="58"/>
    </row>
    <row r="808" spans="2:17" ht="18" customHeight="1" x14ac:dyDescent="0.15">
      <c r="B808" s="33">
        <v>2017</v>
      </c>
      <c r="C808" s="52">
        <v>3</v>
      </c>
      <c r="D808" s="52" t="s">
        <v>16</v>
      </c>
      <c r="E808" s="42" t="s">
        <v>3947</v>
      </c>
      <c r="F808" s="52" t="s">
        <v>3303</v>
      </c>
      <c r="G808" s="69">
        <v>1121</v>
      </c>
      <c r="H808" s="69">
        <v>0</v>
      </c>
      <c r="I808" s="69">
        <v>395</v>
      </c>
      <c r="J808" s="69">
        <f>SUM(G808:I808)</f>
        <v>1516</v>
      </c>
      <c r="K808" s="69"/>
      <c r="L808" s="38"/>
      <c r="M808" s="52"/>
      <c r="N808" s="52" t="s">
        <v>3625</v>
      </c>
      <c r="O808" s="52" t="s">
        <v>3945</v>
      </c>
      <c r="P808" s="52" t="s">
        <v>3946</v>
      </c>
      <c r="Q808" s="58"/>
    </row>
    <row r="809" spans="2:17" ht="18" customHeight="1" x14ac:dyDescent="0.15">
      <c r="B809" s="33">
        <v>2017</v>
      </c>
      <c r="C809" s="52">
        <v>3</v>
      </c>
      <c r="D809" s="52" t="s">
        <v>16</v>
      </c>
      <c r="E809" s="42" t="s">
        <v>3948</v>
      </c>
      <c r="F809" s="52" t="s">
        <v>3303</v>
      </c>
      <c r="G809" s="69">
        <v>700</v>
      </c>
      <c r="H809" s="69">
        <v>0</v>
      </c>
      <c r="I809" s="69">
        <v>816</v>
      </c>
      <c r="J809" s="69">
        <f>SUM(G809:I809)</f>
        <v>1516</v>
      </c>
      <c r="K809" s="69"/>
      <c r="L809" s="38"/>
      <c r="M809" s="52"/>
      <c r="N809" s="52" t="s">
        <v>3625</v>
      </c>
      <c r="O809" s="52" t="s">
        <v>3949</v>
      </c>
      <c r="P809" s="52" t="s">
        <v>3950</v>
      </c>
      <c r="Q809" s="58"/>
    </row>
    <row r="810" spans="2:17" ht="18" customHeight="1" x14ac:dyDescent="0.15">
      <c r="B810" s="33">
        <v>2017</v>
      </c>
      <c r="C810" s="52">
        <v>3</v>
      </c>
      <c r="D810" s="52" t="s">
        <v>16</v>
      </c>
      <c r="E810" s="42" t="s">
        <v>3951</v>
      </c>
      <c r="F810" s="52" t="s">
        <v>3303</v>
      </c>
      <c r="G810" s="69">
        <v>700</v>
      </c>
      <c r="H810" s="69">
        <v>0</v>
      </c>
      <c r="I810" s="69">
        <v>701</v>
      </c>
      <c r="J810" s="69">
        <f>SUM(G810:I810)</f>
        <v>1401</v>
      </c>
      <c r="K810" s="69"/>
      <c r="L810" s="38"/>
      <c r="M810" s="52"/>
      <c r="N810" s="52" t="s">
        <v>3625</v>
      </c>
      <c r="O810" s="52" t="s">
        <v>3626</v>
      </c>
      <c r="P810" s="52" t="s">
        <v>3627</v>
      </c>
      <c r="Q810" s="58"/>
    </row>
    <row r="811" spans="2:17" ht="18" customHeight="1" x14ac:dyDescent="0.15">
      <c r="B811" s="33">
        <v>2017</v>
      </c>
      <c r="C811" s="52">
        <v>3</v>
      </c>
      <c r="D811" s="52" t="s">
        <v>16</v>
      </c>
      <c r="E811" s="42" t="s">
        <v>3453</v>
      </c>
      <c r="F811" s="52" t="s">
        <v>17</v>
      </c>
      <c r="G811" s="69">
        <v>450</v>
      </c>
      <c r="H811" s="69">
        <v>1022</v>
      </c>
      <c r="I811" s="69">
        <v>0</v>
      </c>
      <c r="J811" s="69">
        <f>SUM(G811:I811)</f>
        <v>1472</v>
      </c>
      <c r="K811" s="69">
        <v>1472</v>
      </c>
      <c r="L811" s="38" t="s">
        <v>3304</v>
      </c>
      <c r="M811" s="52"/>
      <c r="N811" s="52" t="s">
        <v>3447</v>
      </c>
      <c r="O811" s="52" t="s">
        <v>3456</v>
      </c>
      <c r="P811" s="52" t="s">
        <v>3457</v>
      </c>
      <c r="Q811" s="58"/>
    </row>
    <row r="812" spans="2:17" ht="18" customHeight="1" x14ac:dyDescent="0.15">
      <c r="B812" s="33">
        <v>2017</v>
      </c>
      <c r="C812" s="52">
        <v>3</v>
      </c>
      <c r="D812" s="52" t="s">
        <v>16</v>
      </c>
      <c r="E812" s="42" t="s">
        <v>3952</v>
      </c>
      <c r="F812" s="52" t="s">
        <v>17</v>
      </c>
      <c r="G812" s="69">
        <v>284</v>
      </c>
      <c r="H812" s="69">
        <v>0</v>
      </c>
      <c r="I812" s="69">
        <v>819</v>
      </c>
      <c r="J812" s="69">
        <f>SUM(G812:I812)</f>
        <v>1103</v>
      </c>
      <c r="K812" s="69">
        <v>1103</v>
      </c>
      <c r="L812" s="38" t="s">
        <v>3304</v>
      </c>
      <c r="M812" s="52"/>
      <c r="N812" s="52" t="s">
        <v>3447</v>
      </c>
      <c r="O812" s="52" t="s">
        <v>3451</v>
      </c>
      <c r="P812" s="52" t="s">
        <v>3452</v>
      </c>
      <c r="Q812" s="58"/>
    </row>
    <row r="813" spans="2:17" ht="18" customHeight="1" x14ac:dyDescent="0.15">
      <c r="B813" s="33">
        <v>2017</v>
      </c>
      <c r="C813" s="52">
        <v>3</v>
      </c>
      <c r="D813" s="52" t="s">
        <v>16</v>
      </c>
      <c r="E813" s="42" t="s">
        <v>3346</v>
      </c>
      <c r="F813" s="52" t="s">
        <v>17</v>
      </c>
      <c r="G813" s="72">
        <v>3500</v>
      </c>
      <c r="H813" s="72">
        <v>7659</v>
      </c>
      <c r="I813" s="72">
        <v>4616</v>
      </c>
      <c r="J813" s="72">
        <f>G813+H813+I813</f>
        <v>15775</v>
      </c>
      <c r="K813" s="72">
        <v>15775</v>
      </c>
      <c r="L813" s="38" t="s">
        <v>183</v>
      </c>
      <c r="M813" s="52"/>
      <c r="N813" s="52" t="s">
        <v>3347</v>
      </c>
      <c r="O813" s="52" t="s">
        <v>3348</v>
      </c>
      <c r="P813" s="52" t="s">
        <v>3349</v>
      </c>
      <c r="Q813" s="58"/>
    </row>
    <row r="814" spans="2:17" ht="18" customHeight="1" x14ac:dyDescent="0.15">
      <c r="B814" s="33">
        <v>2017</v>
      </c>
      <c r="C814" s="52">
        <v>3</v>
      </c>
      <c r="D814" s="52" t="s">
        <v>16</v>
      </c>
      <c r="E814" s="42" t="s">
        <v>3350</v>
      </c>
      <c r="F814" s="52" t="s">
        <v>17</v>
      </c>
      <c r="G814" s="72">
        <v>300</v>
      </c>
      <c r="H814" s="72">
        <v>6424</v>
      </c>
      <c r="I814" s="72">
        <v>700</v>
      </c>
      <c r="J814" s="72">
        <f>G814+H814+I814</f>
        <v>7424</v>
      </c>
      <c r="K814" s="72">
        <v>7424</v>
      </c>
      <c r="L814" s="38"/>
      <c r="M814" s="52"/>
      <c r="N814" s="52" t="s">
        <v>3347</v>
      </c>
      <c r="O814" s="52" t="s">
        <v>3351</v>
      </c>
      <c r="P814" s="52" t="s">
        <v>3352</v>
      </c>
      <c r="Q814" s="58"/>
    </row>
    <row r="815" spans="2:17" ht="18" customHeight="1" x14ac:dyDescent="0.15">
      <c r="B815" s="33">
        <v>2017</v>
      </c>
      <c r="C815" s="52">
        <v>3</v>
      </c>
      <c r="D815" s="52" t="s">
        <v>16</v>
      </c>
      <c r="E815" s="42" t="s">
        <v>3353</v>
      </c>
      <c r="F815" s="52" t="s">
        <v>17</v>
      </c>
      <c r="G815" s="72">
        <v>300</v>
      </c>
      <c r="H815" s="72">
        <v>9974</v>
      </c>
      <c r="I815" s="72">
        <v>700</v>
      </c>
      <c r="J815" s="72">
        <f>G815+H815+I815</f>
        <v>10974</v>
      </c>
      <c r="K815" s="72">
        <v>10974</v>
      </c>
      <c r="L815" s="38" t="s">
        <v>183</v>
      </c>
      <c r="M815" s="52"/>
      <c r="N815" s="52" t="s">
        <v>3347</v>
      </c>
      <c r="O815" s="52" t="s">
        <v>3348</v>
      </c>
      <c r="P815" s="52" t="s">
        <v>3349</v>
      </c>
      <c r="Q815" s="58"/>
    </row>
    <row r="816" spans="2:17" ht="18" customHeight="1" x14ac:dyDescent="0.15">
      <c r="B816" s="33">
        <v>2017</v>
      </c>
      <c r="C816" s="52">
        <v>3</v>
      </c>
      <c r="D816" s="52" t="s">
        <v>16</v>
      </c>
      <c r="E816" s="42" t="s">
        <v>3354</v>
      </c>
      <c r="F816" s="52" t="s">
        <v>341</v>
      </c>
      <c r="G816" s="72">
        <v>1196</v>
      </c>
      <c r="H816" s="72">
        <v>1079</v>
      </c>
      <c r="I816" s="72">
        <v>1975</v>
      </c>
      <c r="J816" s="72">
        <f>G816+H816+I816</f>
        <v>4250</v>
      </c>
      <c r="K816" s="72"/>
      <c r="L816" s="38" t="s">
        <v>183</v>
      </c>
      <c r="M816" s="52"/>
      <c r="N816" s="52" t="s">
        <v>3347</v>
      </c>
      <c r="O816" s="52" t="s">
        <v>3355</v>
      </c>
      <c r="P816" s="52" t="s">
        <v>3356</v>
      </c>
      <c r="Q816" s="58"/>
    </row>
    <row r="817" spans="2:17" ht="18" customHeight="1" x14ac:dyDescent="0.15">
      <c r="B817" s="33">
        <v>2017</v>
      </c>
      <c r="C817" s="52">
        <v>3</v>
      </c>
      <c r="D817" s="52" t="s">
        <v>16</v>
      </c>
      <c r="E817" s="42" t="s">
        <v>3953</v>
      </c>
      <c r="F817" s="52" t="s">
        <v>17</v>
      </c>
      <c r="G817" s="72">
        <v>6000</v>
      </c>
      <c r="H817" s="72">
        <v>2365</v>
      </c>
      <c r="I817" s="72">
        <v>2000</v>
      </c>
      <c r="J817" s="72">
        <f>G817+H817+I817</f>
        <v>10365</v>
      </c>
      <c r="K817" s="72">
        <v>10365</v>
      </c>
      <c r="L817" s="38"/>
      <c r="M817" s="52"/>
      <c r="N817" s="52" t="s">
        <v>3347</v>
      </c>
      <c r="O817" s="52" t="s">
        <v>3954</v>
      </c>
      <c r="P817" s="52" t="s">
        <v>3955</v>
      </c>
      <c r="Q817" s="58"/>
    </row>
    <row r="818" spans="2:17" ht="18" customHeight="1" x14ac:dyDescent="0.15">
      <c r="B818" s="33">
        <v>2017</v>
      </c>
      <c r="C818" s="52">
        <v>3</v>
      </c>
      <c r="D818" s="52" t="s">
        <v>15</v>
      </c>
      <c r="E818" s="42" t="s">
        <v>3959</v>
      </c>
      <c r="F818" s="52" t="s">
        <v>3303</v>
      </c>
      <c r="G818" s="69">
        <v>225</v>
      </c>
      <c r="H818" s="69">
        <v>955</v>
      </c>
      <c r="I818" s="69">
        <v>841</v>
      </c>
      <c r="J818" s="69">
        <f>SUM(G818:I818)</f>
        <v>2021</v>
      </c>
      <c r="K818" s="69">
        <v>2021</v>
      </c>
      <c r="L818" s="38" t="s">
        <v>3304</v>
      </c>
      <c r="M818" s="52"/>
      <c r="N818" s="52" t="s">
        <v>3895</v>
      </c>
      <c r="O818" s="52" t="s">
        <v>3636</v>
      </c>
      <c r="P818" s="52" t="s">
        <v>3637</v>
      </c>
      <c r="Q818" s="58"/>
    </row>
    <row r="819" spans="2:17" ht="18" customHeight="1" x14ac:dyDescent="0.15">
      <c r="B819" s="33">
        <v>2017</v>
      </c>
      <c r="C819" s="52">
        <v>3</v>
      </c>
      <c r="D819" s="52" t="s">
        <v>3228</v>
      </c>
      <c r="E819" s="42" t="s">
        <v>3960</v>
      </c>
      <c r="F819" s="52" t="s">
        <v>3303</v>
      </c>
      <c r="G819" s="69">
        <v>1250</v>
      </c>
      <c r="H819" s="69">
        <v>659</v>
      </c>
      <c r="I819" s="69">
        <v>1195</v>
      </c>
      <c r="J819" s="69">
        <f>SUM(G819:I819)</f>
        <v>3104</v>
      </c>
      <c r="K819" s="69">
        <v>3104</v>
      </c>
      <c r="L819" s="38" t="s">
        <v>3304</v>
      </c>
      <c r="M819" s="52"/>
      <c r="N819" s="52" t="s">
        <v>3895</v>
      </c>
      <c r="O819" s="52" t="s">
        <v>3636</v>
      </c>
      <c r="P819" s="52" t="s">
        <v>3637</v>
      </c>
      <c r="Q819" s="58"/>
    </row>
    <row r="820" spans="2:17" ht="18" customHeight="1" x14ac:dyDescent="0.15">
      <c r="B820" s="33">
        <v>2017</v>
      </c>
      <c r="C820" s="52">
        <v>3</v>
      </c>
      <c r="D820" s="52" t="s">
        <v>3228</v>
      </c>
      <c r="E820" s="42" t="s">
        <v>3961</v>
      </c>
      <c r="F820" s="52" t="s">
        <v>3303</v>
      </c>
      <c r="G820" s="69">
        <v>1025</v>
      </c>
      <c r="H820" s="69">
        <v>0</v>
      </c>
      <c r="I820" s="69">
        <v>785</v>
      </c>
      <c r="J820" s="69">
        <f>SUM(G820:I820)</f>
        <v>1810</v>
      </c>
      <c r="K820" s="69">
        <v>1810</v>
      </c>
      <c r="L820" s="38" t="s">
        <v>3304</v>
      </c>
      <c r="M820" s="52"/>
      <c r="N820" s="52" t="s">
        <v>3895</v>
      </c>
      <c r="O820" s="52" t="s">
        <v>3639</v>
      </c>
      <c r="P820" s="52" t="s">
        <v>3640</v>
      </c>
      <c r="Q820" s="58"/>
    </row>
    <row r="821" spans="2:17" ht="18" customHeight="1" x14ac:dyDescent="0.15">
      <c r="B821" s="33">
        <v>2017</v>
      </c>
      <c r="C821" s="52">
        <v>3</v>
      </c>
      <c r="D821" s="52" t="s">
        <v>15</v>
      </c>
      <c r="E821" s="42" t="s">
        <v>3962</v>
      </c>
      <c r="F821" s="52" t="s">
        <v>3303</v>
      </c>
      <c r="G821" s="69">
        <v>593</v>
      </c>
      <c r="H821" s="69">
        <v>593</v>
      </c>
      <c r="I821" s="69">
        <v>44</v>
      </c>
      <c r="J821" s="69">
        <f>SUM(G821:I821)</f>
        <v>1230</v>
      </c>
      <c r="K821" s="69">
        <v>1230</v>
      </c>
      <c r="L821" s="38"/>
      <c r="M821" s="52"/>
      <c r="N821" s="52" t="s">
        <v>3895</v>
      </c>
      <c r="O821" s="52" t="s">
        <v>3639</v>
      </c>
      <c r="P821" s="52" t="s">
        <v>3640</v>
      </c>
      <c r="Q821" s="58"/>
    </row>
    <row r="822" spans="2:17" ht="18" customHeight="1" x14ac:dyDescent="0.15">
      <c r="B822" s="33">
        <v>2017</v>
      </c>
      <c r="C822" s="52">
        <v>3</v>
      </c>
      <c r="D822" s="52" t="s">
        <v>15</v>
      </c>
      <c r="E822" s="42" t="s">
        <v>3963</v>
      </c>
      <c r="F822" s="52" t="s">
        <v>3303</v>
      </c>
      <c r="G822" s="69">
        <v>454</v>
      </c>
      <c r="H822" s="69">
        <v>455</v>
      </c>
      <c r="I822" s="69">
        <v>53</v>
      </c>
      <c r="J822" s="69">
        <f>SUM(G822:I822)</f>
        <v>962</v>
      </c>
      <c r="K822" s="69">
        <v>962</v>
      </c>
      <c r="L822" s="38"/>
      <c r="M822" s="52"/>
      <c r="N822" s="52" t="s">
        <v>3895</v>
      </c>
      <c r="O822" s="52" t="s">
        <v>3639</v>
      </c>
      <c r="P822" s="52" t="s">
        <v>3640</v>
      </c>
      <c r="Q822" s="58"/>
    </row>
    <row r="823" spans="2:17" ht="18" customHeight="1" x14ac:dyDescent="0.15">
      <c r="B823" s="33">
        <v>2017</v>
      </c>
      <c r="C823" s="52">
        <v>3</v>
      </c>
      <c r="D823" s="52" t="s">
        <v>3228</v>
      </c>
      <c r="E823" s="42" t="s">
        <v>3964</v>
      </c>
      <c r="F823" s="52" t="s">
        <v>3303</v>
      </c>
      <c r="G823" s="69">
        <v>720</v>
      </c>
      <c r="H823" s="69">
        <v>2094</v>
      </c>
      <c r="I823" s="69">
        <v>21</v>
      </c>
      <c r="J823" s="69">
        <f>SUM(G823:I823)</f>
        <v>2835</v>
      </c>
      <c r="K823" s="69">
        <v>2835</v>
      </c>
      <c r="L823" s="38" t="s">
        <v>3304</v>
      </c>
      <c r="M823" s="52"/>
      <c r="N823" s="52" t="s">
        <v>3895</v>
      </c>
      <c r="O823" s="52" t="s">
        <v>3639</v>
      </c>
      <c r="P823" s="52" t="s">
        <v>3640</v>
      </c>
      <c r="Q823" s="58"/>
    </row>
    <row r="824" spans="2:17" ht="18" customHeight="1" x14ac:dyDescent="0.15">
      <c r="B824" s="33">
        <v>2017</v>
      </c>
      <c r="C824" s="52">
        <v>3</v>
      </c>
      <c r="D824" s="52" t="s">
        <v>15</v>
      </c>
      <c r="E824" s="42" t="s">
        <v>4004</v>
      </c>
      <c r="F824" s="52" t="s">
        <v>3303</v>
      </c>
      <c r="G824" s="223">
        <v>400</v>
      </c>
      <c r="H824" s="223">
        <v>511</v>
      </c>
      <c r="I824" s="223">
        <v>19</v>
      </c>
      <c r="J824" s="223">
        <f>SUM(G824:I824)</f>
        <v>930</v>
      </c>
      <c r="K824" s="223">
        <v>930</v>
      </c>
      <c r="L824" s="38" t="s">
        <v>3304</v>
      </c>
      <c r="M824" s="52"/>
      <c r="N824" s="52" t="s">
        <v>3363</v>
      </c>
      <c r="O824" s="39"/>
      <c r="P824" s="39"/>
      <c r="Q824" s="58"/>
    </row>
    <row r="825" spans="2:17" ht="18" customHeight="1" x14ac:dyDescent="0.15">
      <c r="B825" s="74">
        <v>2017</v>
      </c>
      <c r="C825" s="39">
        <v>3</v>
      </c>
      <c r="D825" s="39" t="s">
        <v>888</v>
      </c>
      <c r="E825" s="107" t="s">
        <v>4203</v>
      </c>
      <c r="F825" s="39" t="s">
        <v>17</v>
      </c>
      <c r="G825" s="170">
        <v>712</v>
      </c>
      <c r="H825" s="170"/>
      <c r="I825" s="170">
        <f>99+439</f>
        <v>538</v>
      </c>
      <c r="J825" s="170">
        <f>G825+H825+I825</f>
        <v>1250</v>
      </c>
      <c r="K825" s="170">
        <v>1250</v>
      </c>
      <c r="L825" s="143" t="s">
        <v>1336</v>
      </c>
      <c r="M825" s="31"/>
      <c r="N825" s="31" t="s">
        <v>4031</v>
      </c>
      <c r="O825" s="39" t="s">
        <v>4035</v>
      </c>
      <c r="P825" s="39" t="s">
        <v>4033</v>
      </c>
      <c r="Q825" s="108"/>
    </row>
    <row r="826" spans="2:17" ht="18" customHeight="1" x14ac:dyDescent="0.15">
      <c r="B826" s="74">
        <v>2017</v>
      </c>
      <c r="C826" s="39">
        <v>3</v>
      </c>
      <c r="D826" s="39" t="s">
        <v>888</v>
      </c>
      <c r="E826" s="107" t="s">
        <v>4241</v>
      </c>
      <c r="F826" s="39" t="s">
        <v>1490</v>
      </c>
      <c r="G826" s="170">
        <v>1480</v>
      </c>
      <c r="H826" s="170">
        <v>0</v>
      </c>
      <c r="I826" s="170">
        <v>0</v>
      </c>
      <c r="J826" s="170">
        <f>G826+H826+I826</f>
        <v>1480</v>
      </c>
      <c r="K826" s="170">
        <v>1480</v>
      </c>
      <c r="L826" s="143" t="s">
        <v>1336</v>
      </c>
      <c r="M826" s="31"/>
      <c r="N826" s="31" t="s">
        <v>4060</v>
      </c>
      <c r="O826" s="39" t="s">
        <v>4069</v>
      </c>
      <c r="P826" s="39" t="s">
        <v>4242</v>
      </c>
      <c r="Q826" s="108"/>
    </row>
    <row r="827" spans="2:17" ht="18" customHeight="1" x14ac:dyDescent="0.15">
      <c r="B827" s="74">
        <v>2017</v>
      </c>
      <c r="C827" s="39">
        <v>3</v>
      </c>
      <c r="D827" s="39" t="s">
        <v>888</v>
      </c>
      <c r="E827" s="107" t="s">
        <v>4269</v>
      </c>
      <c r="F827" s="39" t="s">
        <v>18</v>
      </c>
      <c r="G827" s="170">
        <v>124</v>
      </c>
      <c r="H827" s="170">
        <v>0</v>
      </c>
      <c r="I827" s="170">
        <v>886</v>
      </c>
      <c r="J827" s="170">
        <f>G827+H827+I827</f>
        <v>1010</v>
      </c>
      <c r="K827" s="170">
        <v>1010</v>
      </c>
      <c r="L827" s="143"/>
      <c r="M827" s="31"/>
      <c r="N827" s="31" t="s">
        <v>4092</v>
      </c>
      <c r="O827" s="39" t="s">
        <v>4097</v>
      </c>
      <c r="P827" s="39" t="s">
        <v>4098</v>
      </c>
      <c r="Q827" s="108"/>
    </row>
    <row r="828" spans="2:17" ht="18" customHeight="1" x14ac:dyDescent="0.15">
      <c r="B828" s="74">
        <v>2017</v>
      </c>
      <c r="C828" s="39">
        <v>3</v>
      </c>
      <c r="D828" s="39" t="s">
        <v>3228</v>
      </c>
      <c r="E828" s="107" t="s">
        <v>4319</v>
      </c>
      <c r="F828" s="39" t="s">
        <v>341</v>
      </c>
      <c r="G828" s="170">
        <v>2500</v>
      </c>
      <c r="H828" s="170">
        <v>5737</v>
      </c>
      <c r="I828" s="170">
        <v>12975</v>
      </c>
      <c r="J828" s="170">
        <f>G828+H828+I828</f>
        <v>21212</v>
      </c>
      <c r="K828" s="170">
        <v>21212</v>
      </c>
      <c r="L828" s="143" t="s">
        <v>3304</v>
      </c>
      <c r="M828" s="31"/>
      <c r="N828" s="31" t="s">
        <v>4320</v>
      </c>
      <c r="O828" s="39" t="s">
        <v>4321</v>
      </c>
      <c r="P828" s="39" t="s">
        <v>4322</v>
      </c>
      <c r="Q828" s="108"/>
    </row>
    <row r="829" spans="2:17" ht="18" customHeight="1" x14ac:dyDescent="0.15">
      <c r="B829" s="74">
        <v>2017</v>
      </c>
      <c r="C829" s="39">
        <v>3</v>
      </c>
      <c r="D829" s="39" t="s">
        <v>3228</v>
      </c>
      <c r="E829" s="107" t="s">
        <v>4323</v>
      </c>
      <c r="F829" s="39" t="s">
        <v>43</v>
      </c>
      <c r="G829" s="170">
        <v>11</v>
      </c>
      <c r="H829" s="170"/>
      <c r="I829" s="170">
        <v>28</v>
      </c>
      <c r="J829" s="170">
        <f>G829+H829+I829</f>
        <v>39</v>
      </c>
      <c r="K829" s="170">
        <v>39</v>
      </c>
      <c r="L829" s="143" t="s">
        <v>3304</v>
      </c>
      <c r="M829" s="31"/>
      <c r="N829" s="31" t="s">
        <v>4320</v>
      </c>
      <c r="O829" s="39" t="s">
        <v>4321</v>
      </c>
      <c r="P829" s="39" t="s">
        <v>4322</v>
      </c>
      <c r="Q829" s="108"/>
    </row>
    <row r="830" spans="2:17" ht="18" customHeight="1" x14ac:dyDescent="0.15">
      <c r="B830" s="74">
        <v>2017</v>
      </c>
      <c r="C830" s="39">
        <v>3</v>
      </c>
      <c r="D830" s="39" t="s">
        <v>3228</v>
      </c>
      <c r="E830" s="107" t="s">
        <v>4324</v>
      </c>
      <c r="F830" s="39" t="s">
        <v>341</v>
      </c>
      <c r="G830" s="170">
        <v>1000</v>
      </c>
      <c r="H830" s="170">
        <v>776</v>
      </c>
      <c r="I830" s="170">
        <v>340</v>
      </c>
      <c r="J830" s="170">
        <f>G830+H830+I830</f>
        <v>2116</v>
      </c>
      <c r="K830" s="170">
        <v>2116</v>
      </c>
      <c r="L830" s="143" t="s">
        <v>3304</v>
      </c>
      <c r="M830" s="31"/>
      <c r="N830" s="31" t="s">
        <v>4320</v>
      </c>
      <c r="O830" s="39" t="s">
        <v>4321</v>
      </c>
      <c r="P830" s="39" t="s">
        <v>4322</v>
      </c>
      <c r="Q830" s="108"/>
    </row>
    <row r="831" spans="2:17" ht="18" customHeight="1" x14ac:dyDescent="0.15">
      <c r="B831" s="74">
        <v>2017</v>
      </c>
      <c r="C831" s="39">
        <v>3</v>
      </c>
      <c r="D831" s="39" t="s">
        <v>3228</v>
      </c>
      <c r="E831" s="107" t="s">
        <v>4325</v>
      </c>
      <c r="F831" s="39" t="s">
        <v>43</v>
      </c>
      <c r="G831" s="170">
        <v>50</v>
      </c>
      <c r="H831" s="170">
        <v>85</v>
      </c>
      <c r="I831" s="170">
        <v>16</v>
      </c>
      <c r="J831" s="170">
        <f>G831+H831+I831</f>
        <v>151</v>
      </c>
      <c r="K831" s="170">
        <v>151</v>
      </c>
      <c r="L831" s="143"/>
      <c r="M831" s="31"/>
      <c r="N831" s="31" t="s">
        <v>4320</v>
      </c>
      <c r="O831" s="39" t="s">
        <v>4321</v>
      </c>
      <c r="P831" s="39" t="s">
        <v>4322</v>
      </c>
      <c r="Q831" s="108"/>
    </row>
    <row r="832" spans="2:17" ht="18" customHeight="1" x14ac:dyDescent="0.15">
      <c r="B832" s="74">
        <v>2017</v>
      </c>
      <c r="C832" s="39">
        <v>3</v>
      </c>
      <c r="D832" s="39" t="s">
        <v>3228</v>
      </c>
      <c r="E832" s="107" t="s">
        <v>4341</v>
      </c>
      <c r="F832" s="39" t="s">
        <v>17</v>
      </c>
      <c r="G832" s="170">
        <v>1200</v>
      </c>
      <c r="H832" s="170">
        <f>13027-I832-G832</f>
        <v>2482</v>
      </c>
      <c r="I832" s="170">
        <v>9345</v>
      </c>
      <c r="J832" s="170">
        <f>G832+H832+I832</f>
        <v>13027</v>
      </c>
      <c r="K832" s="170">
        <v>2500</v>
      </c>
      <c r="L832" s="143" t="s">
        <v>3304</v>
      </c>
      <c r="M832" s="31"/>
      <c r="N832" s="31" t="s">
        <v>4320</v>
      </c>
      <c r="O832" s="39" t="s">
        <v>4342</v>
      </c>
      <c r="P832" s="39" t="s">
        <v>4343</v>
      </c>
      <c r="Q832" s="108"/>
    </row>
    <row r="833" spans="2:17" ht="18" customHeight="1" x14ac:dyDescent="0.15">
      <c r="B833" s="74">
        <v>2017</v>
      </c>
      <c r="C833" s="39">
        <v>3</v>
      </c>
      <c r="D833" s="39" t="s">
        <v>3228</v>
      </c>
      <c r="E833" s="107" t="s">
        <v>4344</v>
      </c>
      <c r="F833" s="39" t="s">
        <v>17</v>
      </c>
      <c r="G833" s="170">
        <v>800</v>
      </c>
      <c r="H833" s="170">
        <f>2261-I833-G833</f>
        <v>361</v>
      </c>
      <c r="I833" s="170">
        <v>1100</v>
      </c>
      <c r="J833" s="170">
        <f>G833+H833+I833</f>
        <v>2261</v>
      </c>
      <c r="K833" s="170">
        <v>1941</v>
      </c>
      <c r="L833" s="143" t="s">
        <v>3304</v>
      </c>
      <c r="M833" s="31"/>
      <c r="N833" s="31" t="s">
        <v>4320</v>
      </c>
      <c r="O833" s="39" t="s">
        <v>4342</v>
      </c>
      <c r="P833" s="39" t="s">
        <v>4343</v>
      </c>
      <c r="Q833" s="108"/>
    </row>
    <row r="834" spans="2:17" ht="18" customHeight="1" x14ac:dyDescent="0.15">
      <c r="B834" s="74">
        <v>2017</v>
      </c>
      <c r="C834" s="39">
        <v>3</v>
      </c>
      <c r="D834" s="39" t="s">
        <v>3228</v>
      </c>
      <c r="E834" s="107" t="s">
        <v>4344</v>
      </c>
      <c r="F834" s="39" t="s">
        <v>43</v>
      </c>
      <c r="G834" s="170">
        <f>216-I834</f>
        <v>162</v>
      </c>
      <c r="H834" s="170">
        <v>0</v>
      </c>
      <c r="I834" s="170">
        <v>54</v>
      </c>
      <c r="J834" s="170">
        <f>G834+H834+I834</f>
        <v>216</v>
      </c>
      <c r="K834" s="170">
        <v>1941</v>
      </c>
      <c r="L834" s="143" t="s">
        <v>3304</v>
      </c>
      <c r="M834" s="31"/>
      <c r="N834" s="31" t="s">
        <v>4320</v>
      </c>
      <c r="O834" s="39" t="s">
        <v>4342</v>
      </c>
      <c r="P834" s="39" t="s">
        <v>4343</v>
      </c>
      <c r="Q834" s="108"/>
    </row>
    <row r="835" spans="2:17" ht="18" customHeight="1" x14ac:dyDescent="0.15">
      <c r="B835" s="74">
        <v>2017</v>
      </c>
      <c r="C835" s="39">
        <v>3</v>
      </c>
      <c r="D835" s="39" t="s">
        <v>3228</v>
      </c>
      <c r="E835" s="107" t="s">
        <v>4344</v>
      </c>
      <c r="F835" s="39" t="s">
        <v>44</v>
      </c>
      <c r="G835" s="170">
        <f>80-I835</f>
        <v>45</v>
      </c>
      <c r="H835" s="170">
        <v>0</v>
      </c>
      <c r="I835" s="170">
        <v>35</v>
      </c>
      <c r="J835" s="170">
        <f>G835+H835+I835</f>
        <v>80</v>
      </c>
      <c r="K835" s="170">
        <v>1941</v>
      </c>
      <c r="L835" s="143" t="s">
        <v>3304</v>
      </c>
      <c r="M835" s="31"/>
      <c r="N835" s="31" t="s">
        <v>4320</v>
      </c>
      <c r="O835" s="39" t="s">
        <v>4342</v>
      </c>
      <c r="P835" s="39" t="s">
        <v>4343</v>
      </c>
      <c r="Q835" s="108"/>
    </row>
    <row r="836" spans="2:17" ht="18" customHeight="1" x14ac:dyDescent="0.15">
      <c r="B836" s="74">
        <v>2017</v>
      </c>
      <c r="C836" s="39">
        <v>3</v>
      </c>
      <c r="D836" s="39" t="s">
        <v>3228</v>
      </c>
      <c r="E836" s="107" t="s">
        <v>4344</v>
      </c>
      <c r="F836" s="39" t="s">
        <v>45</v>
      </c>
      <c r="G836" s="170">
        <f>183-I836</f>
        <v>65</v>
      </c>
      <c r="H836" s="170">
        <v>0</v>
      </c>
      <c r="I836" s="170">
        <v>118</v>
      </c>
      <c r="J836" s="170">
        <f>G836+H836+I836</f>
        <v>183</v>
      </c>
      <c r="K836" s="170">
        <v>1941</v>
      </c>
      <c r="L836" s="143" t="s">
        <v>3304</v>
      </c>
      <c r="M836" s="31"/>
      <c r="N836" s="32" t="s">
        <v>4320</v>
      </c>
      <c r="O836" s="39" t="s">
        <v>4342</v>
      </c>
      <c r="P836" s="39" t="s">
        <v>4343</v>
      </c>
      <c r="Q836" s="108"/>
    </row>
    <row r="837" spans="2:17" ht="18" customHeight="1" x14ac:dyDescent="0.15">
      <c r="B837" s="74">
        <v>2017</v>
      </c>
      <c r="C837" s="39">
        <v>3</v>
      </c>
      <c r="D837" s="39" t="s">
        <v>3228</v>
      </c>
      <c r="E837" s="107" t="s">
        <v>4345</v>
      </c>
      <c r="F837" s="39" t="s">
        <v>44</v>
      </c>
      <c r="G837" s="170">
        <v>17</v>
      </c>
      <c r="H837" s="170">
        <v>0</v>
      </c>
      <c r="I837" s="170">
        <v>22</v>
      </c>
      <c r="J837" s="170">
        <f>G837+H837+I837</f>
        <v>39</v>
      </c>
      <c r="K837" s="170"/>
      <c r="L837" s="143" t="s">
        <v>3304</v>
      </c>
      <c r="M837" s="31"/>
      <c r="N837" s="32" t="s">
        <v>4320</v>
      </c>
      <c r="O837" s="39" t="s">
        <v>4346</v>
      </c>
      <c r="P837" s="39" t="s">
        <v>4347</v>
      </c>
      <c r="Q837" s="108"/>
    </row>
    <row r="838" spans="2:17" ht="18" customHeight="1" x14ac:dyDescent="0.15">
      <c r="B838" s="74">
        <v>2017</v>
      </c>
      <c r="C838" s="39">
        <v>3</v>
      </c>
      <c r="D838" s="39" t="s">
        <v>3228</v>
      </c>
      <c r="E838" s="107" t="s">
        <v>4345</v>
      </c>
      <c r="F838" s="39" t="s">
        <v>45</v>
      </c>
      <c r="G838" s="170">
        <v>10</v>
      </c>
      <c r="H838" s="170">
        <v>0</v>
      </c>
      <c r="I838" s="170">
        <v>11</v>
      </c>
      <c r="J838" s="170">
        <f>G838+H838+I838</f>
        <v>21</v>
      </c>
      <c r="K838" s="170"/>
      <c r="L838" s="143"/>
      <c r="M838" s="31"/>
      <c r="N838" s="32" t="s">
        <v>4320</v>
      </c>
      <c r="O838" s="39" t="s">
        <v>4346</v>
      </c>
      <c r="P838" s="39" t="s">
        <v>4347</v>
      </c>
      <c r="Q838" s="108"/>
    </row>
    <row r="839" spans="2:17" ht="18" customHeight="1" x14ac:dyDescent="0.15">
      <c r="B839" s="74">
        <v>2017</v>
      </c>
      <c r="C839" s="39">
        <v>3</v>
      </c>
      <c r="D839" s="39" t="s">
        <v>3228</v>
      </c>
      <c r="E839" s="107" t="s">
        <v>4353</v>
      </c>
      <c r="F839" s="39" t="s">
        <v>17</v>
      </c>
      <c r="G839" s="170">
        <v>3493</v>
      </c>
      <c r="H839" s="170">
        <v>10387</v>
      </c>
      <c r="I839" s="170">
        <v>7188</v>
      </c>
      <c r="J839" s="170">
        <f>G839+H839+I839</f>
        <v>21068</v>
      </c>
      <c r="K839" s="170">
        <v>21068</v>
      </c>
      <c r="L839" s="143" t="s">
        <v>3304</v>
      </c>
      <c r="M839" s="31"/>
      <c r="N839" s="31" t="s">
        <v>4354</v>
      </c>
      <c r="O839" s="39" t="s">
        <v>4355</v>
      </c>
      <c r="P839" s="39" t="s">
        <v>4356</v>
      </c>
      <c r="Q839" s="108"/>
    </row>
    <row r="840" spans="2:17" ht="18" customHeight="1" x14ac:dyDescent="0.15">
      <c r="B840" s="74">
        <v>2017</v>
      </c>
      <c r="C840" s="39">
        <v>3</v>
      </c>
      <c r="D840" s="39" t="s">
        <v>3228</v>
      </c>
      <c r="E840" s="107" t="s">
        <v>4357</v>
      </c>
      <c r="F840" s="39" t="s">
        <v>3303</v>
      </c>
      <c r="G840" s="170">
        <f>508+900</f>
        <v>1408</v>
      </c>
      <c r="H840" s="170">
        <v>0</v>
      </c>
      <c r="I840" s="170">
        <v>4572</v>
      </c>
      <c r="J840" s="170">
        <f>G840+H840+I840</f>
        <v>5980</v>
      </c>
      <c r="K840" s="170">
        <v>4186</v>
      </c>
      <c r="L840" s="143"/>
      <c r="M840" s="31"/>
      <c r="N840" s="31" t="s">
        <v>4358</v>
      </c>
      <c r="O840" s="39" t="s">
        <v>4359</v>
      </c>
      <c r="P840" s="39" t="s">
        <v>4360</v>
      </c>
      <c r="Q840" s="108"/>
    </row>
    <row r="841" spans="2:17" ht="18" customHeight="1" x14ac:dyDescent="0.15">
      <c r="B841" s="74">
        <v>2017</v>
      </c>
      <c r="C841" s="39">
        <v>3</v>
      </c>
      <c r="D841" s="39" t="s">
        <v>3228</v>
      </c>
      <c r="E841" s="107" t="s">
        <v>4364</v>
      </c>
      <c r="F841" s="39" t="s">
        <v>3303</v>
      </c>
      <c r="G841" s="170">
        <v>602</v>
      </c>
      <c r="H841" s="170">
        <v>0</v>
      </c>
      <c r="I841" s="170"/>
      <c r="J841" s="170">
        <f>G841+H841+I841</f>
        <v>602</v>
      </c>
      <c r="K841" s="170">
        <v>421</v>
      </c>
      <c r="L841" s="143"/>
      <c r="M841" s="31"/>
      <c r="N841" s="31" t="s">
        <v>4358</v>
      </c>
      <c r="O841" s="39" t="s">
        <v>4362</v>
      </c>
      <c r="P841" s="39" t="s">
        <v>4363</v>
      </c>
      <c r="Q841" s="108"/>
    </row>
    <row r="842" spans="2:17" ht="18" customHeight="1" x14ac:dyDescent="0.15">
      <c r="B842" s="74">
        <v>2017</v>
      </c>
      <c r="C842" s="39">
        <v>3</v>
      </c>
      <c r="D842" s="39" t="s">
        <v>15</v>
      </c>
      <c r="E842" s="107" t="s">
        <v>4365</v>
      </c>
      <c r="F842" s="39" t="s">
        <v>3303</v>
      </c>
      <c r="G842" s="170">
        <v>219</v>
      </c>
      <c r="H842" s="170">
        <v>0</v>
      </c>
      <c r="I842" s="170">
        <v>946</v>
      </c>
      <c r="J842" s="170">
        <f>G842+H842+I842</f>
        <v>1165</v>
      </c>
      <c r="K842" s="170">
        <v>1165</v>
      </c>
      <c r="L842" s="143"/>
      <c r="M842" s="31"/>
      <c r="N842" s="31" t="s">
        <v>4358</v>
      </c>
      <c r="O842" s="39" t="s">
        <v>4366</v>
      </c>
      <c r="P842" s="39" t="s">
        <v>4367</v>
      </c>
      <c r="Q842" s="108"/>
    </row>
    <row r="843" spans="2:17" ht="18" customHeight="1" x14ac:dyDescent="0.15">
      <c r="B843" s="176">
        <v>2017</v>
      </c>
      <c r="C843" s="66">
        <v>3</v>
      </c>
      <c r="D843" s="180" t="s">
        <v>15</v>
      </c>
      <c r="E843" s="127" t="s">
        <v>4836</v>
      </c>
      <c r="F843" s="180" t="s">
        <v>17</v>
      </c>
      <c r="G843" s="72">
        <v>2846</v>
      </c>
      <c r="H843" s="72">
        <v>11933</v>
      </c>
      <c r="I843" s="72">
        <v>3149</v>
      </c>
      <c r="J843" s="72">
        <v>17928</v>
      </c>
      <c r="K843" s="72">
        <v>17928</v>
      </c>
      <c r="L843" s="181" t="s">
        <v>183</v>
      </c>
      <c r="M843" s="182"/>
      <c r="N843" s="182" t="s">
        <v>4648</v>
      </c>
      <c r="O843" s="66" t="s">
        <v>4837</v>
      </c>
      <c r="P843" s="66" t="s">
        <v>4838</v>
      </c>
      <c r="Q843" s="67"/>
    </row>
    <row r="844" spans="2:17" ht="18" customHeight="1" x14ac:dyDescent="0.15">
      <c r="B844" s="176">
        <v>2017</v>
      </c>
      <c r="C844" s="66">
        <v>3</v>
      </c>
      <c r="D844" s="180" t="s">
        <v>15</v>
      </c>
      <c r="E844" s="127" t="s">
        <v>4839</v>
      </c>
      <c r="F844" s="180" t="s">
        <v>43</v>
      </c>
      <c r="G844" s="72">
        <v>156</v>
      </c>
      <c r="H844" s="72">
        <v>24</v>
      </c>
      <c r="I844" s="72">
        <v>111</v>
      </c>
      <c r="J844" s="72">
        <v>291</v>
      </c>
      <c r="K844" s="72">
        <v>291</v>
      </c>
      <c r="L844" s="181" t="s">
        <v>183</v>
      </c>
      <c r="M844" s="182"/>
      <c r="N844" s="182" t="s">
        <v>4840</v>
      </c>
      <c r="O844" s="66" t="s">
        <v>4841</v>
      </c>
      <c r="P844" s="66" t="s">
        <v>4842</v>
      </c>
      <c r="Q844" s="67"/>
    </row>
    <row r="845" spans="2:17" ht="18" customHeight="1" x14ac:dyDescent="0.15">
      <c r="B845" s="176">
        <v>2017</v>
      </c>
      <c r="C845" s="66">
        <v>3</v>
      </c>
      <c r="D845" s="180" t="s">
        <v>15</v>
      </c>
      <c r="E845" s="127" t="s">
        <v>4843</v>
      </c>
      <c r="F845" s="180" t="s">
        <v>45</v>
      </c>
      <c r="G845" s="72">
        <v>17</v>
      </c>
      <c r="H845" s="72">
        <v>0</v>
      </c>
      <c r="I845" s="72">
        <v>14</v>
      </c>
      <c r="J845" s="72">
        <v>31</v>
      </c>
      <c r="K845" s="72">
        <v>31</v>
      </c>
      <c r="L845" s="181" t="s">
        <v>183</v>
      </c>
      <c r="M845" s="182"/>
      <c r="N845" s="182" t="s">
        <v>4840</v>
      </c>
      <c r="O845" s="66" t="s">
        <v>4841</v>
      </c>
      <c r="P845" s="66" t="s">
        <v>4842</v>
      </c>
      <c r="Q845" s="67"/>
    </row>
    <row r="846" spans="2:17" ht="18" customHeight="1" x14ac:dyDescent="0.15">
      <c r="B846" s="176">
        <v>2017</v>
      </c>
      <c r="C846" s="66">
        <v>3</v>
      </c>
      <c r="D846" s="180" t="s">
        <v>15</v>
      </c>
      <c r="E846" s="127" t="s">
        <v>4844</v>
      </c>
      <c r="F846" s="180" t="s">
        <v>341</v>
      </c>
      <c r="G846" s="72">
        <v>374</v>
      </c>
      <c r="H846" s="72">
        <v>0</v>
      </c>
      <c r="I846" s="72">
        <v>160</v>
      </c>
      <c r="J846" s="72">
        <v>534</v>
      </c>
      <c r="K846" s="72">
        <v>187</v>
      </c>
      <c r="L846" s="181" t="s">
        <v>183</v>
      </c>
      <c r="M846" s="182"/>
      <c r="N846" s="182" t="s">
        <v>4653</v>
      </c>
      <c r="O846" s="66" t="s">
        <v>4654</v>
      </c>
      <c r="P846" s="66" t="s">
        <v>4655</v>
      </c>
      <c r="Q846" s="67"/>
    </row>
    <row r="847" spans="2:17" ht="18" customHeight="1" x14ac:dyDescent="0.15">
      <c r="B847" s="176">
        <v>2017</v>
      </c>
      <c r="C847" s="66">
        <v>3</v>
      </c>
      <c r="D847" s="180" t="s">
        <v>15</v>
      </c>
      <c r="E847" s="127" t="s">
        <v>4845</v>
      </c>
      <c r="F847" s="180" t="s">
        <v>341</v>
      </c>
      <c r="G847" s="72">
        <v>360</v>
      </c>
      <c r="H847" s="72">
        <v>0</v>
      </c>
      <c r="I847" s="72">
        <v>783</v>
      </c>
      <c r="J847" s="72">
        <v>1143</v>
      </c>
      <c r="K847" s="72">
        <v>252</v>
      </c>
      <c r="L847" s="181"/>
      <c r="M847" s="182"/>
      <c r="N847" s="182" t="s">
        <v>4846</v>
      </c>
      <c r="O847" s="66" t="s">
        <v>4847</v>
      </c>
      <c r="P847" s="66" t="s">
        <v>4848</v>
      </c>
      <c r="Q847" s="67"/>
    </row>
    <row r="848" spans="2:17" ht="18" customHeight="1" x14ac:dyDescent="0.15">
      <c r="B848" s="176">
        <v>2017</v>
      </c>
      <c r="C848" s="66">
        <v>3</v>
      </c>
      <c r="D848" s="180" t="s">
        <v>15</v>
      </c>
      <c r="E848" s="127" t="s">
        <v>4849</v>
      </c>
      <c r="F848" s="180" t="s">
        <v>43</v>
      </c>
      <c r="G848" s="72">
        <v>33</v>
      </c>
      <c r="H848" s="72">
        <v>0</v>
      </c>
      <c r="I848" s="72">
        <v>74</v>
      </c>
      <c r="J848" s="72">
        <v>107</v>
      </c>
      <c r="K848" s="72">
        <v>23</v>
      </c>
      <c r="L848" s="181"/>
      <c r="M848" s="182"/>
      <c r="N848" s="182" t="s">
        <v>4846</v>
      </c>
      <c r="O848" s="66" t="s">
        <v>4847</v>
      </c>
      <c r="P848" s="66" t="s">
        <v>4848</v>
      </c>
      <c r="Q848" s="67"/>
    </row>
    <row r="849" spans="2:17" ht="18" customHeight="1" x14ac:dyDescent="0.15">
      <c r="B849" s="176">
        <v>2017</v>
      </c>
      <c r="C849" s="66">
        <v>3</v>
      </c>
      <c r="D849" s="180" t="s">
        <v>15</v>
      </c>
      <c r="E849" s="127" t="s">
        <v>4850</v>
      </c>
      <c r="F849" s="180" t="s">
        <v>44</v>
      </c>
      <c r="G849" s="72">
        <v>8</v>
      </c>
      <c r="H849" s="72">
        <v>0</v>
      </c>
      <c r="I849" s="72">
        <v>32</v>
      </c>
      <c r="J849" s="72">
        <v>40</v>
      </c>
      <c r="K849" s="72">
        <v>6</v>
      </c>
      <c r="L849" s="181"/>
      <c r="M849" s="182"/>
      <c r="N849" s="182" t="s">
        <v>4846</v>
      </c>
      <c r="O849" s="66" t="s">
        <v>4847</v>
      </c>
      <c r="P849" s="66" t="s">
        <v>4848</v>
      </c>
      <c r="Q849" s="67"/>
    </row>
    <row r="850" spans="2:17" ht="18" customHeight="1" x14ac:dyDescent="0.15">
      <c r="B850" s="176">
        <v>2017</v>
      </c>
      <c r="C850" s="66">
        <v>3</v>
      </c>
      <c r="D850" s="180" t="s">
        <v>15</v>
      </c>
      <c r="E850" s="127" t="s">
        <v>4851</v>
      </c>
      <c r="F850" s="180" t="s">
        <v>45</v>
      </c>
      <c r="G850" s="72">
        <v>2</v>
      </c>
      <c r="H850" s="72">
        <v>0</v>
      </c>
      <c r="I850" s="72">
        <v>9</v>
      </c>
      <c r="J850" s="72">
        <v>11</v>
      </c>
      <c r="K850" s="72">
        <v>1</v>
      </c>
      <c r="L850" s="181"/>
      <c r="M850" s="182"/>
      <c r="N850" s="182" t="s">
        <v>4846</v>
      </c>
      <c r="O850" s="66" t="s">
        <v>4847</v>
      </c>
      <c r="P850" s="66" t="s">
        <v>4848</v>
      </c>
      <c r="Q850" s="67"/>
    </row>
    <row r="851" spans="2:17" ht="18" customHeight="1" x14ac:dyDescent="0.15">
      <c r="B851" s="176">
        <v>2017</v>
      </c>
      <c r="C851" s="66">
        <v>3</v>
      </c>
      <c r="D851" s="180" t="s">
        <v>15</v>
      </c>
      <c r="E851" s="127" t="s">
        <v>4852</v>
      </c>
      <c r="F851" s="180" t="s">
        <v>17</v>
      </c>
      <c r="G851" s="72">
        <v>2353</v>
      </c>
      <c r="H851" s="72">
        <v>0</v>
      </c>
      <c r="I851" s="72">
        <v>0</v>
      </c>
      <c r="J851" s="72">
        <v>2353</v>
      </c>
      <c r="K851" s="72">
        <v>1647</v>
      </c>
      <c r="L851" s="181"/>
      <c r="M851" s="182"/>
      <c r="N851" s="182" t="s">
        <v>4846</v>
      </c>
      <c r="O851" s="66" t="s">
        <v>4847</v>
      </c>
      <c r="P851" s="66" t="s">
        <v>4848</v>
      </c>
      <c r="Q851" s="67"/>
    </row>
    <row r="852" spans="2:17" ht="18" customHeight="1" x14ac:dyDescent="0.15">
      <c r="B852" s="176">
        <v>2017</v>
      </c>
      <c r="C852" s="66">
        <v>3</v>
      </c>
      <c r="D852" s="180" t="s">
        <v>15</v>
      </c>
      <c r="E852" s="127" t="s">
        <v>4853</v>
      </c>
      <c r="F852" s="180" t="s">
        <v>43</v>
      </c>
      <c r="G852" s="72">
        <v>108</v>
      </c>
      <c r="H852" s="72">
        <v>0</v>
      </c>
      <c r="I852" s="72">
        <v>0</v>
      </c>
      <c r="J852" s="72">
        <v>108</v>
      </c>
      <c r="K852" s="72">
        <v>76</v>
      </c>
      <c r="L852" s="181"/>
      <c r="M852" s="182"/>
      <c r="N852" s="182" t="s">
        <v>4846</v>
      </c>
      <c r="O852" s="66" t="s">
        <v>4847</v>
      </c>
      <c r="P852" s="66" t="s">
        <v>4848</v>
      </c>
      <c r="Q852" s="67"/>
    </row>
    <row r="853" spans="2:17" ht="18" customHeight="1" x14ac:dyDescent="0.15">
      <c r="B853" s="33">
        <v>2017</v>
      </c>
      <c r="C853" s="52">
        <v>3</v>
      </c>
      <c r="D853" s="35" t="s">
        <v>15</v>
      </c>
      <c r="E853" s="42" t="s">
        <v>4857</v>
      </c>
      <c r="F853" s="35" t="s">
        <v>17</v>
      </c>
      <c r="G853" s="69">
        <v>783</v>
      </c>
      <c r="H853" s="69">
        <v>0</v>
      </c>
      <c r="I853" s="69">
        <v>2980</v>
      </c>
      <c r="J853" s="69">
        <f>SUM(G853:I853)</f>
        <v>3763</v>
      </c>
      <c r="K853" s="69">
        <v>3763</v>
      </c>
      <c r="L853" s="38" t="s">
        <v>183</v>
      </c>
      <c r="M853" s="52"/>
      <c r="N853" s="48" t="s">
        <v>4665</v>
      </c>
      <c r="O853" s="52" t="s">
        <v>4858</v>
      </c>
      <c r="P853" s="52" t="s">
        <v>4859</v>
      </c>
      <c r="Q853" s="58"/>
    </row>
    <row r="854" spans="2:17" ht="18" customHeight="1" x14ac:dyDescent="0.15">
      <c r="B854" s="33">
        <v>2017</v>
      </c>
      <c r="C854" s="52">
        <v>3</v>
      </c>
      <c r="D854" s="35" t="s">
        <v>15</v>
      </c>
      <c r="E854" s="42" t="s">
        <v>4860</v>
      </c>
      <c r="F854" s="35" t="s">
        <v>17</v>
      </c>
      <c r="G854" s="69">
        <v>1199</v>
      </c>
      <c r="H854" s="69"/>
      <c r="I854" s="69">
        <v>2030</v>
      </c>
      <c r="J854" s="69">
        <f>SUM(G854:I854)</f>
        <v>3229</v>
      </c>
      <c r="K854" s="69">
        <v>3229</v>
      </c>
      <c r="L854" s="38" t="s">
        <v>183</v>
      </c>
      <c r="M854" s="52"/>
      <c r="N854" s="48" t="s">
        <v>4665</v>
      </c>
      <c r="O854" s="52" t="s">
        <v>4861</v>
      </c>
      <c r="P854" s="52" t="s">
        <v>4862</v>
      </c>
      <c r="Q854" s="58"/>
    </row>
    <row r="855" spans="2:17" ht="18" customHeight="1" x14ac:dyDescent="0.15">
      <c r="B855" s="33">
        <v>2017</v>
      </c>
      <c r="C855" s="52">
        <v>3</v>
      </c>
      <c r="D855" s="35" t="s">
        <v>15</v>
      </c>
      <c r="E855" s="42" t="s">
        <v>4863</v>
      </c>
      <c r="F855" s="35" t="s">
        <v>17</v>
      </c>
      <c r="G855" s="69">
        <v>1600</v>
      </c>
      <c r="H855" s="69">
        <v>1277</v>
      </c>
      <c r="I855" s="69">
        <v>1183</v>
      </c>
      <c r="J855" s="69">
        <f>SUM(G855:I855)</f>
        <v>4060</v>
      </c>
      <c r="K855" s="69">
        <v>4060</v>
      </c>
      <c r="L855" s="38" t="s">
        <v>183</v>
      </c>
      <c r="M855" s="52"/>
      <c r="N855" s="48" t="s">
        <v>4665</v>
      </c>
      <c r="O855" s="52" t="s">
        <v>4861</v>
      </c>
      <c r="P855" s="52" t="s">
        <v>4862</v>
      </c>
      <c r="Q855" s="58"/>
    </row>
    <row r="856" spans="2:17" ht="18" customHeight="1" x14ac:dyDescent="0.15">
      <c r="B856" s="33">
        <v>2017</v>
      </c>
      <c r="C856" s="52">
        <v>3</v>
      </c>
      <c r="D856" s="35" t="s">
        <v>15</v>
      </c>
      <c r="E856" s="42" t="s">
        <v>4876</v>
      </c>
      <c r="F856" s="35" t="s">
        <v>17</v>
      </c>
      <c r="G856" s="69">
        <v>146</v>
      </c>
      <c r="H856" s="69"/>
      <c r="I856" s="69">
        <v>742</v>
      </c>
      <c r="J856" s="69">
        <f>SUM(G856:I856)</f>
        <v>888</v>
      </c>
      <c r="K856" s="69">
        <v>888</v>
      </c>
      <c r="L856" s="34"/>
      <c r="M856" s="48"/>
      <c r="N856" s="48" t="s">
        <v>4681</v>
      </c>
      <c r="O856" s="52" t="s">
        <v>4877</v>
      </c>
      <c r="P856" s="52" t="s">
        <v>4878</v>
      </c>
      <c r="Q856" s="49"/>
    </row>
    <row r="857" spans="2:17" ht="18" customHeight="1" x14ac:dyDescent="0.15">
      <c r="B857" s="33">
        <v>2017</v>
      </c>
      <c r="C857" s="52">
        <v>3</v>
      </c>
      <c r="D857" s="35" t="s">
        <v>15</v>
      </c>
      <c r="E857" s="42" t="s">
        <v>4879</v>
      </c>
      <c r="F857" s="35" t="s">
        <v>17</v>
      </c>
      <c r="G857" s="69">
        <v>872</v>
      </c>
      <c r="H857" s="69"/>
      <c r="I857" s="69">
        <v>987</v>
      </c>
      <c r="J857" s="69">
        <f>SUM(G857:I857)</f>
        <v>1859</v>
      </c>
      <c r="K857" s="69">
        <v>1859</v>
      </c>
      <c r="L857" s="34"/>
      <c r="M857" s="48"/>
      <c r="N857" s="48" t="s">
        <v>4681</v>
      </c>
      <c r="O857" s="52" t="s">
        <v>4685</v>
      </c>
      <c r="P857" s="52" t="s">
        <v>4686</v>
      </c>
      <c r="Q857" s="49"/>
    </row>
    <row r="858" spans="2:17" ht="18" customHeight="1" x14ac:dyDescent="0.15">
      <c r="B858" s="33">
        <v>2017</v>
      </c>
      <c r="C858" s="52">
        <v>3</v>
      </c>
      <c r="D858" s="35" t="s">
        <v>15</v>
      </c>
      <c r="E858" s="42" t="s">
        <v>4880</v>
      </c>
      <c r="F858" s="35" t="s">
        <v>43</v>
      </c>
      <c r="G858" s="69">
        <v>81</v>
      </c>
      <c r="H858" s="69"/>
      <c r="I858" s="69">
        <v>303</v>
      </c>
      <c r="J858" s="69">
        <f>SUM(G858:I858)</f>
        <v>384</v>
      </c>
      <c r="K858" s="69">
        <v>384</v>
      </c>
      <c r="L858" s="34"/>
      <c r="M858" s="48"/>
      <c r="N858" s="48" t="s">
        <v>4681</v>
      </c>
      <c r="O858" s="52" t="s">
        <v>4685</v>
      </c>
      <c r="P858" s="52" t="s">
        <v>4686</v>
      </c>
      <c r="Q858" s="49"/>
    </row>
    <row r="859" spans="2:17" ht="18" customHeight="1" x14ac:dyDescent="0.15">
      <c r="B859" s="33">
        <v>2017</v>
      </c>
      <c r="C859" s="52">
        <v>3</v>
      </c>
      <c r="D859" s="35" t="s">
        <v>15</v>
      </c>
      <c r="E859" s="42" t="s">
        <v>4881</v>
      </c>
      <c r="F859" s="35" t="s">
        <v>336</v>
      </c>
      <c r="G859" s="69">
        <v>77</v>
      </c>
      <c r="H859" s="69"/>
      <c r="I859" s="69">
        <v>245</v>
      </c>
      <c r="J859" s="69">
        <v>322</v>
      </c>
      <c r="K859" s="69">
        <v>322</v>
      </c>
      <c r="L859" s="34"/>
      <c r="M859" s="48"/>
      <c r="N859" s="48" t="s">
        <v>4681</v>
      </c>
      <c r="O859" s="52" t="s">
        <v>4685</v>
      </c>
      <c r="P859" s="52" t="s">
        <v>4686</v>
      </c>
      <c r="Q859" s="49"/>
    </row>
    <row r="860" spans="2:17" ht="18" customHeight="1" x14ac:dyDescent="0.15">
      <c r="B860" s="33">
        <v>2017</v>
      </c>
      <c r="C860" s="52">
        <v>3</v>
      </c>
      <c r="D860" s="35" t="s">
        <v>15</v>
      </c>
      <c r="E860" s="42" t="s">
        <v>4882</v>
      </c>
      <c r="F860" s="35" t="s">
        <v>17</v>
      </c>
      <c r="G860" s="69">
        <v>287</v>
      </c>
      <c r="H860" s="69"/>
      <c r="I860" s="69">
        <v>2730</v>
      </c>
      <c r="J860" s="69">
        <v>3017</v>
      </c>
      <c r="K860" s="69">
        <v>3017</v>
      </c>
      <c r="L860" s="34"/>
      <c r="M860" s="48"/>
      <c r="N860" s="48" t="s">
        <v>4681</v>
      </c>
      <c r="O860" s="52" t="s">
        <v>4877</v>
      </c>
      <c r="P860" s="52" t="s">
        <v>4878</v>
      </c>
      <c r="Q860" s="49"/>
    </row>
    <row r="861" spans="2:17" ht="18" customHeight="1" x14ac:dyDescent="0.15">
      <c r="B861" s="33">
        <v>2017</v>
      </c>
      <c r="C861" s="52">
        <v>3</v>
      </c>
      <c r="D861" s="35" t="s">
        <v>15</v>
      </c>
      <c r="E861" s="42" t="s">
        <v>4903</v>
      </c>
      <c r="F861" s="35" t="s">
        <v>17</v>
      </c>
      <c r="G861" s="69">
        <v>482</v>
      </c>
      <c r="H861" s="69">
        <v>1091</v>
      </c>
      <c r="I861" s="69">
        <v>3889</v>
      </c>
      <c r="J861" s="69">
        <f>SUM(G861:I861)</f>
        <v>5462</v>
      </c>
      <c r="K861" s="69">
        <v>700</v>
      </c>
      <c r="L861" s="34"/>
      <c r="M861" s="48"/>
      <c r="N861" s="48" t="s">
        <v>4713</v>
      </c>
      <c r="O861" s="52" t="s">
        <v>4714</v>
      </c>
      <c r="P861" s="52" t="s">
        <v>4715</v>
      </c>
      <c r="Q861" s="49"/>
    </row>
    <row r="862" spans="2:17" ht="18" customHeight="1" x14ac:dyDescent="0.15">
      <c r="B862" s="33">
        <v>2017</v>
      </c>
      <c r="C862" s="52">
        <v>3</v>
      </c>
      <c r="D862" s="35" t="s">
        <v>15</v>
      </c>
      <c r="E862" s="42" t="s">
        <v>4904</v>
      </c>
      <c r="F862" s="35" t="s">
        <v>17</v>
      </c>
      <c r="G862" s="69">
        <v>257</v>
      </c>
      <c r="H862" s="69">
        <v>0</v>
      </c>
      <c r="I862" s="69">
        <v>1599</v>
      </c>
      <c r="J862" s="69">
        <f>SUM(G862:I862)</f>
        <v>1856</v>
      </c>
      <c r="K862" s="69">
        <v>708</v>
      </c>
      <c r="L862" s="34"/>
      <c r="M862" s="48"/>
      <c r="N862" s="48" t="s">
        <v>4713</v>
      </c>
      <c r="O862" s="52" t="s">
        <v>4718</v>
      </c>
      <c r="P862" s="52" t="s">
        <v>4719</v>
      </c>
      <c r="Q862" s="49"/>
    </row>
    <row r="863" spans="2:17" ht="18" customHeight="1" x14ac:dyDescent="0.15">
      <c r="B863" s="33">
        <v>2017</v>
      </c>
      <c r="C863" s="52">
        <v>3</v>
      </c>
      <c r="D863" s="35" t="s">
        <v>15</v>
      </c>
      <c r="E863" s="42" t="s">
        <v>4904</v>
      </c>
      <c r="F863" s="35" t="s">
        <v>43</v>
      </c>
      <c r="G863" s="69">
        <v>15</v>
      </c>
      <c r="H863" s="69">
        <v>0</v>
      </c>
      <c r="I863" s="69">
        <v>57</v>
      </c>
      <c r="J863" s="69">
        <f>SUM(G863:I863)</f>
        <v>72</v>
      </c>
      <c r="K863" s="69">
        <v>15</v>
      </c>
      <c r="L863" s="34"/>
      <c r="M863" s="48"/>
      <c r="N863" s="48" t="s">
        <v>4713</v>
      </c>
      <c r="O863" s="52" t="s">
        <v>4721</v>
      </c>
      <c r="P863" s="52" t="s">
        <v>4722</v>
      </c>
      <c r="Q863" s="49"/>
    </row>
    <row r="864" spans="2:17" ht="18" customHeight="1" x14ac:dyDescent="0.15">
      <c r="B864" s="33">
        <v>2017</v>
      </c>
      <c r="C864" s="52">
        <v>3</v>
      </c>
      <c r="D864" s="35" t="s">
        <v>15</v>
      </c>
      <c r="E864" s="42" t="s">
        <v>4905</v>
      </c>
      <c r="F864" s="35" t="s">
        <v>17</v>
      </c>
      <c r="G864" s="69">
        <v>380</v>
      </c>
      <c r="H864" s="69">
        <v>0</v>
      </c>
      <c r="I864" s="69">
        <v>227</v>
      </c>
      <c r="J864" s="69">
        <f>SUM(G864:I864)</f>
        <v>607</v>
      </c>
      <c r="K864" s="69">
        <v>1084</v>
      </c>
      <c r="L864" s="34"/>
      <c r="M864" s="48"/>
      <c r="N864" s="48" t="s">
        <v>4713</v>
      </c>
      <c r="O864" s="52" t="s">
        <v>4714</v>
      </c>
      <c r="P864" s="52" t="s">
        <v>4715</v>
      </c>
      <c r="Q864" s="49"/>
    </row>
    <row r="865" spans="2:17" ht="18" customHeight="1" x14ac:dyDescent="0.15">
      <c r="B865" s="33">
        <v>2017</v>
      </c>
      <c r="C865" s="52">
        <v>3</v>
      </c>
      <c r="D865" s="35" t="s">
        <v>15</v>
      </c>
      <c r="E865" s="42" t="s">
        <v>4909</v>
      </c>
      <c r="F865" s="35" t="s">
        <v>17</v>
      </c>
      <c r="G865" s="69">
        <v>30</v>
      </c>
      <c r="H865" s="69">
        <v>0</v>
      </c>
      <c r="I865" s="69">
        <v>154</v>
      </c>
      <c r="J865" s="69">
        <f>SUM(G865:I865)</f>
        <v>184</v>
      </c>
      <c r="K865" s="69">
        <v>184</v>
      </c>
      <c r="L865" s="34" t="s">
        <v>183</v>
      </c>
      <c r="M865" s="48"/>
      <c r="N865" s="48" t="s">
        <v>4724</v>
      </c>
      <c r="O865" s="52" t="s">
        <v>4731</v>
      </c>
      <c r="P865" s="52" t="s">
        <v>4732</v>
      </c>
      <c r="Q865" s="49"/>
    </row>
    <row r="866" spans="2:17" ht="18" customHeight="1" x14ac:dyDescent="0.15">
      <c r="B866" s="33">
        <v>2017</v>
      </c>
      <c r="C866" s="52">
        <v>3</v>
      </c>
      <c r="D866" s="35" t="s">
        <v>15</v>
      </c>
      <c r="E866" s="42" t="s">
        <v>4909</v>
      </c>
      <c r="F866" s="35" t="s">
        <v>18</v>
      </c>
      <c r="G866" s="69">
        <v>73</v>
      </c>
      <c r="H866" s="69">
        <v>0</v>
      </c>
      <c r="I866" s="69">
        <v>267</v>
      </c>
      <c r="J866" s="69">
        <f>SUM(G866:I866)</f>
        <v>340</v>
      </c>
      <c r="K866" s="69">
        <v>340</v>
      </c>
      <c r="L866" s="34" t="s">
        <v>183</v>
      </c>
      <c r="M866" s="48"/>
      <c r="N866" s="48" t="s">
        <v>4724</v>
      </c>
      <c r="O866" s="52" t="s">
        <v>4731</v>
      </c>
      <c r="P866" s="52" t="s">
        <v>4732</v>
      </c>
      <c r="Q866" s="49"/>
    </row>
    <row r="867" spans="2:17" ht="18" customHeight="1" x14ac:dyDescent="0.15">
      <c r="B867" s="33">
        <v>2017</v>
      </c>
      <c r="C867" s="52">
        <v>3</v>
      </c>
      <c r="D867" s="35" t="s">
        <v>15</v>
      </c>
      <c r="E867" s="42" t="s">
        <v>4937</v>
      </c>
      <c r="F867" s="35" t="s">
        <v>17</v>
      </c>
      <c r="G867" s="69">
        <v>500</v>
      </c>
      <c r="H867" s="69">
        <v>227</v>
      </c>
      <c r="I867" s="69">
        <v>3832</v>
      </c>
      <c r="J867" s="69">
        <v>4559</v>
      </c>
      <c r="K867" s="69">
        <v>4559</v>
      </c>
      <c r="L867" s="34" t="s">
        <v>183</v>
      </c>
      <c r="M867" s="48"/>
      <c r="N867" s="48" t="s">
        <v>4791</v>
      </c>
      <c r="O867" s="52" t="s">
        <v>4802</v>
      </c>
      <c r="P867" s="52" t="s">
        <v>4803</v>
      </c>
      <c r="Q867" s="49"/>
    </row>
    <row r="868" spans="2:17" ht="18" customHeight="1" x14ac:dyDescent="0.15">
      <c r="B868" s="33">
        <v>2017</v>
      </c>
      <c r="C868" s="52">
        <v>3</v>
      </c>
      <c r="D868" s="35" t="s">
        <v>15</v>
      </c>
      <c r="E868" s="42" t="s">
        <v>4937</v>
      </c>
      <c r="F868" s="35" t="s">
        <v>43</v>
      </c>
      <c r="G868" s="69">
        <v>200</v>
      </c>
      <c r="H868" s="69">
        <v>53</v>
      </c>
      <c r="I868" s="69">
        <v>28</v>
      </c>
      <c r="J868" s="69">
        <v>281</v>
      </c>
      <c r="K868" s="69">
        <v>281</v>
      </c>
      <c r="L868" s="34" t="s">
        <v>183</v>
      </c>
      <c r="M868" s="48"/>
      <c r="N868" s="48" t="s">
        <v>4791</v>
      </c>
      <c r="O868" s="52" t="s">
        <v>4802</v>
      </c>
      <c r="P868" s="52" t="s">
        <v>4803</v>
      </c>
      <c r="Q868" s="49"/>
    </row>
    <row r="869" spans="2:17" ht="18" customHeight="1" x14ac:dyDescent="0.15">
      <c r="B869" s="33">
        <v>2017</v>
      </c>
      <c r="C869" s="52">
        <v>3</v>
      </c>
      <c r="D869" s="35" t="s">
        <v>15</v>
      </c>
      <c r="E869" s="23" t="s">
        <v>4938</v>
      </c>
      <c r="F869" s="35" t="s">
        <v>17</v>
      </c>
      <c r="G869" s="69">
        <v>200</v>
      </c>
      <c r="H869" s="69">
        <v>200</v>
      </c>
      <c r="I869" s="69">
        <v>10000</v>
      </c>
      <c r="J869" s="69">
        <f>SUM(G869:I869)</f>
        <v>10400</v>
      </c>
      <c r="K869" s="69">
        <v>25000</v>
      </c>
      <c r="L869" s="34" t="s">
        <v>183</v>
      </c>
      <c r="M869" s="48"/>
      <c r="N869" s="15" t="s">
        <v>4939</v>
      </c>
      <c r="O869" s="24" t="s">
        <v>4810</v>
      </c>
      <c r="P869" s="24" t="s">
        <v>4811</v>
      </c>
      <c r="Q869" s="49"/>
    </row>
    <row r="870" spans="2:17" ht="18" customHeight="1" x14ac:dyDescent="0.15">
      <c r="B870" s="33">
        <v>2017</v>
      </c>
      <c r="C870" s="52">
        <v>3</v>
      </c>
      <c r="D870" s="35" t="s">
        <v>15</v>
      </c>
      <c r="E870" s="23" t="s">
        <v>4943</v>
      </c>
      <c r="F870" s="35" t="s">
        <v>17</v>
      </c>
      <c r="G870" s="69">
        <v>594</v>
      </c>
      <c r="H870" s="69">
        <v>0</v>
      </c>
      <c r="I870" s="69">
        <v>759</v>
      </c>
      <c r="J870" s="69">
        <f>SUM(G870:I870)</f>
        <v>1353</v>
      </c>
      <c r="K870" s="69">
        <v>759</v>
      </c>
      <c r="L870" s="34" t="s">
        <v>183</v>
      </c>
      <c r="M870" s="48"/>
      <c r="N870" s="15" t="s">
        <v>4939</v>
      </c>
      <c r="O870" s="24" t="s">
        <v>4944</v>
      </c>
      <c r="P870" s="24" t="s">
        <v>4945</v>
      </c>
      <c r="Q870" s="49"/>
    </row>
    <row r="871" spans="2:17" ht="18" customHeight="1" x14ac:dyDescent="0.15">
      <c r="B871" s="33">
        <v>2017</v>
      </c>
      <c r="C871" s="52">
        <v>3</v>
      </c>
      <c r="D871" s="35" t="s">
        <v>15</v>
      </c>
      <c r="E871" s="23" t="s">
        <v>4946</v>
      </c>
      <c r="F871" s="35" t="s">
        <v>17</v>
      </c>
      <c r="G871" s="69">
        <v>988</v>
      </c>
      <c r="H871" s="69">
        <v>0</v>
      </c>
      <c r="I871" s="69">
        <v>2000</v>
      </c>
      <c r="J871" s="69">
        <f>SUM(G871:I871)</f>
        <v>2988</v>
      </c>
      <c r="K871" s="69">
        <v>988</v>
      </c>
      <c r="L871" s="34"/>
      <c r="M871" s="48"/>
      <c r="N871" s="15" t="s">
        <v>4939</v>
      </c>
      <c r="O871" s="24" t="s">
        <v>4821</v>
      </c>
      <c r="P871" s="24" t="s">
        <v>4822</v>
      </c>
      <c r="Q871" s="49"/>
    </row>
    <row r="872" spans="2:17" ht="18" customHeight="1" x14ac:dyDescent="0.15">
      <c r="B872" s="33">
        <v>2017</v>
      </c>
      <c r="C872" s="52">
        <v>3</v>
      </c>
      <c r="D872" s="35" t="s">
        <v>15</v>
      </c>
      <c r="E872" s="23" t="s">
        <v>4947</v>
      </c>
      <c r="F872" s="35" t="s">
        <v>17</v>
      </c>
      <c r="G872" s="69">
        <v>464</v>
      </c>
      <c r="H872" s="69">
        <v>0</v>
      </c>
      <c r="I872" s="69">
        <v>1235</v>
      </c>
      <c r="J872" s="69">
        <f>SUM(G872:I872)</f>
        <v>1699</v>
      </c>
      <c r="K872" s="69">
        <v>464</v>
      </c>
      <c r="L872" s="34"/>
      <c r="M872" s="48"/>
      <c r="N872" s="15" t="s">
        <v>4939</v>
      </c>
      <c r="O872" s="24" t="s">
        <v>4814</v>
      </c>
      <c r="P872" s="24" t="s">
        <v>4815</v>
      </c>
      <c r="Q872" s="49"/>
    </row>
    <row r="873" spans="2:17" ht="18" customHeight="1" x14ac:dyDescent="0.15">
      <c r="B873" s="33">
        <v>2017</v>
      </c>
      <c r="C873" s="52">
        <v>3</v>
      </c>
      <c r="D873" s="35" t="s">
        <v>15</v>
      </c>
      <c r="E873" s="42" t="s">
        <v>4953</v>
      </c>
      <c r="F873" s="35" t="s">
        <v>17</v>
      </c>
      <c r="G873" s="69">
        <v>396</v>
      </c>
      <c r="H873" s="69">
        <v>0</v>
      </c>
      <c r="I873" s="69">
        <v>0</v>
      </c>
      <c r="J873" s="69">
        <f>SUM(G873:I873)</f>
        <v>396</v>
      </c>
      <c r="K873" s="69">
        <v>396</v>
      </c>
      <c r="L873" s="34" t="s">
        <v>183</v>
      </c>
      <c r="M873" s="48"/>
      <c r="N873" s="15" t="s">
        <v>4939</v>
      </c>
      <c r="O873" s="52" t="s">
        <v>4821</v>
      </c>
      <c r="P873" s="52" t="s">
        <v>4822</v>
      </c>
      <c r="Q873" s="49"/>
    </row>
    <row r="874" spans="2:17" ht="18" customHeight="1" x14ac:dyDescent="0.15">
      <c r="B874" s="33">
        <v>2017</v>
      </c>
      <c r="C874" s="52">
        <v>3</v>
      </c>
      <c r="D874" s="35" t="s">
        <v>15</v>
      </c>
      <c r="E874" s="23" t="s">
        <v>4958</v>
      </c>
      <c r="F874" s="35" t="s">
        <v>17</v>
      </c>
      <c r="G874" s="69">
        <v>1500</v>
      </c>
      <c r="H874" s="69">
        <v>1500</v>
      </c>
      <c r="I874" s="69">
        <v>806</v>
      </c>
      <c r="J874" s="69">
        <f>SUM(G874:I874)</f>
        <v>3806</v>
      </c>
      <c r="K874" s="69">
        <v>8396</v>
      </c>
      <c r="L874" s="34" t="s">
        <v>183</v>
      </c>
      <c r="M874" s="48"/>
      <c r="N874" s="15" t="s">
        <v>4939</v>
      </c>
      <c r="O874" s="24" t="s">
        <v>4810</v>
      </c>
      <c r="P874" s="24" t="s">
        <v>4811</v>
      </c>
      <c r="Q874" s="49"/>
    </row>
    <row r="875" spans="2:17" ht="18" customHeight="1" x14ac:dyDescent="0.15">
      <c r="B875" s="33">
        <v>2017</v>
      </c>
      <c r="C875" s="52">
        <v>4</v>
      </c>
      <c r="D875" s="35" t="s">
        <v>16</v>
      </c>
      <c r="E875" s="42" t="s">
        <v>2268</v>
      </c>
      <c r="F875" s="35" t="s">
        <v>17</v>
      </c>
      <c r="G875" s="69">
        <v>692</v>
      </c>
      <c r="H875" s="69">
        <v>677</v>
      </c>
      <c r="I875" s="69">
        <v>8631</v>
      </c>
      <c r="J875" s="69">
        <v>10000</v>
      </c>
      <c r="K875" s="69">
        <v>5000</v>
      </c>
      <c r="L875" s="34" t="s">
        <v>183</v>
      </c>
      <c r="M875" s="48"/>
      <c r="N875" s="42" t="s">
        <v>2060</v>
      </c>
      <c r="O875" s="52" t="s">
        <v>2269</v>
      </c>
      <c r="P875" s="52" t="s">
        <v>2270</v>
      </c>
      <c r="Q875" s="49"/>
    </row>
    <row r="876" spans="2:17" ht="18" customHeight="1" x14ac:dyDescent="0.15">
      <c r="B876" s="33">
        <v>2017</v>
      </c>
      <c r="C876" s="52">
        <v>4</v>
      </c>
      <c r="D876" s="35" t="s">
        <v>16</v>
      </c>
      <c r="E876" s="42" t="s">
        <v>2271</v>
      </c>
      <c r="F876" s="35" t="s">
        <v>17</v>
      </c>
      <c r="G876" s="69">
        <v>1185</v>
      </c>
      <c r="H876" s="69">
        <v>846</v>
      </c>
      <c r="I876" s="69">
        <v>11790</v>
      </c>
      <c r="J876" s="69">
        <v>13821</v>
      </c>
      <c r="K876" s="69">
        <v>9534</v>
      </c>
      <c r="L876" s="34" t="s">
        <v>183</v>
      </c>
      <c r="M876" s="48"/>
      <c r="N876" s="42" t="s">
        <v>2060</v>
      </c>
      <c r="O876" s="52" t="s">
        <v>2269</v>
      </c>
      <c r="P876" s="52" t="s">
        <v>2270</v>
      </c>
      <c r="Q876" s="49"/>
    </row>
    <row r="877" spans="2:17" ht="18" customHeight="1" x14ac:dyDescent="0.15">
      <c r="B877" s="33">
        <v>2017</v>
      </c>
      <c r="C877" s="52">
        <v>4</v>
      </c>
      <c r="D877" s="52" t="s">
        <v>16</v>
      </c>
      <c r="E877" s="42" t="s">
        <v>3302</v>
      </c>
      <c r="F877" s="52" t="s">
        <v>3303</v>
      </c>
      <c r="G877" s="69">
        <v>567</v>
      </c>
      <c r="H877" s="69">
        <v>0</v>
      </c>
      <c r="I877" s="69">
        <v>1036</v>
      </c>
      <c r="J877" s="69">
        <f>SUM(G877:I877)</f>
        <v>1603</v>
      </c>
      <c r="K877" s="69">
        <f>J877</f>
        <v>1603</v>
      </c>
      <c r="L877" s="38" t="s">
        <v>3304</v>
      </c>
      <c r="M877" s="52"/>
      <c r="N877" s="52" t="s">
        <v>3305</v>
      </c>
      <c r="O877" s="52" t="s">
        <v>3306</v>
      </c>
      <c r="P877" s="52" t="s">
        <v>3307</v>
      </c>
      <c r="Q877" s="58"/>
    </row>
    <row r="878" spans="2:17" ht="18" customHeight="1" x14ac:dyDescent="0.15">
      <c r="B878" s="33">
        <v>2017</v>
      </c>
      <c r="C878" s="52">
        <v>4</v>
      </c>
      <c r="D878" s="52" t="s">
        <v>16</v>
      </c>
      <c r="E878" s="42" t="s">
        <v>3308</v>
      </c>
      <c r="F878" s="52" t="s">
        <v>3303</v>
      </c>
      <c r="G878" s="69">
        <v>362</v>
      </c>
      <c r="H878" s="69">
        <v>0</v>
      </c>
      <c r="I878" s="69">
        <v>152</v>
      </c>
      <c r="J878" s="69">
        <f>SUM(G878:I878)</f>
        <v>514</v>
      </c>
      <c r="K878" s="69">
        <f>J878</f>
        <v>514</v>
      </c>
      <c r="L878" s="38" t="s">
        <v>3304</v>
      </c>
      <c r="M878" s="52"/>
      <c r="N878" s="52" t="s">
        <v>3305</v>
      </c>
      <c r="O878" s="52" t="s">
        <v>3309</v>
      </c>
      <c r="P878" s="52" t="s">
        <v>3310</v>
      </c>
      <c r="Q878" s="58"/>
    </row>
    <row r="879" spans="2:17" ht="18" customHeight="1" x14ac:dyDescent="0.15">
      <c r="B879" s="33">
        <v>2017</v>
      </c>
      <c r="C879" s="52">
        <v>4</v>
      </c>
      <c r="D879" s="52" t="s">
        <v>16</v>
      </c>
      <c r="E879" s="42" t="s">
        <v>3311</v>
      </c>
      <c r="F879" s="52" t="s">
        <v>3303</v>
      </c>
      <c r="G879" s="69">
        <v>205</v>
      </c>
      <c r="H879" s="69">
        <v>0</v>
      </c>
      <c r="I879" s="69">
        <f>318+429</f>
        <v>747</v>
      </c>
      <c r="J879" s="69">
        <f>SUM(G879:I879)</f>
        <v>952</v>
      </c>
      <c r="K879" s="69">
        <f>J879</f>
        <v>952</v>
      </c>
      <c r="L879" s="38"/>
      <c r="M879" s="52"/>
      <c r="N879" s="52" t="s">
        <v>3305</v>
      </c>
      <c r="O879" s="52" t="s">
        <v>3312</v>
      </c>
      <c r="P879" s="52" t="s">
        <v>3313</v>
      </c>
      <c r="Q879" s="58"/>
    </row>
    <row r="880" spans="2:17" ht="18" customHeight="1" x14ac:dyDescent="0.15">
      <c r="B880" s="33">
        <v>2017</v>
      </c>
      <c r="C880" s="52">
        <v>4</v>
      </c>
      <c r="D880" s="52" t="s">
        <v>16</v>
      </c>
      <c r="E880" s="42" t="s">
        <v>3314</v>
      </c>
      <c r="F880" s="52" t="s">
        <v>3303</v>
      </c>
      <c r="G880" s="69">
        <v>412</v>
      </c>
      <c r="H880" s="69">
        <v>0</v>
      </c>
      <c r="I880" s="69">
        <f>532+564</f>
        <v>1096</v>
      </c>
      <c r="J880" s="69">
        <f>SUM(G880:I880)</f>
        <v>1508</v>
      </c>
      <c r="K880" s="69">
        <f>J880</f>
        <v>1508</v>
      </c>
      <c r="L880" s="38"/>
      <c r="M880" s="52"/>
      <c r="N880" s="52" t="s">
        <v>3305</v>
      </c>
      <c r="O880" s="52" t="s">
        <v>3315</v>
      </c>
      <c r="P880" s="52" t="s">
        <v>3316</v>
      </c>
      <c r="Q880" s="58"/>
    </row>
    <row r="881" spans="2:17" ht="18" customHeight="1" x14ac:dyDescent="0.15">
      <c r="B881" s="33">
        <v>2017</v>
      </c>
      <c r="C881" s="52">
        <v>4</v>
      </c>
      <c r="D881" s="52" t="s">
        <v>16</v>
      </c>
      <c r="E881" s="42" t="s">
        <v>3317</v>
      </c>
      <c r="F881" s="52" t="s">
        <v>3303</v>
      </c>
      <c r="G881" s="69">
        <v>280</v>
      </c>
      <c r="H881" s="69">
        <v>0</v>
      </c>
      <c r="I881" s="69">
        <v>1103</v>
      </c>
      <c r="J881" s="69">
        <f>SUM(G881:I881)</f>
        <v>1383</v>
      </c>
      <c r="K881" s="69">
        <f>J881</f>
        <v>1383</v>
      </c>
      <c r="L881" s="38"/>
      <c r="M881" s="52"/>
      <c r="N881" s="52" t="s">
        <v>3305</v>
      </c>
      <c r="O881" s="52" t="s">
        <v>3306</v>
      </c>
      <c r="P881" s="52" t="s">
        <v>3307</v>
      </c>
      <c r="Q881" s="58"/>
    </row>
    <row r="882" spans="2:17" ht="18" customHeight="1" x14ac:dyDescent="0.15">
      <c r="B882" s="33">
        <v>2017</v>
      </c>
      <c r="C882" s="52">
        <v>4</v>
      </c>
      <c r="D882" s="52" t="s">
        <v>16</v>
      </c>
      <c r="E882" s="42" t="s">
        <v>3318</v>
      </c>
      <c r="F882" s="52" t="s">
        <v>3303</v>
      </c>
      <c r="G882" s="69">
        <v>692</v>
      </c>
      <c r="H882" s="69">
        <v>0</v>
      </c>
      <c r="I882" s="69">
        <f>384+581</f>
        <v>965</v>
      </c>
      <c r="J882" s="69">
        <f>SUM(G882:I882)</f>
        <v>1657</v>
      </c>
      <c r="K882" s="69">
        <f>J882</f>
        <v>1657</v>
      </c>
      <c r="L882" s="38"/>
      <c r="M882" s="52"/>
      <c r="N882" s="52" t="s">
        <v>3305</v>
      </c>
      <c r="O882" s="52" t="s">
        <v>3319</v>
      </c>
      <c r="P882" s="52" t="s">
        <v>3320</v>
      </c>
      <c r="Q882" s="58"/>
    </row>
    <row r="883" spans="2:17" ht="18" customHeight="1" x14ac:dyDescent="0.15">
      <c r="B883" s="33">
        <v>2017</v>
      </c>
      <c r="C883" s="52">
        <v>4</v>
      </c>
      <c r="D883" s="52" t="s">
        <v>16</v>
      </c>
      <c r="E883" s="42" t="s">
        <v>3321</v>
      </c>
      <c r="F883" s="52" t="s">
        <v>3303</v>
      </c>
      <c r="G883" s="69">
        <v>29</v>
      </c>
      <c r="H883" s="69">
        <v>0</v>
      </c>
      <c r="I883" s="69">
        <f>391+1183</f>
        <v>1574</v>
      </c>
      <c r="J883" s="69">
        <f>SUM(G883:I883)</f>
        <v>1603</v>
      </c>
      <c r="K883" s="69">
        <f>J883</f>
        <v>1603</v>
      </c>
      <c r="L883" s="38"/>
      <c r="M883" s="52"/>
      <c r="N883" s="52" t="s">
        <v>3305</v>
      </c>
      <c r="O883" s="52" t="s">
        <v>3322</v>
      </c>
      <c r="P883" s="52" t="s">
        <v>3323</v>
      </c>
      <c r="Q883" s="58"/>
    </row>
    <row r="884" spans="2:17" ht="18" customHeight="1" x14ac:dyDescent="0.15">
      <c r="B884" s="33">
        <v>2017</v>
      </c>
      <c r="C884" s="52">
        <v>4</v>
      </c>
      <c r="D884" s="52" t="s">
        <v>16</v>
      </c>
      <c r="E884" s="42" t="s">
        <v>3324</v>
      </c>
      <c r="F884" s="52" t="s">
        <v>3303</v>
      </c>
      <c r="G884" s="69">
        <v>352</v>
      </c>
      <c r="H884" s="69">
        <v>0</v>
      </c>
      <c r="I884" s="69">
        <f>502+482</f>
        <v>984</v>
      </c>
      <c r="J884" s="69">
        <f>SUM(G884:I884)</f>
        <v>1336</v>
      </c>
      <c r="K884" s="69">
        <f>J884</f>
        <v>1336</v>
      </c>
      <c r="L884" s="38"/>
      <c r="M884" s="52"/>
      <c r="N884" s="52" t="s">
        <v>3305</v>
      </c>
      <c r="O884" s="52" t="s">
        <v>3412</v>
      </c>
      <c r="P884" s="52" t="s">
        <v>3413</v>
      </c>
      <c r="Q884" s="58"/>
    </row>
    <row r="885" spans="2:17" ht="18" customHeight="1" x14ac:dyDescent="0.15">
      <c r="B885" s="33">
        <v>2017</v>
      </c>
      <c r="C885" s="52">
        <v>4</v>
      </c>
      <c r="D885" s="52" t="s">
        <v>16</v>
      </c>
      <c r="E885" s="42" t="s">
        <v>3414</v>
      </c>
      <c r="F885" s="52" t="s">
        <v>3303</v>
      </c>
      <c r="G885" s="69">
        <v>433</v>
      </c>
      <c r="H885" s="69">
        <v>0</v>
      </c>
      <c r="I885" s="69">
        <f>362+491</f>
        <v>853</v>
      </c>
      <c r="J885" s="69">
        <f>SUM(G885:I885)</f>
        <v>1286</v>
      </c>
      <c r="K885" s="69">
        <f>J885</f>
        <v>1286</v>
      </c>
      <c r="L885" s="38" t="s">
        <v>3304</v>
      </c>
      <c r="M885" s="52"/>
      <c r="N885" s="52" t="s">
        <v>3305</v>
      </c>
      <c r="O885" s="52" t="s">
        <v>3309</v>
      </c>
      <c r="P885" s="52" t="s">
        <v>3310</v>
      </c>
      <c r="Q885" s="58"/>
    </row>
    <row r="886" spans="2:17" ht="18" customHeight="1" x14ac:dyDescent="0.15">
      <c r="B886" s="33">
        <v>2017</v>
      </c>
      <c r="C886" s="52">
        <v>4</v>
      </c>
      <c r="D886" s="35" t="s">
        <v>15</v>
      </c>
      <c r="E886" s="42" t="s">
        <v>4948</v>
      </c>
      <c r="F886" s="35" t="s">
        <v>43</v>
      </c>
      <c r="G886" s="69">
        <v>30</v>
      </c>
      <c r="H886" s="69"/>
      <c r="I886" s="69">
        <v>77</v>
      </c>
      <c r="J886" s="69">
        <f>SUM(G886:I886)</f>
        <v>107</v>
      </c>
      <c r="K886" s="69">
        <v>30</v>
      </c>
      <c r="L886" s="34" t="s">
        <v>183</v>
      </c>
      <c r="M886" s="48"/>
      <c r="N886" s="15" t="s">
        <v>4939</v>
      </c>
      <c r="O886" s="52" t="s">
        <v>4816</v>
      </c>
      <c r="P886" s="52" t="s">
        <v>4817</v>
      </c>
      <c r="Q886" s="49"/>
    </row>
    <row r="887" spans="2:17" ht="18" customHeight="1" x14ac:dyDescent="0.15">
      <c r="B887" s="33">
        <v>2017</v>
      </c>
      <c r="C887" s="52">
        <v>5</v>
      </c>
      <c r="D887" s="35" t="s">
        <v>15</v>
      </c>
      <c r="E887" s="23" t="s">
        <v>4955</v>
      </c>
      <c r="F887" s="35" t="s">
        <v>43</v>
      </c>
      <c r="G887" s="69">
        <v>10</v>
      </c>
      <c r="H887" s="69"/>
      <c r="I887" s="69"/>
      <c r="J887" s="69">
        <f>SUM(G887:I887)</f>
        <v>10</v>
      </c>
      <c r="K887" s="69">
        <v>10</v>
      </c>
      <c r="L887" s="34"/>
      <c r="M887" s="48"/>
      <c r="N887" s="15" t="s">
        <v>4939</v>
      </c>
      <c r="O887" s="24" t="s">
        <v>4956</v>
      </c>
      <c r="P887" s="24" t="s">
        <v>4957</v>
      </c>
      <c r="Q887" s="49"/>
    </row>
    <row r="888" spans="2:17" ht="18" customHeight="1" x14ac:dyDescent="0.15">
      <c r="B888" s="33">
        <v>2017</v>
      </c>
      <c r="C888" s="52">
        <v>6</v>
      </c>
      <c r="D888" s="35" t="s">
        <v>15</v>
      </c>
      <c r="E888" s="42" t="s">
        <v>1642</v>
      </c>
      <c r="F888" s="35" t="s">
        <v>45</v>
      </c>
      <c r="G888" s="69">
        <v>6</v>
      </c>
      <c r="H888" s="69">
        <v>0</v>
      </c>
      <c r="I888" s="69">
        <v>1</v>
      </c>
      <c r="J888" s="69">
        <v>7</v>
      </c>
      <c r="K888" s="69">
        <v>5</v>
      </c>
      <c r="L888" s="34"/>
      <c r="M888" s="48"/>
      <c r="N888" s="42" t="s">
        <v>1497</v>
      </c>
      <c r="O888" s="52" t="s">
        <v>1511</v>
      </c>
      <c r="P888" s="52" t="s">
        <v>1512</v>
      </c>
      <c r="Q888" s="49"/>
    </row>
    <row r="889" spans="2:17" ht="18" customHeight="1" x14ac:dyDescent="0.15">
      <c r="B889" s="33">
        <v>2017</v>
      </c>
      <c r="C889" s="52">
        <v>6</v>
      </c>
      <c r="D889" s="65" t="s">
        <v>16</v>
      </c>
      <c r="E889" s="42" t="s">
        <v>2617</v>
      </c>
      <c r="F889" s="65" t="s">
        <v>341</v>
      </c>
      <c r="G889" s="69">
        <v>1100</v>
      </c>
      <c r="H889" s="69">
        <v>0</v>
      </c>
      <c r="I889" s="69">
        <v>0</v>
      </c>
      <c r="J889" s="69">
        <f>SUM(G889:I889)</f>
        <v>1100</v>
      </c>
      <c r="K889" s="69">
        <v>1100</v>
      </c>
      <c r="L889" s="38"/>
      <c r="M889" s="52"/>
      <c r="N889" s="42" t="s">
        <v>2548</v>
      </c>
      <c r="O889" s="52" t="s">
        <v>2615</v>
      </c>
      <c r="P889" s="52" t="s">
        <v>2550</v>
      </c>
      <c r="Q889" s="58"/>
    </row>
    <row r="890" spans="2:17" ht="18" customHeight="1" x14ac:dyDescent="0.15">
      <c r="B890" s="33">
        <v>2017</v>
      </c>
      <c r="C890" s="52">
        <v>6</v>
      </c>
      <c r="D890" s="65" t="s">
        <v>16</v>
      </c>
      <c r="E890" s="42" t="s">
        <v>2618</v>
      </c>
      <c r="F890" s="65" t="s">
        <v>17</v>
      </c>
      <c r="G890" s="69">
        <v>177</v>
      </c>
      <c r="H890" s="69">
        <v>0</v>
      </c>
      <c r="I890" s="69"/>
      <c r="J890" s="69">
        <f>SUM(G890:I890)</f>
        <v>177</v>
      </c>
      <c r="K890" s="69">
        <f>J890</f>
        <v>177</v>
      </c>
      <c r="L890" s="38"/>
      <c r="M890" s="52"/>
      <c r="N890" s="42" t="s">
        <v>2548</v>
      </c>
      <c r="O890" s="52" t="s">
        <v>2555</v>
      </c>
      <c r="P890" s="52" t="s">
        <v>2556</v>
      </c>
      <c r="Q890" s="58"/>
    </row>
    <row r="891" spans="2:17" ht="18" customHeight="1" x14ac:dyDescent="0.15">
      <c r="B891" s="33">
        <v>2017</v>
      </c>
      <c r="C891" s="52">
        <v>6</v>
      </c>
      <c r="D891" s="65" t="s">
        <v>16</v>
      </c>
      <c r="E891" s="42" t="s">
        <v>2619</v>
      </c>
      <c r="F891" s="65" t="s">
        <v>17</v>
      </c>
      <c r="G891" s="69">
        <v>562</v>
      </c>
      <c r="H891" s="69">
        <v>0</v>
      </c>
      <c r="I891" s="69"/>
      <c r="J891" s="69">
        <f>SUM(G891:I891)</f>
        <v>562</v>
      </c>
      <c r="K891" s="69">
        <f>J891</f>
        <v>562</v>
      </c>
      <c r="L891" s="38" t="s">
        <v>1336</v>
      </c>
      <c r="M891" s="52"/>
      <c r="N891" s="42" t="s">
        <v>2548</v>
      </c>
      <c r="O891" s="52" t="s">
        <v>2555</v>
      </c>
      <c r="P891" s="52" t="s">
        <v>2556</v>
      </c>
      <c r="Q891" s="58"/>
    </row>
    <row r="892" spans="2:17" ht="18" customHeight="1" x14ac:dyDescent="0.15">
      <c r="B892" s="33">
        <v>2017</v>
      </c>
      <c r="C892" s="40">
        <v>8</v>
      </c>
      <c r="D892" s="55" t="s">
        <v>15</v>
      </c>
      <c r="E892" s="107" t="s">
        <v>352</v>
      </c>
      <c r="F892" s="37" t="s">
        <v>17</v>
      </c>
      <c r="G892" s="69">
        <v>12000</v>
      </c>
      <c r="H892" s="69">
        <v>35626</v>
      </c>
      <c r="I892" s="69">
        <v>33972</v>
      </c>
      <c r="J892" s="69">
        <v>81598</v>
      </c>
      <c r="K892" s="69">
        <v>81598</v>
      </c>
      <c r="L892" s="38" t="s">
        <v>183</v>
      </c>
      <c r="M892" s="52"/>
      <c r="N892" s="107" t="s">
        <v>353</v>
      </c>
      <c r="O892" s="39" t="s">
        <v>354</v>
      </c>
      <c r="P892" s="37" t="s">
        <v>355</v>
      </c>
      <c r="Q892" s="58"/>
    </row>
    <row r="893" spans="2:17" ht="18" customHeight="1" x14ac:dyDescent="0.15">
      <c r="B893" s="33">
        <v>2017</v>
      </c>
      <c r="C893" s="40">
        <v>8</v>
      </c>
      <c r="D893" s="55" t="s">
        <v>15</v>
      </c>
      <c r="E893" s="107" t="s">
        <v>356</v>
      </c>
      <c r="F893" s="37" t="s">
        <v>17</v>
      </c>
      <c r="G893" s="69">
        <v>10000</v>
      </c>
      <c r="H893" s="69">
        <v>13595</v>
      </c>
      <c r="I893" s="69">
        <v>18947</v>
      </c>
      <c r="J893" s="69">
        <v>42542</v>
      </c>
      <c r="K893" s="69">
        <v>42542</v>
      </c>
      <c r="L893" s="38" t="s">
        <v>183</v>
      </c>
      <c r="M893" s="52"/>
      <c r="N893" s="107" t="s">
        <v>353</v>
      </c>
      <c r="O893" s="39" t="s">
        <v>357</v>
      </c>
      <c r="P893" s="37" t="s">
        <v>358</v>
      </c>
      <c r="Q893" s="58"/>
    </row>
    <row r="894" spans="2:17" ht="18" customHeight="1" x14ac:dyDescent="0.15">
      <c r="B894" s="33">
        <v>2017</v>
      </c>
      <c r="C894" s="40">
        <v>8</v>
      </c>
      <c r="D894" s="55" t="s">
        <v>15</v>
      </c>
      <c r="E894" s="42" t="s">
        <v>363</v>
      </c>
      <c r="F894" s="37" t="s">
        <v>17</v>
      </c>
      <c r="G894" s="69">
        <v>10111</v>
      </c>
      <c r="H894" s="69">
        <v>23489</v>
      </c>
      <c r="I894" s="69">
        <v>12519</v>
      </c>
      <c r="J894" s="69">
        <v>46119</v>
      </c>
      <c r="K894" s="69">
        <v>46119</v>
      </c>
      <c r="L894" s="38"/>
      <c r="M894" s="52"/>
      <c r="N894" s="107" t="s">
        <v>353</v>
      </c>
      <c r="O894" s="39" t="s">
        <v>364</v>
      </c>
      <c r="P894" s="37" t="s">
        <v>365</v>
      </c>
      <c r="Q894" s="58"/>
    </row>
    <row r="895" spans="2:17" ht="18" customHeight="1" x14ac:dyDescent="0.15">
      <c r="B895" s="33">
        <v>2017</v>
      </c>
      <c r="C895" s="52">
        <v>9</v>
      </c>
      <c r="D895" s="35" t="s">
        <v>15</v>
      </c>
      <c r="E895" s="42" t="s">
        <v>340</v>
      </c>
      <c r="F895" s="35" t="s">
        <v>341</v>
      </c>
      <c r="G895" s="69">
        <v>3135</v>
      </c>
      <c r="H895" s="69">
        <v>0</v>
      </c>
      <c r="I895" s="69">
        <v>860</v>
      </c>
      <c r="J895" s="69">
        <v>3995</v>
      </c>
      <c r="K895" s="69">
        <v>3995</v>
      </c>
      <c r="L895" s="34"/>
      <c r="M895" s="48"/>
      <c r="N895" s="42" t="s">
        <v>323</v>
      </c>
      <c r="O895" s="52" t="s">
        <v>342</v>
      </c>
      <c r="P895" s="52" t="s">
        <v>343</v>
      </c>
      <c r="Q895" s="49"/>
    </row>
    <row r="896" spans="2:17" ht="18" customHeight="1" x14ac:dyDescent="0.15">
      <c r="B896" s="33">
        <v>2017</v>
      </c>
      <c r="C896" s="52">
        <v>9</v>
      </c>
      <c r="D896" s="35" t="s">
        <v>15</v>
      </c>
      <c r="E896" s="42" t="s">
        <v>344</v>
      </c>
      <c r="F896" s="35" t="s">
        <v>43</v>
      </c>
      <c r="G896" s="69">
        <v>512</v>
      </c>
      <c r="H896" s="69">
        <v>0</v>
      </c>
      <c r="I896" s="69">
        <v>577</v>
      </c>
      <c r="J896" s="69">
        <v>1089</v>
      </c>
      <c r="K896" s="69">
        <v>1089</v>
      </c>
      <c r="L896" s="34"/>
      <c r="M896" s="48"/>
      <c r="N896" s="42" t="s">
        <v>323</v>
      </c>
      <c r="O896" s="52" t="s">
        <v>345</v>
      </c>
      <c r="P896" s="52" t="s">
        <v>346</v>
      </c>
      <c r="Q896" s="49"/>
    </row>
    <row r="897" spans="2:17" ht="18" customHeight="1" x14ac:dyDescent="0.15">
      <c r="B897" s="33">
        <v>2017</v>
      </c>
      <c r="C897" s="52">
        <v>9</v>
      </c>
      <c r="D897" s="35" t="s">
        <v>15</v>
      </c>
      <c r="E897" s="42" t="s">
        <v>347</v>
      </c>
      <c r="F897" s="35" t="s">
        <v>44</v>
      </c>
      <c r="G897" s="69">
        <v>328</v>
      </c>
      <c r="H897" s="69">
        <v>0</v>
      </c>
      <c r="I897" s="69">
        <v>191</v>
      </c>
      <c r="J897" s="69">
        <v>519</v>
      </c>
      <c r="K897" s="69">
        <v>519</v>
      </c>
      <c r="L897" s="34"/>
      <c r="M897" s="48"/>
      <c r="N897" s="42" t="s">
        <v>323</v>
      </c>
      <c r="O897" s="52" t="s">
        <v>348</v>
      </c>
      <c r="P897" s="52" t="s">
        <v>346</v>
      </c>
      <c r="Q897" s="49"/>
    </row>
    <row r="898" spans="2:17" ht="18" customHeight="1" x14ac:dyDescent="0.15">
      <c r="B898" s="33">
        <v>2017</v>
      </c>
      <c r="C898" s="52">
        <v>9</v>
      </c>
      <c r="D898" s="35" t="s">
        <v>15</v>
      </c>
      <c r="E898" s="42" t="s">
        <v>349</v>
      </c>
      <c r="F898" s="35" t="s">
        <v>45</v>
      </c>
      <c r="G898" s="69">
        <v>36</v>
      </c>
      <c r="H898" s="69">
        <v>0</v>
      </c>
      <c r="I898" s="69">
        <v>36</v>
      </c>
      <c r="J898" s="69">
        <v>72</v>
      </c>
      <c r="K898" s="69">
        <v>72</v>
      </c>
      <c r="L898" s="34"/>
      <c r="M898" s="48"/>
      <c r="N898" s="42" t="s">
        <v>323</v>
      </c>
      <c r="O898" s="52" t="s">
        <v>350</v>
      </c>
      <c r="P898" s="52" t="s">
        <v>351</v>
      </c>
      <c r="Q898" s="49"/>
    </row>
    <row r="899" spans="2:17" ht="18" customHeight="1" x14ac:dyDescent="0.15">
      <c r="B899" s="33">
        <v>2017</v>
      </c>
      <c r="C899" s="40">
        <v>10</v>
      </c>
      <c r="D899" s="55" t="s">
        <v>15</v>
      </c>
      <c r="E899" s="107" t="s">
        <v>359</v>
      </c>
      <c r="F899" s="37" t="s">
        <v>17</v>
      </c>
      <c r="G899" s="69">
        <v>1906</v>
      </c>
      <c r="H899" s="69">
        <v>717</v>
      </c>
      <c r="I899" s="69">
        <v>50</v>
      </c>
      <c r="J899" s="69">
        <v>2673</v>
      </c>
      <c r="K899" s="69">
        <v>2673</v>
      </c>
      <c r="L899" s="38"/>
      <c r="M899" s="52"/>
      <c r="N899" s="107" t="s">
        <v>353</v>
      </c>
      <c r="O899" s="39" t="s">
        <v>357</v>
      </c>
      <c r="P899" s="37" t="s">
        <v>358</v>
      </c>
      <c r="Q899" s="58"/>
    </row>
    <row r="900" spans="2:17" ht="18" customHeight="1" x14ac:dyDescent="0.15">
      <c r="B900" s="33">
        <v>2015</v>
      </c>
      <c r="C900" s="52">
        <v>11</v>
      </c>
      <c r="D900" s="35" t="s">
        <v>15</v>
      </c>
      <c r="E900" s="42" t="s">
        <v>2188</v>
      </c>
      <c r="F900" s="35" t="s">
        <v>17</v>
      </c>
      <c r="G900" s="69">
        <v>864</v>
      </c>
      <c r="H900" s="69"/>
      <c r="I900" s="69">
        <v>1065</v>
      </c>
      <c r="J900" s="69">
        <v>1929</v>
      </c>
      <c r="K900" s="69">
        <v>1929</v>
      </c>
      <c r="L900" s="34" t="s">
        <v>183</v>
      </c>
      <c r="M900" s="48"/>
      <c r="N900" s="42" t="s">
        <v>1968</v>
      </c>
      <c r="O900" s="52" t="s">
        <v>2189</v>
      </c>
      <c r="P900" s="52" t="s">
        <v>2190</v>
      </c>
      <c r="Q900" s="49"/>
    </row>
    <row r="901" spans="2:17" ht="18" customHeight="1" x14ac:dyDescent="0.15">
      <c r="B901" s="33">
        <v>2017</v>
      </c>
      <c r="C901" s="40">
        <v>12</v>
      </c>
      <c r="D901" s="40" t="s">
        <v>15</v>
      </c>
      <c r="E901" s="107" t="s">
        <v>369</v>
      </c>
      <c r="F901" s="37" t="s">
        <v>17</v>
      </c>
      <c r="G901" s="69">
        <v>546</v>
      </c>
      <c r="H901" s="69">
        <v>0</v>
      </c>
      <c r="I901" s="69">
        <v>2751</v>
      </c>
      <c r="J901" s="69">
        <v>3297</v>
      </c>
      <c r="K901" s="69">
        <v>3297</v>
      </c>
      <c r="L901" s="38" t="s">
        <v>183</v>
      </c>
      <c r="M901" s="52"/>
      <c r="N901" s="107" t="s">
        <v>353</v>
      </c>
      <c r="O901" s="39" t="s">
        <v>367</v>
      </c>
      <c r="P901" s="37" t="s">
        <v>368</v>
      </c>
      <c r="Q901" s="58"/>
    </row>
    <row r="902" spans="2:17" ht="18" customHeight="1" thickBot="1" x14ac:dyDescent="0.2">
      <c r="B902" s="77">
        <v>2013</v>
      </c>
      <c r="C902" s="53">
        <v>12</v>
      </c>
      <c r="D902" s="78" t="s">
        <v>15</v>
      </c>
      <c r="E902" s="73" t="s">
        <v>2185</v>
      </c>
      <c r="F902" s="78" t="s">
        <v>17</v>
      </c>
      <c r="G902" s="174">
        <v>97</v>
      </c>
      <c r="H902" s="174"/>
      <c r="I902" s="174">
        <v>2101</v>
      </c>
      <c r="J902" s="174">
        <v>2198</v>
      </c>
      <c r="K902" s="174">
        <v>2416</v>
      </c>
      <c r="L902" s="113" t="s">
        <v>183</v>
      </c>
      <c r="M902" s="50"/>
      <c r="N902" s="73" t="s">
        <v>1968</v>
      </c>
      <c r="O902" s="53" t="s">
        <v>2186</v>
      </c>
      <c r="P902" s="53" t="s">
        <v>2187</v>
      </c>
      <c r="Q902" s="51"/>
    </row>
  </sheetData>
  <phoneticPr fontId="2" type="noConversion"/>
  <dataValidations count="3">
    <dataValidation type="list" allowBlank="1" showInputMessage="1" showErrorMessage="1" sqref="M3:M9 M29:M295 M421:M428 M433:M902">
      <formula1>"전환,미전환"</formula1>
    </dataValidation>
    <dataValidation type="list" allowBlank="1" showInputMessage="1" showErrorMessage="1" sqref="F3:F9 F29:F295 F421:F902">
      <formula1>"토건,토목,건축,전문,전기,통신,소방,기타"</formula1>
    </dataValidation>
    <dataValidation type="list" allowBlank="1" showInputMessage="1" showErrorMessage="1" sqref="D3:D9 D29:D295 D421:D902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09"/>
  <sheetViews>
    <sheetView zoomScale="85" zoomScaleNormal="85" workbookViewId="0">
      <selection activeCell="B1" sqref="B1"/>
    </sheetView>
  </sheetViews>
  <sheetFormatPr defaultRowHeight="13.5" x14ac:dyDescent="0.15"/>
  <cols>
    <col min="1" max="1" width="1.5546875" customWidth="1"/>
    <col min="2" max="2" width="12.109375" customWidth="1"/>
    <col min="3" max="3" width="10" customWidth="1"/>
    <col min="4" max="4" width="14.44140625" customWidth="1"/>
    <col min="5" max="5" width="39.5546875" customWidth="1"/>
    <col min="6" max="6" width="17.109375" bestFit="1" customWidth="1"/>
    <col min="7" max="7" width="18.44140625" customWidth="1"/>
    <col min="8" max="8" width="13.5546875" bestFit="1" customWidth="1"/>
    <col min="9" max="9" width="8" bestFit="1" customWidth="1"/>
    <col min="10" max="10" width="6.6640625" bestFit="1" customWidth="1"/>
    <col min="11" max="11" width="4.6640625" bestFit="1" customWidth="1"/>
    <col min="12" max="12" width="10.88671875" customWidth="1"/>
    <col min="13" max="13" width="26.77734375" customWidth="1"/>
    <col min="14" max="14" width="9.88671875" bestFit="1" customWidth="1"/>
    <col min="15" max="15" width="18.21875" customWidth="1"/>
    <col min="16" max="16" width="13.6640625" bestFit="1" customWidth="1"/>
    <col min="17" max="17" width="8.6640625" bestFit="1" customWidth="1"/>
    <col min="18" max="18" width="4.6640625" bestFit="1" customWidth="1"/>
  </cols>
  <sheetData>
    <row r="1" spans="2:17" ht="22.5" customHeight="1" thickBot="1" x14ac:dyDescent="0.2">
      <c r="B1" s="9" t="s">
        <v>53</v>
      </c>
      <c r="C1" s="8"/>
      <c r="P1" s="1"/>
    </row>
    <row r="2" spans="2:17" s="3" customFormat="1" ht="34.5" x14ac:dyDescent="0.15">
      <c r="B2" s="19" t="s">
        <v>4614</v>
      </c>
      <c r="C2" s="26" t="s">
        <v>4615</v>
      </c>
      <c r="D2" s="30" t="s">
        <v>4616</v>
      </c>
      <c r="E2" s="28" t="s">
        <v>4617</v>
      </c>
      <c r="F2" s="26" t="s">
        <v>27</v>
      </c>
      <c r="G2" s="26" t="s">
        <v>28</v>
      </c>
      <c r="H2" s="26" t="s">
        <v>29</v>
      </c>
      <c r="I2" s="26" t="s">
        <v>30</v>
      </c>
      <c r="J2" s="26" t="s">
        <v>31</v>
      </c>
      <c r="K2" s="26" t="s">
        <v>32</v>
      </c>
      <c r="L2" s="26" t="s">
        <v>33</v>
      </c>
      <c r="M2" s="28" t="s">
        <v>3</v>
      </c>
      <c r="N2" s="28" t="s">
        <v>4</v>
      </c>
      <c r="O2" s="28" t="s">
        <v>13</v>
      </c>
      <c r="P2" s="28" t="s">
        <v>34</v>
      </c>
      <c r="Q2" s="29" t="s">
        <v>35</v>
      </c>
    </row>
    <row r="3" spans="2:17" s="10" customFormat="1" ht="18" customHeight="1" x14ac:dyDescent="0.15">
      <c r="B3" s="54">
        <v>2017</v>
      </c>
      <c r="C3" s="55">
        <v>1</v>
      </c>
      <c r="D3" s="57" t="s">
        <v>16</v>
      </c>
      <c r="E3" s="45" t="s">
        <v>127</v>
      </c>
      <c r="F3" s="55" t="s">
        <v>128</v>
      </c>
      <c r="G3" s="42" t="s">
        <v>129</v>
      </c>
      <c r="H3" s="42" t="s">
        <v>130</v>
      </c>
      <c r="I3" s="47" t="s">
        <v>131</v>
      </c>
      <c r="J3" s="44">
        <v>1</v>
      </c>
      <c r="K3" s="44" t="s">
        <v>132</v>
      </c>
      <c r="L3" s="173">
        <v>92</v>
      </c>
      <c r="M3" s="45" t="s">
        <v>100</v>
      </c>
      <c r="N3" s="52" t="s">
        <v>101</v>
      </c>
      <c r="O3" s="52" t="s">
        <v>102</v>
      </c>
      <c r="P3" s="55" t="s">
        <v>25</v>
      </c>
      <c r="Q3" s="43"/>
    </row>
    <row r="4" spans="2:17" s="10" customFormat="1" ht="18" customHeight="1" x14ac:dyDescent="0.15">
      <c r="B4" s="54">
        <v>2017</v>
      </c>
      <c r="C4" s="55">
        <v>1</v>
      </c>
      <c r="D4" s="57" t="s">
        <v>16</v>
      </c>
      <c r="E4" s="45" t="s">
        <v>244</v>
      </c>
      <c r="F4" s="55" t="s">
        <v>245</v>
      </c>
      <c r="G4" s="42" t="s">
        <v>246</v>
      </c>
      <c r="H4" s="42" t="s">
        <v>247</v>
      </c>
      <c r="I4" s="47" t="s">
        <v>248</v>
      </c>
      <c r="J4" s="47">
        <v>5128</v>
      </c>
      <c r="K4" s="47" t="s">
        <v>4618</v>
      </c>
      <c r="L4" s="173">
        <v>352</v>
      </c>
      <c r="M4" s="45" t="s">
        <v>237</v>
      </c>
      <c r="N4" s="52" t="s">
        <v>249</v>
      </c>
      <c r="O4" s="52" t="s">
        <v>250</v>
      </c>
      <c r="P4" s="55" t="s">
        <v>25</v>
      </c>
      <c r="Q4" s="43"/>
    </row>
    <row r="5" spans="2:17" s="10" customFormat="1" ht="18" customHeight="1" x14ac:dyDescent="0.15">
      <c r="B5" s="54">
        <v>2017</v>
      </c>
      <c r="C5" s="55">
        <v>1</v>
      </c>
      <c r="D5" s="57" t="s">
        <v>16</v>
      </c>
      <c r="E5" s="45" t="s">
        <v>244</v>
      </c>
      <c r="F5" s="55" t="s">
        <v>245</v>
      </c>
      <c r="G5" s="42" t="s">
        <v>251</v>
      </c>
      <c r="H5" s="42" t="s">
        <v>252</v>
      </c>
      <c r="I5" s="47" t="s">
        <v>248</v>
      </c>
      <c r="J5" s="47">
        <v>420.94</v>
      </c>
      <c r="K5" s="47" t="s">
        <v>253</v>
      </c>
      <c r="L5" s="173">
        <v>322</v>
      </c>
      <c r="M5" s="45" t="s">
        <v>237</v>
      </c>
      <c r="N5" s="52" t="s">
        <v>249</v>
      </c>
      <c r="O5" s="52" t="s">
        <v>250</v>
      </c>
      <c r="P5" s="55" t="s">
        <v>25</v>
      </c>
      <c r="Q5" s="43"/>
    </row>
    <row r="6" spans="2:17" s="10" customFormat="1" ht="18" customHeight="1" x14ac:dyDescent="0.15">
      <c r="B6" s="54">
        <v>2017</v>
      </c>
      <c r="C6" s="55">
        <v>1</v>
      </c>
      <c r="D6" s="55" t="s">
        <v>889</v>
      </c>
      <c r="E6" s="45" t="s">
        <v>890</v>
      </c>
      <c r="F6" s="55" t="s">
        <v>36</v>
      </c>
      <c r="G6" s="42" t="s">
        <v>891</v>
      </c>
      <c r="H6" s="42" t="s">
        <v>892</v>
      </c>
      <c r="I6" s="47" t="s">
        <v>893</v>
      </c>
      <c r="J6" s="47">
        <v>16</v>
      </c>
      <c r="K6" s="47" t="s">
        <v>894</v>
      </c>
      <c r="L6" s="173">
        <v>65</v>
      </c>
      <c r="M6" s="45" t="s">
        <v>479</v>
      </c>
      <c r="N6" s="52" t="s">
        <v>480</v>
      </c>
      <c r="O6" s="52" t="s">
        <v>481</v>
      </c>
      <c r="P6" s="55" t="s">
        <v>25</v>
      </c>
      <c r="Q6" s="43"/>
    </row>
    <row r="7" spans="2:17" s="10" customFormat="1" ht="18" customHeight="1" x14ac:dyDescent="0.15">
      <c r="B7" s="54">
        <v>2017</v>
      </c>
      <c r="C7" s="55">
        <v>1</v>
      </c>
      <c r="D7" s="55" t="s">
        <v>16</v>
      </c>
      <c r="E7" s="45" t="s">
        <v>665</v>
      </c>
      <c r="F7" s="40" t="s">
        <v>128</v>
      </c>
      <c r="G7" s="42" t="s">
        <v>246</v>
      </c>
      <c r="H7" s="42" t="s">
        <v>944</v>
      </c>
      <c r="I7" s="47" t="s">
        <v>945</v>
      </c>
      <c r="J7" s="47">
        <v>470</v>
      </c>
      <c r="K7" s="47" t="s">
        <v>288</v>
      </c>
      <c r="L7" s="173">
        <v>30</v>
      </c>
      <c r="M7" s="45" t="s">
        <v>666</v>
      </c>
      <c r="N7" s="52" t="s">
        <v>667</v>
      </c>
      <c r="O7" s="52" t="s">
        <v>668</v>
      </c>
      <c r="P7" s="55" t="s">
        <v>25</v>
      </c>
      <c r="Q7" s="43"/>
    </row>
    <row r="8" spans="2:17" ht="18" customHeight="1" x14ac:dyDescent="0.15">
      <c r="B8" s="54">
        <v>2017</v>
      </c>
      <c r="C8" s="55">
        <v>1</v>
      </c>
      <c r="D8" s="55" t="s">
        <v>16</v>
      </c>
      <c r="E8" s="45" t="s">
        <v>665</v>
      </c>
      <c r="F8" s="40" t="s">
        <v>128</v>
      </c>
      <c r="G8" s="42" t="s">
        <v>942</v>
      </c>
      <c r="H8" s="42" t="s">
        <v>946</v>
      </c>
      <c r="I8" s="47" t="s">
        <v>945</v>
      </c>
      <c r="J8" s="47">
        <v>141</v>
      </c>
      <c r="K8" s="47" t="s">
        <v>267</v>
      </c>
      <c r="L8" s="173">
        <v>30</v>
      </c>
      <c r="M8" s="45" t="s">
        <v>666</v>
      </c>
      <c r="N8" s="52" t="s">
        <v>667</v>
      </c>
      <c r="O8" s="52" t="s">
        <v>668</v>
      </c>
      <c r="P8" s="55" t="s">
        <v>25</v>
      </c>
      <c r="Q8" s="43"/>
    </row>
    <row r="9" spans="2:17" ht="18" customHeight="1" x14ac:dyDescent="0.15">
      <c r="B9" s="54">
        <v>2017</v>
      </c>
      <c r="C9" s="55">
        <v>1</v>
      </c>
      <c r="D9" s="55" t="s">
        <v>16</v>
      </c>
      <c r="E9" s="45" t="s">
        <v>947</v>
      </c>
      <c r="F9" s="40" t="s">
        <v>128</v>
      </c>
      <c r="G9" s="42" t="s">
        <v>246</v>
      </c>
      <c r="H9" s="42" t="s">
        <v>944</v>
      </c>
      <c r="I9" s="47" t="s">
        <v>945</v>
      </c>
      <c r="J9" s="47">
        <v>1406</v>
      </c>
      <c r="K9" s="47" t="s">
        <v>288</v>
      </c>
      <c r="L9" s="173">
        <v>96</v>
      </c>
      <c r="M9" s="45" t="s">
        <v>666</v>
      </c>
      <c r="N9" s="52" t="s">
        <v>667</v>
      </c>
      <c r="O9" s="52" t="s">
        <v>668</v>
      </c>
      <c r="P9" s="55" t="s">
        <v>25</v>
      </c>
      <c r="Q9" s="43"/>
    </row>
    <row r="10" spans="2:17" ht="18" customHeight="1" x14ac:dyDescent="0.15">
      <c r="B10" s="54">
        <v>2017</v>
      </c>
      <c r="C10" s="55">
        <v>1</v>
      </c>
      <c r="D10" s="55" t="s">
        <v>16</v>
      </c>
      <c r="E10" s="45" t="s">
        <v>676</v>
      </c>
      <c r="F10" s="40" t="s">
        <v>128</v>
      </c>
      <c r="G10" s="42" t="s">
        <v>942</v>
      </c>
      <c r="H10" s="42" t="s">
        <v>968</v>
      </c>
      <c r="I10" s="47" t="s">
        <v>969</v>
      </c>
      <c r="J10" s="47">
        <v>125</v>
      </c>
      <c r="K10" s="47" t="s">
        <v>267</v>
      </c>
      <c r="L10" s="173">
        <v>45</v>
      </c>
      <c r="M10" s="45" t="s">
        <v>666</v>
      </c>
      <c r="N10" s="52" t="s">
        <v>677</v>
      </c>
      <c r="O10" s="52" t="s">
        <v>678</v>
      </c>
      <c r="P10" s="55" t="s">
        <v>25</v>
      </c>
      <c r="Q10" s="43"/>
    </row>
    <row r="11" spans="2:17" ht="18" customHeight="1" x14ac:dyDescent="0.15">
      <c r="B11" s="54">
        <v>2017</v>
      </c>
      <c r="C11" s="55">
        <v>1</v>
      </c>
      <c r="D11" s="55" t="s">
        <v>16</v>
      </c>
      <c r="E11" s="45" t="s">
        <v>992</v>
      </c>
      <c r="F11" s="40" t="s">
        <v>128</v>
      </c>
      <c r="G11" s="42" t="s">
        <v>246</v>
      </c>
      <c r="H11" s="42" t="s">
        <v>979</v>
      </c>
      <c r="I11" s="47" t="s">
        <v>261</v>
      </c>
      <c r="J11" s="47">
        <v>368</v>
      </c>
      <c r="K11" s="47" t="s">
        <v>957</v>
      </c>
      <c r="L11" s="173">
        <v>25</v>
      </c>
      <c r="M11" s="162" t="s">
        <v>666</v>
      </c>
      <c r="N11" s="55" t="s">
        <v>674</v>
      </c>
      <c r="O11" s="55" t="s">
        <v>675</v>
      </c>
      <c r="P11" s="55" t="s">
        <v>25</v>
      </c>
      <c r="Q11" s="43"/>
    </row>
    <row r="12" spans="2:17" ht="18" customHeight="1" x14ac:dyDescent="0.15">
      <c r="B12" s="54">
        <v>2017</v>
      </c>
      <c r="C12" s="55">
        <v>1</v>
      </c>
      <c r="D12" s="55" t="s">
        <v>16</v>
      </c>
      <c r="E12" s="45" t="s">
        <v>685</v>
      </c>
      <c r="F12" s="40" t="s">
        <v>128</v>
      </c>
      <c r="G12" s="42" t="s">
        <v>1003</v>
      </c>
      <c r="H12" s="42" t="s">
        <v>1004</v>
      </c>
      <c r="I12" s="47" t="s">
        <v>1005</v>
      </c>
      <c r="J12" s="47">
        <v>125</v>
      </c>
      <c r="K12" s="47" t="s">
        <v>262</v>
      </c>
      <c r="L12" s="173">
        <v>65</v>
      </c>
      <c r="M12" s="45" t="s">
        <v>666</v>
      </c>
      <c r="N12" s="52" t="s">
        <v>677</v>
      </c>
      <c r="O12" s="52" t="s">
        <v>678</v>
      </c>
      <c r="P12" s="55" t="s">
        <v>25</v>
      </c>
      <c r="Q12" s="43"/>
    </row>
    <row r="13" spans="2:17" ht="18" customHeight="1" x14ac:dyDescent="0.15">
      <c r="B13" s="54">
        <v>2017</v>
      </c>
      <c r="C13" s="55">
        <v>1</v>
      </c>
      <c r="D13" s="55" t="s">
        <v>16</v>
      </c>
      <c r="E13" s="45" t="s">
        <v>1006</v>
      </c>
      <c r="F13" s="40" t="s">
        <v>128</v>
      </c>
      <c r="G13" s="42" t="s">
        <v>1007</v>
      </c>
      <c r="H13" s="42" t="s">
        <v>1008</v>
      </c>
      <c r="I13" s="47" t="s">
        <v>131</v>
      </c>
      <c r="J13" s="47">
        <v>4</v>
      </c>
      <c r="K13" s="47" t="s">
        <v>377</v>
      </c>
      <c r="L13" s="173">
        <v>55</v>
      </c>
      <c r="M13" s="45" t="s">
        <v>687</v>
      </c>
      <c r="N13" s="55" t="s">
        <v>1009</v>
      </c>
      <c r="O13" s="55" t="s">
        <v>1010</v>
      </c>
      <c r="P13" s="55" t="s">
        <v>25</v>
      </c>
      <c r="Q13" s="43"/>
    </row>
    <row r="14" spans="2:17" ht="18" customHeight="1" x14ac:dyDescent="0.15">
      <c r="B14" s="54">
        <v>2017</v>
      </c>
      <c r="C14" s="55">
        <v>1</v>
      </c>
      <c r="D14" s="55" t="s">
        <v>16</v>
      </c>
      <c r="E14" s="45" t="s">
        <v>1006</v>
      </c>
      <c r="F14" s="55" t="s">
        <v>1011</v>
      </c>
      <c r="G14" s="42" t="s">
        <v>1012</v>
      </c>
      <c r="H14" s="42" t="s">
        <v>1013</v>
      </c>
      <c r="I14" s="47" t="s">
        <v>131</v>
      </c>
      <c r="J14" s="47">
        <v>2</v>
      </c>
      <c r="K14" s="47" t="s">
        <v>139</v>
      </c>
      <c r="L14" s="173">
        <v>295</v>
      </c>
      <c r="M14" s="45" t="s">
        <v>687</v>
      </c>
      <c r="N14" s="55" t="s">
        <v>1009</v>
      </c>
      <c r="O14" s="55" t="s">
        <v>1010</v>
      </c>
      <c r="P14" s="55" t="s">
        <v>25</v>
      </c>
      <c r="Q14" s="43"/>
    </row>
    <row r="15" spans="2:17" ht="18" customHeight="1" x14ac:dyDescent="0.15">
      <c r="B15" s="54">
        <v>2017</v>
      </c>
      <c r="C15" s="55">
        <v>1</v>
      </c>
      <c r="D15" s="57" t="s">
        <v>15</v>
      </c>
      <c r="E15" s="45" t="s">
        <v>781</v>
      </c>
      <c r="F15" s="55" t="s">
        <v>128</v>
      </c>
      <c r="G15" s="42" t="s">
        <v>905</v>
      </c>
      <c r="H15" s="42" t="s">
        <v>1012</v>
      </c>
      <c r="I15" s="47" t="s">
        <v>1079</v>
      </c>
      <c r="J15" s="47">
        <v>1</v>
      </c>
      <c r="K15" s="47" t="s">
        <v>132</v>
      </c>
      <c r="L15" s="253">
        <v>1298</v>
      </c>
      <c r="M15" s="45" t="s">
        <v>541</v>
      </c>
      <c r="N15" s="52" t="s">
        <v>552</v>
      </c>
      <c r="O15" s="52" t="s">
        <v>782</v>
      </c>
      <c r="P15" s="55" t="s">
        <v>25</v>
      </c>
      <c r="Q15" s="43"/>
    </row>
    <row r="16" spans="2:17" ht="18" customHeight="1" x14ac:dyDescent="0.15">
      <c r="B16" s="54">
        <v>2017</v>
      </c>
      <c r="C16" s="55">
        <v>1</v>
      </c>
      <c r="D16" s="57" t="s">
        <v>16</v>
      </c>
      <c r="E16" s="45" t="s">
        <v>804</v>
      </c>
      <c r="F16" s="55" t="s">
        <v>1011</v>
      </c>
      <c r="G16" s="42" t="s">
        <v>1113</v>
      </c>
      <c r="H16" s="42" t="s">
        <v>1114</v>
      </c>
      <c r="I16" s="47" t="s">
        <v>1115</v>
      </c>
      <c r="J16" s="47">
        <v>1</v>
      </c>
      <c r="K16" s="47" t="s">
        <v>132</v>
      </c>
      <c r="L16" s="173">
        <v>1400</v>
      </c>
      <c r="M16" s="45" t="s">
        <v>587</v>
      </c>
      <c r="N16" s="52" t="s">
        <v>1116</v>
      </c>
      <c r="O16" s="52" t="s">
        <v>1117</v>
      </c>
      <c r="P16" s="55" t="s">
        <v>25</v>
      </c>
      <c r="Q16" s="43"/>
    </row>
    <row r="17" spans="2:17" ht="18" customHeight="1" x14ac:dyDescent="0.15">
      <c r="B17" s="54">
        <v>2017</v>
      </c>
      <c r="C17" s="55">
        <v>1</v>
      </c>
      <c r="D17" s="55" t="s">
        <v>15</v>
      </c>
      <c r="E17" s="45" t="s">
        <v>1159</v>
      </c>
      <c r="F17" s="55" t="s">
        <v>36</v>
      </c>
      <c r="G17" s="42" t="s">
        <v>246</v>
      </c>
      <c r="H17" s="248" t="s">
        <v>1160</v>
      </c>
      <c r="I17" s="47" t="s">
        <v>1161</v>
      </c>
      <c r="J17" s="106">
        <v>371</v>
      </c>
      <c r="K17" s="47" t="s">
        <v>288</v>
      </c>
      <c r="L17" s="173">
        <v>28</v>
      </c>
      <c r="M17" s="45" t="s">
        <v>1162</v>
      </c>
      <c r="N17" s="52" t="s">
        <v>830</v>
      </c>
      <c r="O17" s="52" t="s">
        <v>831</v>
      </c>
      <c r="P17" s="55" t="s">
        <v>25</v>
      </c>
      <c r="Q17" s="246"/>
    </row>
    <row r="18" spans="2:17" ht="18" customHeight="1" x14ac:dyDescent="0.15">
      <c r="B18" s="54">
        <v>2017</v>
      </c>
      <c r="C18" s="55">
        <v>1</v>
      </c>
      <c r="D18" s="57" t="s">
        <v>15</v>
      </c>
      <c r="E18" s="45" t="s">
        <v>1173</v>
      </c>
      <c r="F18" s="55" t="s">
        <v>128</v>
      </c>
      <c r="G18" s="42" t="s">
        <v>1174</v>
      </c>
      <c r="H18" s="42" t="s">
        <v>1175</v>
      </c>
      <c r="I18" s="47" t="s">
        <v>43</v>
      </c>
      <c r="J18" s="47">
        <v>1</v>
      </c>
      <c r="K18" s="47" t="s">
        <v>132</v>
      </c>
      <c r="L18" s="173">
        <v>144</v>
      </c>
      <c r="M18" s="45" t="s">
        <v>1176</v>
      </c>
      <c r="N18" s="52" t="s">
        <v>625</v>
      </c>
      <c r="O18" s="52" t="s">
        <v>626</v>
      </c>
      <c r="P18" s="55" t="s">
        <v>25</v>
      </c>
      <c r="Q18" s="246"/>
    </row>
    <row r="19" spans="2:17" ht="18" customHeight="1" x14ac:dyDescent="0.15">
      <c r="B19" s="54">
        <v>2017</v>
      </c>
      <c r="C19" s="55">
        <v>1</v>
      </c>
      <c r="D19" s="57" t="s">
        <v>16</v>
      </c>
      <c r="E19" s="45" t="s">
        <v>2253</v>
      </c>
      <c r="F19" s="55" t="s">
        <v>36</v>
      </c>
      <c r="G19" s="42" t="s">
        <v>942</v>
      </c>
      <c r="H19" s="42" t="s">
        <v>2418</v>
      </c>
      <c r="I19" s="47" t="s">
        <v>969</v>
      </c>
      <c r="J19" s="47">
        <v>525</v>
      </c>
      <c r="K19" s="47" t="s">
        <v>267</v>
      </c>
      <c r="L19" s="173">
        <v>69</v>
      </c>
      <c r="M19" s="45" t="s">
        <v>2060</v>
      </c>
      <c r="N19" s="52" t="s">
        <v>2254</v>
      </c>
      <c r="O19" s="52" t="s">
        <v>2255</v>
      </c>
      <c r="P19" s="55" t="s">
        <v>25</v>
      </c>
      <c r="Q19" s="43"/>
    </row>
    <row r="20" spans="2:17" ht="18" customHeight="1" x14ac:dyDescent="0.15">
      <c r="B20" s="54">
        <v>2017</v>
      </c>
      <c r="C20" s="55">
        <v>1</v>
      </c>
      <c r="D20" s="57" t="s">
        <v>15</v>
      </c>
      <c r="E20" s="45" t="s">
        <v>2422</v>
      </c>
      <c r="F20" s="55" t="s">
        <v>128</v>
      </c>
      <c r="G20" s="42" t="s">
        <v>2423</v>
      </c>
      <c r="H20" s="42" t="s">
        <v>2080</v>
      </c>
      <c r="I20" s="47" t="s">
        <v>2424</v>
      </c>
      <c r="J20" s="47">
        <v>11577</v>
      </c>
      <c r="K20" s="47" t="s">
        <v>918</v>
      </c>
      <c r="L20" s="173">
        <v>33</v>
      </c>
      <c r="M20" s="45" t="s">
        <v>2077</v>
      </c>
      <c r="N20" s="52" t="s">
        <v>2281</v>
      </c>
      <c r="O20" s="52" t="s">
        <v>2282</v>
      </c>
      <c r="P20" s="55" t="s">
        <v>25</v>
      </c>
      <c r="Q20" s="43"/>
    </row>
    <row r="21" spans="2:17" ht="18" customHeight="1" x14ac:dyDescent="0.15">
      <c r="B21" s="54">
        <v>2017</v>
      </c>
      <c r="C21" s="55">
        <v>1</v>
      </c>
      <c r="D21" s="57" t="s">
        <v>15</v>
      </c>
      <c r="E21" s="45" t="s">
        <v>2939</v>
      </c>
      <c r="F21" s="55" t="s">
        <v>128</v>
      </c>
      <c r="G21" s="42" t="s">
        <v>246</v>
      </c>
      <c r="H21" s="42" t="s">
        <v>955</v>
      </c>
      <c r="I21" s="47" t="s">
        <v>945</v>
      </c>
      <c r="J21" s="44">
        <v>641</v>
      </c>
      <c r="K21" s="44" t="s">
        <v>288</v>
      </c>
      <c r="L21" s="173">
        <v>40</v>
      </c>
      <c r="M21" s="45" t="s">
        <v>2833</v>
      </c>
      <c r="N21" s="52" t="s">
        <v>2937</v>
      </c>
      <c r="O21" s="52" t="s">
        <v>2938</v>
      </c>
      <c r="P21" s="55" t="s">
        <v>25</v>
      </c>
      <c r="Q21" s="43"/>
    </row>
    <row r="22" spans="2:17" ht="18" customHeight="1" x14ac:dyDescent="0.15">
      <c r="B22" s="54">
        <v>2017</v>
      </c>
      <c r="C22" s="55">
        <v>1</v>
      </c>
      <c r="D22" s="57" t="s">
        <v>15</v>
      </c>
      <c r="E22" s="45" t="s">
        <v>2939</v>
      </c>
      <c r="F22" s="55" t="s">
        <v>128</v>
      </c>
      <c r="G22" s="42" t="s">
        <v>3016</v>
      </c>
      <c r="H22" s="42" t="s">
        <v>3017</v>
      </c>
      <c r="I22" s="47" t="s">
        <v>945</v>
      </c>
      <c r="J22" s="44">
        <v>599</v>
      </c>
      <c r="K22" s="44" t="s">
        <v>267</v>
      </c>
      <c r="L22" s="173">
        <v>88</v>
      </c>
      <c r="M22" s="45" t="s">
        <v>2833</v>
      </c>
      <c r="N22" s="52" t="s">
        <v>2937</v>
      </c>
      <c r="O22" s="52" t="s">
        <v>2938</v>
      </c>
      <c r="P22" s="55" t="s">
        <v>25</v>
      </c>
      <c r="Q22" s="43"/>
    </row>
    <row r="23" spans="2:17" ht="18" customHeight="1" x14ac:dyDescent="0.15">
      <c r="B23" s="54">
        <v>2017</v>
      </c>
      <c r="C23" s="55">
        <v>1</v>
      </c>
      <c r="D23" s="57" t="s">
        <v>15</v>
      </c>
      <c r="E23" s="45" t="s">
        <v>2939</v>
      </c>
      <c r="F23" s="55" t="s">
        <v>128</v>
      </c>
      <c r="G23" s="42" t="s">
        <v>3016</v>
      </c>
      <c r="H23" s="42" t="s">
        <v>3018</v>
      </c>
      <c r="I23" s="47" t="s">
        <v>945</v>
      </c>
      <c r="J23" s="44">
        <v>488</v>
      </c>
      <c r="K23" s="44" t="s">
        <v>267</v>
      </c>
      <c r="L23" s="173">
        <v>175</v>
      </c>
      <c r="M23" s="45" t="s">
        <v>2833</v>
      </c>
      <c r="N23" s="52" t="s">
        <v>2937</v>
      </c>
      <c r="O23" s="52" t="s">
        <v>2938</v>
      </c>
      <c r="P23" s="55" t="s">
        <v>25</v>
      </c>
      <c r="Q23" s="43"/>
    </row>
    <row r="24" spans="2:17" ht="18" customHeight="1" x14ac:dyDescent="0.15">
      <c r="B24" s="54">
        <v>2017</v>
      </c>
      <c r="C24" s="55">
        <v>1</v>
      </c>
      <c r="D24" s="57" t="s">
        <v>15</v>
      </c>
      <c r="E24" s="45" t="s">
        <v>2939</v>
      </c>
      <c r="F24" s="55" t="s">
        <v>128</v>
      </c>
      <c r="G24" s="42" t="s">
        <v>3016</v>
      </c>
      <c r="H24" s="42" t="s">
        <v>3019</v>
      </c>
      <c r="I24" s="47" t="s">
        <v>945</v>
      </c>
      <c r="J24" s="44">
        <v>79</v>
      </c>
      <c r="K24" s="44" t="s">
        <v>267</v>
      </c>
      <c r="L24" s="173">
        <v>34</v>
      </c>
      <c r="M24" s="45" t="s">
        <v>2833</v>
      </c>
      <c r="N24" s="52" t="s">
        <v>2937</v>
      </c>
      <c r="O24" s="52" t="s">
        <v>2938</v>
      </c>
      <c r="P24" s="55" t="s">
        <v>25</v>
      </c>
      <c r="Q24" s="43"/>
    </row>
    <row r="25" spans="2:17" ht="18" customHeight="1" x14ac:dyDescent="0.15">
      <c r="B25" s="54">
        <v>2017</v>
      </c>
      <c r="C25" s="55">
        <v>1</v>
      </c>
      <c r="D25" s="57" t="s">
        <v>15</v>
      </c>
      <c r="E25" s="45" t="s">
        <v>2939</v>
      </c>
      <c r="F25" s="55" t="s">
        <v>128</v>
      </c>
      <c r="G25" s="42" t="s">
        <v>3020</v>
      </c>
      <c r="H25" s="42" t="s">
        <v>3017</v>
      </c>
      <c r="I25" s="47" t="s">
        <v>945</v>
      </c>
      <c r="J25" s="44">
        <v>376</v>
      </c>
      <c r="K25" s="44" t="s">
        <v>267</v>
      </c>
      <c r="L25" s="173">
        <v>73</v>
      </c>
      <c r="M25" s="45" t="s">
        <v>2833</v>
      </c>
      <c r="N25" s="52" t="s">
        <v>2937</v>
      </c>
      <c r="O25" s="52" t="s">
        <v>2938</v>
      </c>
      <c r="P25" s="55" t="s">
        <v>25</v>
      </c>
      <c r="Q25" s="43"/>
    </row>
    <row r="26" spans="2:17" ht="18" customHeight="1" x14ac:dyDescent="0.15">
      <c r="B26" s="54">
        <v>2017</v>
      </c>
      <c r="C26" s="55">
        <v>1</v>
      </c>
      <c r="D26" s="55" t="s">
        <v>16</v>
      </c>
      <c r="E26" s="45" t="s">
        <v>3194</v>
      </c>
      <c r="F26" s="55" t="s">
        <v>219</v>
      </c>
      <c r="G26" s="42" t="s">
        <v>246</v>
      </c>
      <c r="H26" s="42" t="s">
        <v>3195</v>
      </c>
      <c r="I26" s="47" t="s">
        <v>17</v>
      </c>
      <c r="J26" s="44">
        <v>2542</v>
      </c>
      <c r="K26" s="47" t="s">
        <v>4618</v>
      </c>
      <c r="L26" s="173">
        <v>155</v>
      </c>
      <c r="M26" s="45" t="s">
        <v>3177</v>
      </c>
      <c r="N26" s="52" t="s">
        <v>3196</v>
      </c>
      <c r="O26" s="52" t="s">
        <v>3197</v>
      </c>
      <c r="P26" s="55" t="s">
        <v>25</v>
      </c>
      <c r="Q26" s="43"/>
    </row>
    <row r="27" spans="2:17" ht="18" customHeight="1" x14ac:dyDescent="0.15">
      <c r="B27" s="54">
        <v>2017</v>
      </c>
      <c r="C27" s="55">
        <v>1</v>
      </c>
      <c r="D27" s="55" t="s">
        <v>15</v>
      </c>
      <c r="E27" s="45" t="s">
        <v>3213</v>
      </c>
      <c r="F27" s="55" t="s">
        <v>36</v>
      </c>
      <c r="G27" s="42" t="s">
        <v>3214</v>
      </c>
      <c r="H27" s="42" t="s">
        <v>3215</v>
      </c>
      <c r="I27" s="47" t="s">
        <v>1364</v>
      </c>
      <c r="J27" s="44">
        <v>1</v>
      </c>
      <c r="K27" s="47" t="s">
        <v>139</v>
      </c>
      <c r="L27" s="173">
        <v>143</v>
      </c>
      <c r="M27" s="45" t="s">
        <v>3179</v>
      </c>
      <c r="N27" s="52" t="s">
        <v>3216</v>
      </c>
      <c r="O27" s="52" t="s">
        <v>3217</v>
      </c>
      <c r="P27" s="55" t="s">
        <v>25</v>
      </c>
      <c r="Q27" s="43"/>
    </row>
    <row r="28" spans="2:17" ht="18" customHeight="1" x14ac:dyDescent="0.15">
      <c r="B28" s="54">
        <v>2017</v>
      </c>
      <c r="C28" s="55">
        <v>1</v>
      </c>
      <c r="D28" s="55" t="s">
        <v>16</v>
      </c>
      <c r="E28" s="45" t="s">
        <v>3218</v>
      </c>
      <c r="F28" s="55" t="s">
        <v>219</v>
      </c>
      <c r="G28" s="42" t="s">
        <v>1151</v>
      </c>
      <c r="H28" s="42" t="s">
        <v>3219</v>
      </c>
      <c r="I28" s="47" t="s">
        <v>1364</v>
      </c>
      <c r="J28" s="44">
        <v>1</v>
      </c>
      <c r="K28" s="47" t="s">
        <v>139</v>
      </c>
      <c r="L28" s="173">
        <v>23</v>
      </c>
      <c r="M28" s="45" t="s">
        <v>3179</v>
      </c>
      <c r="N28" s="52" t="s">
        <v>367</v>
      </c>
      <c r="O28" s="52" t="s">
        <v>3220</v>
      </c>
      <c r="P28" s="55" t="s">
        <v>25</v>
      </c>
      <c r="Q28" s="43"/>
    </row>
    <row r="29" spans="2:17" ht="18" customHeight="1" x14ac:dyDescent="0.15">
      <c r="B29" s="54">
        <v>2017</v>
      </c>
      <c r="C29" s="55">
        <v>1</v>
      </c>
      <c r="D29" s="57" t="s">
        <v>15</v>
      </c>
      <c r="E29" s="45" t="s">
        <v>3653</v>
      </c>
      <c r="F29" s="55" t="s">
        <v>3654</v>
      </c>
      <c r="G29" s="42" t="s">
        <v>3655</v>
      </c>
      <c r="H29" s="42" t="s">
        <v>3656</v>
      </c>
      <c r="I29" s="47" t="s">
        <v>131</v>
      </c>
      <c r="J29" s="44">
        <v>1113</v>
      </c>
      <c r="K29" s="44" t="s">
        <v>3023</v>
      </c>
      <c r="L29" s="173">
        <v>162</v>
      </c>
      <c r="M29" s="46" t="s">
        <v>3652</v>
      </c>
      <c r="N29" s="47" t="s">
        <v>3657</v>
      </c>
      <c r="O29" s="47" t="s">
        <v>3658</v>
      </c>
      <c r="P29" s="47" t="s">
        <v>25</v>
      </c>
      <c r="Q29" s="43"/>
    </row>
    <row r="30" spans="2:17" ht="18" customHeight="1" x14ac:dyDescent="0.15">
      <c r="B30" s="54">
        <v>2017</v>
      </c>
      <c r="C30" s="55">
        <v>1</v>
      </c>
      <c r="D30" s="57" t="s">
        <v>15</v>
      </c>
      <c r="E30" s="45" t="s">
        <v>3659</v>
      </c>
      <c r="F30" s="55" t="s">
        <v>3654</v>
      </c>
      <c r="G30" s="42" t="s">
        <v>3660</v>
      </c>
      <c r="H30" s="42" t="s">
        <v>3661</v>
      </c>
      <c r="I30" s="47" t="s">
        <v>131</v>
      </c>
      <c r="J30" s="44">
        <v>12</v>
      </c>
      <c r="K30" s="44" t="s">
        <v>139</v>
      </c>
      <c r="L30" s="173">
        <v>615</v>
      </c>
      <c r="M30" s="46" t="s">
        <v>3652</v>
      </c>
      <c r="N30" s="47" t="s">
        <v>3657</v>
      </c>
      <c r="O30" s="47" t="s">
        <v>3658</v>
      </c>
      <c r="P30" s="47" t="s">
        <v>25</v>
      </c>
      <c r="Q30" s="43"/>
    </row>
    <row r="31" spans="2:17" ht="18" customHeight="1" x14ac:dyDescent="0.15">
      <c r="B31" s="54">
        <v>2017</v>
      </c>
      <c r="C31" s="55">
        <v>1</v>
      </c>
      <c r="D31" s="57" t="s">
        <v>15</v>
      </c>
      <c r="E31" s="45" t="s">
        <v>3789</v>
      </c>
      <c r="F31" s="55" t="s">
        <v>128</v>
      </c>
      <c r="G31" s="42" t="s">
        <v>3434</v>
      </c>
      <c r="H31" s="42" t="s">
        <v>3801</v>
      </c>
      <c r="I31" s="44" t="s">
        <v>3802</v>
      </c>
      <c r="J31" s="44">
        <v>700</v>
      </c>
      <c r="K31" s="44" t="s">
        <v>3803</v>
      </c>
      <c r="L31" s="173">
        <v>47</v>
      </c>
      <c r="M31" s="45" t="s">
        <v>3790</v>
      </c>
      <c r="N31" s="52" t="s">
        <v>3804</v>
      </c>
      <c r="O31" s="52" t="s">
        <v>3805</v>
      </c>
      <c r="P31" s="55" t="s">
        <v>25</v>
      </c>
      <c r="Q31" s="43"/>
    </row>
    <row r="32" spans="2:17" ht="18" customHeight="1" x14ac:dyDescent="0.15">
      <c r="B32" s="54">
        <v>2017</v>
      </c>
      <c r="C32" s="55">
        <v>1</v>
      </c>
      <c r="D32" s="57" t="s">
        <v>15</v>
      </c>
      <c r="E32" s="45" t="s">
        <v>3789</v>
      </c>
      <c r="F32" s="55" t="s">
        <v>128</v>
      </c>
      <c r="G32" s="42" t="s">
        <v>3806</v>
      </c>
      <c r="H32" s="42" t="s">
        <v>3807</v>
      </c>
      <c r="I32" s="44" t="s">
        <v>3802</v>
      </c>
      <c r="J32" s="44">
        <v>38.39</v>
      </c>
      <c r="K32" s="44" t="s">
        <v>4625</v>
      </c>
      <c r="L32" s="173">
        <v>23</v>
      </c>
      <c r="M32" s="45" t="s">
        <v>3790</v>
      </c>
      <c r="N32" s="52" t="s">
        <v>3804</v>
      </c>
      <c r="O32" s="52" t="s">
        <v>3805</v>
      </c>
      <c r="P32" s="55" t="s">
        <v>25</v>
      </c>
      <c r="Q32" s="43"/>
    </row>
    <row r="33" spans="2:17" ht="18" customHeight="1" x14ac:dyDescent="0.15">
      <c r="B33" s="54">
        <v>2017</v>
      </c>
      <c r="C33" s="55">
        <v>1</v>
      </c>
      <c r="D33" s="57" t="s">
        <v>15</v>
      </c>
      <c r="E33" s="45" t="s">
        <v>3789</v>
      </c>
      <c r="F33" s="55" t="s">
        <v>128</v>
      </c>
      <c r="G33" s="42" t="s">
        <v>3810</v>
      </c>
      <c r="H33" s="42" t="s">
        <v>3811</v>
      </c>
      <c r="I33" s="44" t="s">
        <v>3802</v>
      </c>
      <c r="J33" s="44">
        <v>576</v>
      </c>
      <c r="K33" s="44" t="s">
        <v>3812</v>
      </c>
      <c r="L33" s="173">
        <v>469</v>
      </c>
      <c r="M33" s="45" t="s">
        <v>3790</v>
      </c>
      <c r="N33" s="52" t="s">
        <v>3804</v>
      </c>
      <c r="O33" s="52" t="s">
        <v>3805</v>
      </c>
      <c r="P33" s="55" t="s">
        <v>25</v>
      </c>
      <c r="Q33" s="43"/>
    </row>
    <row r="34" spans="2:17" ht="18" customHeight="1" x14ac:dyDescent="0.15">
      <c r="B34" s="54">
        <v>2017</v>
      </c>
      <c r="C34" s="55">
        <v>1</v>
      </c>
      <c r="D34" s="57" t="s">
        <v>15</v>
      </c>
      <c r="E34" s="45" t="s">
        <v>3789</v>
      </c>
      <c r="F34" s="55" t="s">
        <v>128</v>
      </c>
      <c r="G34" s="42" t="s">
        <v>3813</v>
      </c>
      <c r="H34" s="42" t="s">
        <v>3814</v>
      </c>
      <c r="I34" s="44" t="s">
        <v>3802</v>
      </c>
      <c r="J34" s="44">
        <v>30</v>
      </c>
      <c r="K34" s="44" t="s">
        <v>3422</v>
      </c>
      <c r="L34" s="173">
        <v>52</v>
      </c>
      <c r="M34" s="45" t="s">
        <v>3790</v>
      </c>
      <c r="N34" s="52" t="s">
        <v>3804</v>
      </c>
      <c r="O34" s="52" t="s">
        <v>3805</v>
      </c>
      <c r="P34" s="55" t="s">
        <v>25</v>
      </c>
      <c r="Q34" s="43"/>
    </row>
    <row r="35" spans="2:17" ht="18" customHeight="1" x14ac:dyDescent="0.15">
      <c r="B35" s="54">
        <v>2017</v>
      </c>
      <c r="C35" s="55">
        <v>1</v>
      </c>
      <c r="D35" s="57" t="s">
        <v>15</v>
      </c>
      <c r="E35" s="45" t="s">
        <v>3793</v>
      </c>
      <c r="F35" s="55" t="s">
        <v>128</v>
      </c>
      <c r="G35" s="42" t="s">
        <v>3434</v>
      </c>
      <c r="H35" s="42" t="s">
        <v>3815</v>
      </c>
      <c r="I35" s="44" t="s">
        <v>3802</v>
      </c>
      <c r="J35" s="44">
        <v>1024</v>
      </c>
      <c r="K35" s="44" t="s">
        <v>3803</v>
      </c>
      <c r="L35" s="173">
        <v>68</v>
      </c>
      <c r="M35" s="45" t="s">
        <v>3790</v>
      </c>
      <c r="N35" s="52" t="s">
        <v>3804</v>
      </c>
      <c r="O35" s="52" t="s">
        <v>3805</v>
      </c>
      <c r="P35" s="55" t="s">
        <v>25</v>
      </c>
      <c r="Q35" s="43"/>
    </row>
    <row r="36" spans="2:17" ht="18" customHeight="1" x14ac:dyDescent="0.15">
      <c r="B36" s="54">
        <v>2017</v>
      </c>
      <c r="C36" s="55">
        <v>1</v>
      </c>
      <c r="D36" s="57" t="s">
        <v>15</v>
      </c>
      <c r="E36" s="45" t="s">
        <v>3793</v>
      </c>
      <c r="F36" s="55" t="s">
        <v>128</v>
      </c>
      <c r="G36" s="42" t="s">
        <v>3806</v>
      </c>
      <c r="H36" s="42" t="s">
        <v>3816</v>
      </c>
      <c r="I36" s="44" t="s">
        <v>3802</v>
      </c>
      <c r="J36" s="44">
        <v>57.96</v>
      </c>
      <c r="K36" s="44" t="s">
        <v>3817</v>
      </c>
      <c r="L36" s="173">
        <v>35</v>
      </c>
      <c r="M36" s="45" t="s">
        <v>3790</v>
      </c>
      <c r="N36" s="52" t="s">
        <v>3804</v>
      </c>
      <c r="O36" s="52" t="s">
        <v>3805</v>
      </c>
      <c r="P36" s="55" t="s">
        <v>25</v>
      </c>
      <c r="Q36" s="43"/>
    </row>
    <row r="37" spans="2:17" ht="18" customHeight="1" x14ac:dyDescent="0.15">
      <c r="B37" s="54">
        <v>2017</v>
      </c>
      <c r="C37" s="55">
        <v>1</v>
      </c>
      <c r="D37" s="57" t="s">
        <v>15</v>
      </c>
      <c r="E37" s="45" t="s">
        <v>3793</v>
      </c>
      <c r="F37" s="55" t="s">
        <v>128</v>
      </c>
      <c r="G37" s="42" t="s">
        <v>3808</v>
      </c>
      <c r="H37" s="42" t="s">
        <v>3818</v>
      </c>
      <c r="I37" s="44" t="s">
        <v>3802</v>
      </c>
      <c r="J37" s="44">
        <v>225.8</v>
      </c>
      <c r="K37" s="44" t="s">
        <v>3809</v>
      </c>
      <c r="L37" s="173">
        <v>503</v>
      </c>
      <c r="M37" s="45" t="s">
        <v>3790</v>
      </c>
      <c r="N37" s="52" t="s">
        <v>3804</v>
      </c>
      <c r="O37" s="52" t="s">
        <v>3805</v>
      </c>
      <c r="P37" s="55" t="s">
        <v>25</v>
      </c>
      <c r="Q37" s="43"/>
    </row>
    <row r="38" spans="2:17" ht="18" customHeight="1" x14ac:dyDescent="0.15">
      <c r="B38" s="54">
        <v>2017</v>
      </c>
      <c r="C38" s="55">
        <v>1</v>
      </c>
      <c r="D38" s="57" t="s">
        <v>15</v>
      </c>
      <c r="E38" s="45" t="s">
        <v>3793</v>
      </c>
      <c r="F38" s="55" t="s">
        <v>128</v>
      </c>
      <c r="G38" s="42" t="s">
        <v>3810</v>
      </c>
      <c r="H38" s="42" t="s">
        <v>3819</v>
      </c>
      <c r="I38" s="44" t="s">
        <v>3802</v>
      </c>
      <c r="J38" s="44">
        <v>64</v>
      </c>
      <c r="K38" s="44" t="s">
        <v>3809</v>
      </c>
      <c r="L38" s="173">
        <v>30</v>
      </c>
      <c r="M38" s="45" t="s">
        <v>3790</v>
      </c>
      <c r="N38" s="52" t="s">
        <v>3804</v>
      </c>
      <c r="O38" s="52" t="s">
        <v>3805</v>
      </c>
      <c r="P38" s="55" t="s">
        <v>25</v>
      </c>
      <c r="Q38" s="43"/>
    </row>
    <row r="39" spans="2:17" ht="18" customHeight="1" x14ac:dyDescent="0.15">
      <c r="B39" s="54">
        <v>2017</v>
      </c>
      <c r="C39" s="55">
        <v>1</v>
      </c>
      <c r="D39" s="57" t="s">
        <v>15</v>
      </c>
      <c r="E39" s="45" t="s">
        <v>3793</v>
      </c>
      <c r="F39" s="55" t="s">
        <v>128</v>
      </c>
      <c r="G39" s="42" t="s">
        <v>3813</v>
      </c>
      <c r="H39" s="42" t="s">
        <v>3820</v>
      </c>
      <c r="I39" s="44" t="s">
        <v>3802</v>
      </c>
      <c r="J39" s="44">
        <v>18</v>
      </c>
      <c r="K39" s="44" t="s">
        <v>3809</v>
      </c>
      <c r="L39" s="173">
        <v>78</v>
      </c>
      <c r="M39" s="45" t="s">
        <v>3790</v>
      </c>
      <c r="N39" s="52" t="s">
        <v>3804</v>
      </c>
      <c r="O39" s="52" t="s">
        <v>3805</v>
      </c>
      <c r="P39" s="55" t="s">
        <v>25</v>
      </c>
      <c r="Q39" s="43"/>
    </row>
    <row r="40" spans="2:17" ht="18" customHeight="1" x14ac:dyDescent="0.15">
      <c r="B40" s="54">
        <v>2017</v>
      </c>
      <c r="C40" s="55">
        <v>1</v>
      </c>
      <c r="D40" s="57" t="s">
        <v>15</v>
      </c>
      <c r="E40" s="45" t="s">
        <v>3797</v>
      </c>
      <c r="F40" s="55" t="s">
        <v>128</v>
      </c>
      <c r="G40" s="42" t="s">
        <v>3808</v>
      </c>
      <c r="H40" s="42" t="s">
        <v>3821</v>
      </c>
      <c r="I40" s="44" t="s">
        <v>3802</v>
      </c>
      <c r="J40" s="44">
        <v>88</v>
      </c>
      <c r="K40" s="44" t="s">
        <v>3809</v>
      </c>
      <c r="L40" s="173">
        <v>621</v>
      </c>
      <c r="M40" s="45" t="s">
        <v>3790</v>
      </c>
      <c r="N40" s="52" t="s">
        <v>3804</v>
      </c>
      <c r="O40" s="52" t="s">
        <v>3805</v>
      </c>
      <c r="P40" s="55" t="s">
        <v>25</v>
      </c>
      <c r="Q40" s="43"/>
    </row>
    <row r="41" spans="2:17" ht="18" customHeight="1" x14ac:dyDescent="0.15">
      <c r="B41" s="54">
        <v>2017</v>
      </c>
      <c r="C41" s="55">
        <v>1</v>
      </c>
      <c r="D41" s="57" t="s">
        <v>15</v>
      </c>
      <c r="E41" s="45" t="s">
        <v>3798</v>
      </c>
      <c r="F41" s="55" t="s">
        <v>128</v>
      </c>
      <c r="G41" s="42" t="s">
        <v>3434</v>
      </c>
      <c r="H41" s="42" t="s">
        <v>3822</v>
      </c>
      <c r="I41" s="44" t="s">
        <v>3802</v>
      </c>
      <c r="J41" s="44">
        <v>700</v>
      </c>
      <c r="K41" s="44" t="s">
        <v>3803</v>
      </c>
      <c r="L41" s="173">
        <v>46</v>
      </c>
      <c r="M41" s="45" t="s">
        <v>3790</v>
      </c>
      <c r="N41" s="52" t="s">
        <v>3804</v>
      </c>
      <c r="O41" s="52" t="s">
        <v>3805</v>
      </c>
      <c r="P41" s="55" t="s">
        <v>25</v>
      </c>
      <c r="Q41" s="43"/>
    </row>
    <row r="42" spans="2:17" ht="18" customHeight="1" x14ac:dyDescent="0.15">
      <c r="B42" s="54">
        <v>2017</v>
      </c>
      <c r="C42" s="55">
        <v>1</v>
      </c>
      <c r="D42" s="57" t="s">
        <v>15</v>
      </c>
      <c r="E42" s="45" t="s">
        <v>3798</v>
      </c>
      <c r="F42" s="55" t="s">
        <v>128</v>
      </c>
      <c r="G42" s="42" t="s">
        <v>3808</v>
      </c>
      <c r="H42" s="42" t="s">
        <v>3823</v>
      </c>
      <c r="I42" s="44" t="s">
        <v>3802</v>
      </c>
      <c r="J42" s="44">
        <v>40</v>
      </c>
      <c r="K42" s="44" t="s">
        <v>3809</v>
      </c>
      <c r="L42" s="173">
        <v>309</v>
      </c>
      <c r="M42" s="45" t="s">
        <v>3790</v>
      </c>
      <c r="N42" s="52" t="s">
        <v>3804</v>
      </c>
      <c r="O42" s="52" t="s">
        <v>3805</v>
      </c>
      <c r="P42" s="55" t="s">
        <v>25</v>
      </c>
      <c r="Q42" s="43"/>
    </row>
    <row r="43" spans="2:17" ht="18" customHeight="1" x14ac:dyDescent="0.15">
      <c r="B43" s="54">
        <v>2017</v>
      </c>
      <c r="C43" s="55">
        <v>1</v>
      </c>
      <c r="D43" s="57" t="s">
        <v>15</v>
      </c>
      <c r="E43" s="45" t="s">
        <v>3798</v>
      </c>
      <c r="F43" s="55" t="s">
        <v>128</v>
      </c>
      <c r="G43" s="42" t="s">
        <v>3824</v>
      </c>
      <c r="H43" s="42" t="s">
        <v>3825</v>
      </c>
      <c r="I43" s="44" t="s">
        <v>3802</v>
      </c>
      <c r="J43" s="44">
        <v>244</v>
      </c>
      <c r="K43" s="44" t="s">
        <v>3809</v>
      </c>
      <c r="L43" s="173">
        <v>128</v>
      </c>
      <c r="M43" s="45" t="s">
        <v>3790</v>
      </c>
      <c r="N43" s="52" t="s">
        <v>3804</v>
      </c>
      <c r="O43" s="52" t="s">
        <v>3805</v>
      </c>
      <c r="P43" s="55" t="s">
        <v>25</v>
      </c>
      <c r="Q43" s="43"/>
    </row>
    <row r="44" spans="2:17" ht="18" customHeight="1" x14ac:dyDescent="0.15">
      <c r="B44" s="54">
        <v>2017</v>
      </c>
      <c r="C44" s="55">
        <v>1</v>
      </c>
      <c r="D44" s="57" t="s">
        <v>15</v>
      </c>
      <c r="E44" s="45" t="s">
        <v>3799</v>
      </c>
      <c r="F44" s="55" t="s">
        <v>3826</v>
      </c>
      <c r="G44" s="42" t="s">
        <v>3434</v>
      </c>
      <c r="H44" s="42" t="s">
        <v>3827</v>
      </c>
      <c r="I44" s="44" t="s">
        <v>3802</v>
      </c>
      <c r="J44" s="44">
        <v>450</v>
      </c>
      <c r="K44" s="44" t="s">
        <v>3803</v>
      </c>
      <c r="L44" s="173">
        <v>30</v>
      </c>
      <c r="M44" s="45" t="s">
        <v>3790</v>
      </c>
      <c r="N44" s="52" t="s">
        <v>3804</v>
      </c>
      <c r="O44" s="52" t="s">
        <v>3828</v>
      </c>
      <c r="P44" s="55" t="s">
        <v>25</v>
      </c>
      <c r="Q44" s="43"/>
    </row>
    <row r="45" spans="2:17" ht="18" customHeight="1" x14ac:dyDescent="0.15">
      <c r="B45" s="54">
        <v>2017</v>
      </c>
      <c r="C45" s="55">
        <v>1</v>
      </c>
      <c r="D45" s="57" t="s">
        <v>15</v>
      </c>
      <c r="E45" s="45" t="s">
        <v>3799</v>
      </c>
      <c r="F45" s="55" t="s">
        <v>3826</v>
      </c>
      <c r="G45" s="42" t="s">
        <v>3808</v>
      </c>
      <c r="H45" s="42" t="s">
        <v>3829</v>
      </c>
      <c r="I45" s="44" t="s">
        <v>3802</v>
      </c>
      <c r="J45" s="44">
        <v>50</v>
      </c>
      <c r="K45" s="44" t="s">
        <v>3809</v>
      </c>
      <c r="L45" s="173">
        <v>355</v>
      </c>
      <c r="M45" s="45" t="s">
        <v>3790</v>
      </c>
      <c r="N45" s="52" t="s">
        <v>3804</v>
      </c>
      <c r="O45" s="52" t="s">
        <v>3830</v>
      </c>
      <c r="P45" s="55" t="s">
        <v>25</v>
      </c>
      <c r="Q45" s="43"/>
    </row>
    <row r="46" spans="2:17" ht="18" customHeight="1" x14ac:dyDescent="0.15">
      <c r="B46" s="54">
        <v>2017</v>
      </c>
      <c r="C46" s="55">
        <v>1</v>
      </c>
      <c r="D46" s="57" t="s">
        <v>15</v>
      </c>
      <c r="E46" s="45" t="s">
        <v>3799</v>
      </c>
      <c r="F46" s="55" t="s">
        <v>3826</v>
      </c>
      <c r="G46" s="42" t="s">
        <v>3810</v>
      </c>
      <c r="H46" s="42" t="s">
        <v>3831</v>
      </c>
      <c r="I46" s="44" t="s">
        <v>3802</v>
      </c>
      <c r="J46" s="44">
        <v>200</v>
      </c>
      <c r="K46" s="44" t="s">
        <v>3809</v>
      </c>
      <c r="L46" s="173">
        <v>313</v>
      </c>
      <c r="M46" s="45" t="s">
        <v>3790</v>
      </c>
      <c r="N46" s="52" t="s">
        <v>3804</v>
      </c>
      <c r="O46" s="52" t="s">
        <v>3832</v>
      </c>
      <c r="P46" s="55" t="s">
        <v>25</v>
      </c>
      <c r="Q46" s="43"/>
    </row>
    <row r="47" spans="2:17" ht="18" customHeight="1" x14ac:dyDescent="0.15">
      <c r="B47" s="54">
        <v>2017</v>
      </c>
      <c r="C47" s="55">
        <v>1</v>
      </c>
      <c r="D47" s="55" t="s">
        <v>15</v>
      </c>
      <c r="E47" s="45" t="s">
        <v>3382</v>
      </c>
      <c r="F47" s="55" t="s">
        <v>36</v>
      </c>
      <c r="G47" s="42" t="s">
        <v>3383</v>
      </c>
      <c r="H47" s="42" t="s">
        <v>3384</v>
      </c>
      <c r="I47" s="47" t="s">
        <v>3385</v>
      </c>
      <c r="J47" s="47">
        <v>1</v>
      </c>
      <c r="K47" s="47" t="s">
        <v>894</v>
      </c>
      <c r="L47" s="173">
        <v>118</v>
      </c>
      <c r="M47" s="45" t="s">
        <v>3386</v>
      </c>
      <c r="N47" s="52" t="s">
        <v>3387</v>
      </c>
      <c r="O47" s="52" t="s">
        <v>3388</v>
      </c>
      <c r="P47" s="55" t="s">
        <v>25</v>
      </c>
      <c r="Q47" s="246"/>
    </row>
    <row r="48" spans="2:17" ht="18" customHeight="1" x14ac:dyDescent="0.15">
      <c r="B48" s="54">
        <v>2017</v>
      </c>
      <c r="C48" s="55">
        <v>1</v>
      </c>
      <c r="D48" s="55" t="s">
        <v>15</v>
      </c>
      <c r="E48" s="45" t="s">
        <v>3389</v>
      </c>
      <c r="F48" s="55" t="s">
        <v>47</v>
      </c>
      <c r="G48" s="42" t="s">
        <v>2359</v>
      </c>
      <c r="H48" s="42" t="s">
        <v>3390</v>
      </c>
      <c r="I48" s="47" t="s">
        <v>1115</v>
      </c>
      <c r="J48" s="47">
        <v>1</v>
      </c>
      <c r="K48" s="47" t="s">
        <v>894</v>
      </c>
      <c r="L48" s="173">
        <v>371</v>
      </c>
      <c r="M48" s="45" t="s">
        <v>3386</v>
      </c>
      <c r="N48" s="52" t="s">
        <v>3391</v>
      </c>
      <c r="O48" s="52" t="s">
        <v>3392</v>
      </c>
      <c r="P48" s="55" t="s">
        <v>25</v>
      </c>
      <c r="Q48" s="246"/>
    </row>
    <row r="49" spans="2:17" ht="18" customHeight="1" x14ac:dyDescent="0.15">
      <c r="B49" s="54">
        <v>2017</v>
      </c>
      <c r="C49" s="55">
        <v>1</v>
      </c>
      <c r="D49" s="55" t="s">
        <v>15</v>
      </c>
      <c r="E49" s="45" t="s">
        <v>3389</v>
      </c>
      <c r="F49" s="55" t="s">
        <v>47</v>
      </c>
      <c r="G49" s="42" t="s">
        <v>3393</v>
      </c>
      <c r="H49" s="42" t="s">
        <v>3394</v>
      </c>
      <c r="I49" s="47" t="s">
        <v>1115</v>
      </c>
      <c r="J49" s="47">
        <v>1</v>
      </c>
      <c r="K49" s="47" t="s">
        <v>894</v>
      </c>
      <c r="L49" s="173">
        <v>166</v>
      </c>
      <c r="M49" s="45" t="s">
        <v>3386</v>
      </c>
      <c r="N49" s="52" t="s">
        <v>3391</v>
      </c>
      <c r="O49" s="52" t="s">
        <v>3392</v>
      </c>
      <c r="P49" s="55" t="s">
        <v>25</v>
      </c>
      <c r="Q49" s="246"/>
    </row>
    <row r="50" spans="2:17" ht="18" customHeight="1" x14ac:dyDescent="0.15">
      <c r="B50" s="54">
        <v>2017</v>
      </c>
      <c r="C50" s="55">
        <v>1</v>
      </c>
      <c r="D50" s="55" t="s">
        <v>15</v>
      </c>
      <c r="E50" s="45" t="s">
        <v>3389</v>
      </c>
      <c r="F50" s="55" t="s">
        <v>47</v>
      </c>
      <c r="G50" s="42" t="s">
        <v>905</v>
      </c>
      <c r="H50" s="42" t="s">
        <v>3395</v>
      </c>
      <c r="I50" s="47" t="s">
        <v>1115</v>
      </c>
      <c r="J50" s="47">
        <v>1</v>
      </c>
      <c r="K50" s="47" t="s">
        <v>894</v>
      </c>
      <c r="L50" s="173">
        <v>266</v>
      </c>
      <c r="M50" s="45" t="s">
        <v>3386</v>
      </c>
      <c r="N50" s="52" t="s">
        <v>3391</v>
      </c>
      <c r="O50" s="52" t="s">
        <v>3392</v>
      </c>
      <c r="P50" s="55" t="s">
        <v>25</v>
      </c>
      <c r="Q50" s="246"/>
    </row>
    <row r="51" spans="2:17" ht="18" customHeight="1" x14ac:dyDescent="0.15">
      <c r="B51" s="54">
        <v>2017</v>
      </c>
      <c r="C51" s="55">
        <v>1</v>
      </c>
      <c r="D51" s="55" t="s">
        <v>15</v>
      </c>
      <c r="E51" s="45" t="s">
        <v>3389</v>
      </c>
      <c r="F51" s="55" t="s">
        <v>47</v>
      </c>
      <c r="G51" s="42" t="s">
        <v>907</v>
      </c>
      <c r="H51" s="42" t="s">
        <v>3396</v>
      </c>
      <c r="I51" s="47" t="s">
        <v>1115</v>
      </c>
      <c r="J51" s="47">
        <v>1</v>
      </c>
      <c r="K51" s="47" t="s">
        <v>894</v>
      </c>
      <c r="L51" s="173">
        <v>98</v>
      </c>
      <c r="M51" s="162" t="s">
        <v>3386</v>
      </c>
      <c r="N51" s="55" t="s">
        <v>3391</v>
      </c>
      <c r="O51" s="52" t="s">
        <v>3392</v>
      </c>
      <c r="P51" s="55" t="s">
        <v>25</v>
      </c>
      <c r="Q51" s="246"/>
    </row>
    <row r="52" spans="2:17" ht="18" customHeight="1" x14ac:dyDescent="0.15">
      <c r="B52" s="54">
        <v>2017</v>
      </c>
      <c r="C52" s="55">
        <v>1</v>
      </c>
      <c r="D52" s="55" t="s">
        <v>3228</v>
      </c>
      <c r="E52" s="45" t="s">
        <v>3418</v>
      </c>
      <c r="F52" s="55" t="s">
        <v>36</v>
      </c>
      <c r="G52" s="42" t="s">
        <v>3419</v>
      </c>
      <c r="H52" s="42" t="s">
        <v>3420</v>
      </c>
      <c r="I52" s="47" t="s">
        <v>3421</v>
      </c>
      <c r="J52" s="47">
        <v>2</v>
      </c>
      <c r="K52" s="47" t="s">
        <v>3422</v>
      </c>
      <c r="L52" s="173">
        <v>371</v>
      </c>
      <c r="M52" s="45" t="s">
        <v>3423</v>
      </c>
      <c r="N52" s="52" t="s">
        <v>3424</v>
      </c>
      <c r="O52" s="52" t="s">
        <v>3425</v>
      </c>
      <c r="P52" s="55" t="s">
        <v>25</v>
      </c>
      <c r="Q52" s="246"/>
    </row>
    <row r="53" spans="2:17" ht="18" customHeight="1" x14ac:dyDescent="0.15">
      <c r="B53" s="54">
        <v>2017</v>
      </c>
      <c r="C53" s="55">
        <v>1</v>
      </c>
      <c r="D53" s="55" t="s">
        <v>3228</v>
      </c>
      <c r="E53" s="45" t="s">
        <v>3418</v>
      </c>
      <c r="F53" s="55" t="s">
        <v>36</v>
      </c>
      <c r="G53" s="42" t="s">
        <v>3426</v>
      </c>
      <c r="H53" s="42" t="s">
        <v>3427</v>
      </c>
      <c r="I53" s="47" t="s">
        <v>3421</v>
      </c>
      <c r="J53" s="47">
        <v>2</v>
      </c>
      <c r="K53" s="47" t="s">
        <v>3422</v>
      </c>
      <c r="L53" s="173">
        <v>166</v>
      </c>
      <c r="M53" s="45" t="s">
        <v>3423</v>
      </c>
      <c r="N53" s="52" t="s">
        <v>3424</v>
      </c>
      <c r="O53" s="52" t="s">
        <v>3425</v>
      </c>
      <c r="P53" s="55" t="s">
        <v>25</v>
      </c>
      <c r="Q53" s="246"/>
    </row>
    <row r="54" spans="2:17" ht="18" customHeight="1" x14ac:dyDescent="0.15">
      <c r="B54" s="54">
        <v>2017</v>
      </c>
      <c r="C54" s="55">
        <v>1</v>
      </c>
      <c r="D54" s="55" t="s">
        <v>3228</v>
      </c>
      <c r="E54" s="45" t="s">
        <v>3418</v>
      </c>
      <c r="F54" s="55" t="s">
        <v>36</v>
      </c>
      <c r="G54" s="42" t="s">
        <v>3428</v>
      </c>
      <c r="H54" s="42" t="s">
        <v>3429</v>
      </c>
      <c r="I54" s="47" t="s">
        <v>3421</v>
      </c>
      <c r="J54" s="47">
        <v>2</v>
      </c>
      <c r="K54" s="47" t="s">
        <v>3422</v>
      </c>
      <c r="L54" s="173">
        <v>266</v>
      </c>
      <c r="M54" s="45" t="s">
        <v>3423</v>
      </c>
      <c r="N54" s="52" t="s">
        <v>3424</v>
      </c>
      <c r="O54" s="52" t="s">
        <v>3425</v>
      </c>
      <c r="P54" s="55" t="s">
        <v>25</v>
      </c>
      <c r="Q54" s="246"/>
    </row>
    <row r="55" spans="2:17" ht="18" customHeight="1" x14ac:dyDescent="0.15">
      <c r="B55" s="54">
        <v>2017</v>
      </c>
      <c r="C55" s="55">
        <v>1</v>
      </c>
      <c r="D55" s="55" t="s">
        <v>3228</v>
      </c>
      <c r="E55" s="45" t="s">
        <v>3418</v>
      </c>
      <c r="F55" s="55" t="s">
        <v>36</v>
      </c>
      <c r="G55" s="42" t="s">
        <v>3430</v>
      </c>
      <c r="H55" s="42" t="s">
        <v>3431</v>
      </c>
      <c r="I55" s="47" t="s">
        <v>3421</v>
      </c>
      <c r="J55" s="47">
        <v>1</v>
      </c>
      <c r="K55" s="47" t="s">
        <v>3432</v>
      </c>
      <c r="L55" s="173">
        <v>98</v>
      </c>
      <c r="M55" s="45" t="s">
        <v>3423</v>
      </c>
      <c r="N55" s="52" t="s">
        <v>3424</v>
      </c>
      <c r="O55" s="52" t="s">
        <v>3425</v>
      </c>
      <c r="P55" s="55" t="s">
        <v>25</v>
      </c>
      <c r="Q55" s="246"/>
    </row>
    <row r="56" spans="2:17" ht="18" customHeight="1" x14ac:dyDescent="0.15">
      <c r="B56" s="54">
        <v>2017</v>
      </c>
      <c r="C56" s="55">
        <v>1</v>
      </c>
      <c r="D56" s="55" t="s">
        <v>15</v>
      </c>
      <c r="E56" s="45" t="s">
        <v>3433</v>
      </c>
      <c r="F56" s="55" t="s">
        <v>128</v>
      </c>
      <c r="G56" s="42" t="s">
        <v>3434</v>
      </c>
      <c r="H56" s="42" t="s">
        <v>3435</v>
      </c>
      <c r="I56" s="47" t="s">
        <v>3303</v>
      </c>
      <c r="J56" s="47">
        <v>1440</v>
      </c>
      <c r="K56" s="47" t="s">
        <v>3436</v>
      </c>
      <c r="L56" s="173">
        <v>95</v>
      </c>
      <c r="M56" s="199" t="s">
        <v>3437</v>
      </c>
      <c r="N56" s="52" t="s">
        <v>3438</v>
      </c>
      <c r="O56" s="52" t="s">
        <v>3439</v>
      </c>
      <c r="P56" s="55" t="s">
        <v>25</v>
      </c>
      <c r="Q56" s="246"/>
    </row>
    <row r="57" spans="2:17" ht="18" customHeight="1" x14ac:dyDescent="0.15">
      <c r="B57" s="54">
        <v>2017</v>
      </c>
      <c r="C57" s="55">
        <v>1</v>
      </c>
      <c r="D57" s="55" t="s">
        <v>15</v>
      </c>
      <c r="E57" s="45" t="s">
        <v>3497</v>
      </c>
      <c r="F57" s="55" t="s">
        <v>36</v>
      </c>
      <c r="G57" s="249" t="s">
        <v>246</v>
      </c>
      <c r="H57" s="249" t="s">
        <v>3498</v>
      </c>
      <c r="I57" s="47" t="s">
        <v>246</v>
      </c>
      <c r="J57" s="155">
        <v>1086</v>
      </c>
      <c r="K57" s="155" t="s">
        <v>3499</v>
      </c>
      <c r="L57" s="173">
        <v>71</v>
      </c>
      <c r="M57" s="45" t="s">
        <v>3461</v>
      </c>
      <c r="N57" s="52" t="s">
        <v>3270</v>
      </c>
      <c r="O57" s="52" t="s">
        <v>3271</v>
      </c>
      <c r="P57" s="55" t="s">
        <v>25</v>
      </c>
      <c r="Q57" s="246"/>
    </row>
    <row r="58" spans="2:17" ht="18" customHeight="1" x14ac:dyDescent="0.15">
      <c r="B58" s="54">
        <v>2017</v>
      </c>
      <c r="C58" s="55">
        <v>1</v>
      </c>
      <c r="D58" s="55" t="s">
        <v>15</v>
      </c>
      <c r="E58" s="45" t="s">
        <v>3497</v>
      </c>
      <c r="F58" s="55" t="s">
        <v>36</v>
      </c>
      <c r="G58" s="249" t="s">
        <v>3500</v>
      </c>
      <c r="H58" s="249" t="s">
        <v>3501</v>
      </c>
      <c r="I58" s="47" t="s">
        <v>251</v>
      </c>
      <c r="J58" s="155">
        <v>40.162999999999997</v>
      </c>
      <c r="K58" s="155" t="s">
        <v>253</v>
      </c>
      <c r="L58" s="173">
        <v>25</v>
      </c>
      <c r="M58" s="45" t="s">
        <v>3461</v>
      </c>
      <c r="N58" s="52" t="s">
        <v>3270</v>
      </c>
      <c r="O58" s="52" t="s">
        <v>3271</v>
      </c>
      <c r="P58" s="55" t="s">
        <v>25</v>
      </c>
      <c r="Q58" s="246"/>
    </row>
    <row r="59" spans="2:17" ht="18" customHeight="1" x14ac:dyDescent="0.15">
      <c r="B59" s="54">
        <v>2017</v>
      </c>
      <c r="C59" s="55">
        <v>1</v>
      </c>
      <c r="D59" s="55" t="s">
        <v>15</v>
      </c>
      <c r="E59" s="45" t="s">
        <v>3497</v>
      </c>
      <c r="F59" s="55" t="s">
        <v>36</v>
      </c>
      <c r="G59" s="249" t="s">
        <v>3500</v>
      </c>
      <c r="H59" s="249" t="s">
        <v>3502</v>
      </c>
      <c r="I59" s="47" t="s">
        <v>251</v>
      </c>
      <c r="J59" s="155">
        <v>60.311</v>
      </c>
      <c r="K59" s="155" t="s">
        <v>253</v>
      </c>
      <c r="L59" s="173">
        <v>36</v>
      </c>
      <c r="M59" s="45" t="s">
        <v>3461</v>
      </c>
      <c r="N59" s="52" t="s">
        <v>3270</v>
      </c>
      <c r="O59" s="52" t="s">
        <v>3271</v>
      </c>
      <c r="P59" s="55" t="s">
        <v>25</v>
      </c>
      <c r="Q59" s="246"/>
    </row>
    <row r="60" spans="2:17" ht="18" customHeight="1" x14ac:dyDescent="0.15">
      <c r="B60" s="54">
        <v>2017</v>
      </c>
      <c r="C60" s="55">
        <v>1</v>
      </c>
      <c r="D60" s="55" t="s">
        <v>15</v>
      </c>
      <c r="E60" s="45" t="s">
        <v>3497</v>
      </c>
      <c r="F60" s="55" t="s">
        <v>36</v>
      </c>
      <c r="G60" s="249" t="s">
        <v>3503</v>
      </c>
      <c r="H60" s="249" t="s">
        <v>3504</v>
      </c>
      <c r="I60" s="47" t="s">
        <v>3505</v>
      </c>
      <c r="J60" s="155">
        <v>20</v>
      </c>
      <c r="K60" s="155" t="s">
        <v>275</v>
      </c>
      <c r="L60" s="173">
        <v>24</v>
      </c>
      <c r="M60" s="45" t="s">
        <v>3461</v>
      </c>
      <c r="N60" s="52" t="s">
        <v>3270</v>
      </c>
      <c r="O60" s="52" t="s">
        <v>3271</v>
      </c>
      <c r="P60" s="55" t="s">
        <v>25</v>
      </c>
      <c r="Q60" s="246"/>
    </row>
    <row r="61" spans="2:17" ht="18" customHeight="1" x14ac:dyDescent="0.15">
      <c r="B61" s="54">
        <v>2017</v>
      </c>
      <c r="C61" s="55">
        <v>1</v>
      </c>
      <c r="D61" s="55" t="s">
        <v>15</v>
      </c>
      <c r="E61" s="45" t="s">
        <v>3497</v>
      </c>
      <c r="F61" s="55" t="s">
        <v>36</v>
      </c>
      <c r="G61" s="249" t="s">
        <v>3506</v>
      </c>
      <c r="H61" s="249" t="s">
        <v>3507</v>
      </c>
      <c r="I61" s="47" t="s">
        <v>3505</v>
      </c>
      <c r="J61" s="155">
        <v>60</v>
      </c>
      <c r="K61" s="155" t="s">
        <v>275</v>
      </c>
      <c r="L61" s="173">
        <v>51</v>
      </c>
      <c r="M61" s="45" t="s">
        <v>3461</v>
      </c>
      <c r="N61" s="52" t="s">
        <v>3270</v>
      </c>
      <c r="O61" s="52" t="s">
        <v>3271</v>
      </c>
      <c r="P61" s="55" t="s">
        <v>25</v>
      </c>
      <c r="Q61" s="246"/>
    </row>
    <row r="62" spans="2:17" ht="18" customHeight="1" x14ac:dyDescent="0.15">
      <c r="B62" s="98">
        <v>2017</v>
      </c>
      <c r="C62" s="40">
        <v>1</v>
      </c>
      <c r="D62" s="40" t="s">
        <v>3228</v>
      </c>
      <c r="E62" s="41" t="s">
        <v>4489</v>
      </c>
      <c r="F62" s="40" t="s">
        <v>36</v>
      </c>
      <c r="G62" s="107" t="s">
        <v>4491</v>
      </c>
      <c r="H62" s="107" t="s">
        <v>4492</v>
      </c>
      <c r="I62" s="99" t="s">
        <v>4493</v>
      </c>
      <c r="J62" s="99">
        <v>14715</v>
      </c>
      <c r="K62" s="99" t="s">
        <v>3422</v>
      </c>
      <c r="L62" s="227">
        <v>56</v>
      </c>
      <c r="M62" s="41" t="s">
        <v>4478</v>
      </c>
      <c r="N62" s="39" t="s">
        <v>4484</v>
      </c>
      <c r="O62" s="39" t="s">
        <v>4485</v>
      </c>
      <c r="P62" s="40" t="s">
        <v>3403</v>
      </c>
      <c r="Q62" s="100"/>
    </row>
    <row r="63" spans="2:17" ht="18" customHeight="1" x14ac:dyDescent="0.15">
      <c r="B63" s="98">
        <v>2017</v>
      </c>
      <c r="C63" s="40">
        <v>1</v>
      </c>
      <c r="D63" s="40" t="s">
        <v>3228</v>
      </c>
      <c r="E63" s="41" t="s">
        <v>4295</v>
      </c>
      <c r="F63" s="40" t="s">
        <v>128</v>
      </c>
      <c r="G63" s="107" t="s">
        <v>4507</v>
      </c>
      <c r="H63" s="107" t="s">
        <v>4508</v>
      </c>
      <c r="I63" s="99" t="s">
        <v>1364</v>
      </c>
      <c r="J63" s="99">
        <v>1</v>
      </c>
      <c r="K63" s="99" t="s">
        <v>132</v>
      </c>
      <c r="L63" s="227">
        <v>303</v>
      </c>
      <c r="M63" s="41" t="s">
        <v>4298</v>
      </c>
      <c r="N63" s="39" t="s">
        <v>4296</v>
      </c>
      <c r="O63" s="39" t="s">
        <v>4141</v>
      </c>
      <c r="P63" s="40" t="s">
        <v>25</v>
      </c>
      <c r="Q63" s="100"/>
    </row>
    <row r="64" spans="2:17" ht="18" customHeight="1" x14ac:dyDescent="0.15">
      <c r="B64" s="98">
        <v>2017</v>
      </c>
      <c r="C64" s="40">
        <v>1</v>
      </c>
      <c r="D64" s="40" t="s">
        <v>3228</v>
      </c>
      <c r="E64" s="41" t="s">
        <v>4509</v>
      </c>
      <c r="F64" s="40" t="s">
        <v>128</v>
      </c>
      <c r="G64" s="107" t="s">
        <v>131</v>
      </c>
      <c r="H64" s="107" t="s">
        <v>4510</v>
      </c>
      <c r="I64" s="99" t="s">
        <v>4511</v>
      </c>
      <c r="J64" s="99">
        <v>1</v>
      </c>
      <c r="K64" s="99" t="s">
        <v>132</v>
      </c>
      <c r="L64" s="227">
        <v>36</v>
      </c>
      <c r="M64" s="41" t="s">
        <v>4298</v>
      </c>
      <c r="N64" s="39" t="s">
        <v>4296</v>
      </c>
      <c r="O64" s="39" t="s">
        <v>4141</v>
      </c>
      <c r="P64" s="40" t="s">
        <v>25</v>
      </c>
      <c r="Q64" s="100"/>
    </row>
    <row r="65" spans="2:17" ht="18" customHeight="1" x14ac:dyDescent="0.15">
      <c r="B65" s="98">
        <v>2017</v>
      </c>
      <c r="C65" s="40">
        <v>1</v>
      </c>
      <c r="D65" s="40" t="s">
        <v>3228</v>
      </c>
      <c r="E65" s="41" t="s">
        <v>4512</v>
      </c>
      <c r="F65" s="40" t="s">
        <v>47</v>
      </c>
      <c r="G65" s="107" t="s">
        <v>131</v>
      </c>
      <c r="H65" s="107" t="s">
        <v>4510</v>
      </c>
      <c r="I65" s="99" t="s">
        <v>4511</v>
      </c>
      <c r="J65" s="99">
        <v>1</v>
      </c>
      <c r="K65" s="99" t="s">
        <v>132</v>
      </c>
      <c r="L65" s="227">
        <v>36</v>
      </c>
      <c r="M65" s="41" t="s">
        <v>4298</v>
      </c>
      <c r="N65" s="39" t="s">
        <v>4296</v>
      </c>
      <c r="O65" s="39" t="s">
        <v>4141</v>
      </c>
      <c r="P65" s="40" t="s">
        <v>3403</v>
      </c>
      <c r="Q65" s="100"/>
    </row>
    <row r="66" spans="2:17" ht="18" customHeight="1" x14ac:dyDescent="0.15">
      <c r="B66" s="98">
        <v>2017</v>
      </c>
      <c r="C66" s="40">
        <v>1</v>
      </c>
      <c r="D66" s="40" t="s">
        <v>3228</v>
      </c>
      <c r="E66" s="41" t="s">
        <v>4538</v>
      </c>
      <c r="F66" s="40" t="s">
        <v>47</v>
      </c>
      <c r="G66" s="107" t="s">
        <v>1032</v>
      </c>
      <c r="H66" s="107" t="s">
        <v>4539</v>
      </c>
      <c r="I66" s="99" t="s">
        <v>4540</v>
      </c>
      <c r="J66" s="99">
        <v>1</v>
      </c>
      <c r="K66" s="99" t="s">
        <v>2350</v>
      </c>
      <c r="L66" s="227">
        <v>50</v>
      </c>
      <c r="M66" s="41" t="s">
        <v>4298</v>
      </c>
      <c r="N66" s="39" t="s">
        <v>4541</v>
      </c>
      <c r="O66" s="39" t="s">
        <v>4542</v>
      </c>
      <c r="P66" s="40" t="s">
        <v>25</v>
      </c>
      <c r="Q66" s="100"/>
    </row>
    <row r="67" spans="2:17" ht="18" customHeight="1" x14ac:dyDescent="0.15">
      <c r="B67" s="98">
        <v>2017</v>
      </c>
      <c r="C67" s="40">
        <v>1</v>
      </c>
      <c r="D67" s="40" t="s">
        <v>3228</v>
      </c>
      <c r="E67" s="41" t="s">
        <v>4543</v>
      </c>
      <c r="F67" s="40" t="s">
        <v>47</v>
      </c>
      <c r="G67" s="107" t="s">
        <v>4544</v>
      </c>
      <c r="H67" s="107" t="s">
        <v>4545</v>
      </c>
      <c r="I67" s="99" t="s">
        <v>4540</v>
      </c>
      <c r="J67" s="99">
        <v>1</v>
      </c>
      <c r="K67" s="99" t="s">
        <v>2350</v>
      </c>
      <c r="L67" s="227">
        <v>30</v>
      </c>
      <c r="M67" s="41" t="s">
        <v>4298</v>
      </c>
      <c r="N67" s="39" t="s">
        <v>4541</v>
      </c>
      <c r="O67" s="39" t="s">
        <v>4542</v>
      </c>
      <c r="P67" s="40" t="s">
        <v>25</v>
      </c>
      <c r="Q67" s="100"/>
    </row>
    <row r="68" spans="2:17" ht="18" customHeight="1" x14ac:dyDescent="0.15">
      <c r="B68" s="54">
        <v>2017</v>
      </c>
      <c r="C68" s="55">
        <v>1</v>
      </c>
      <c r="D68" s="55" t="s">
        <v>15</v>
      </c>
      <c r="E68" s="45" t="s">
        <v>4999</v>
      </c>
      <c r="F68" s="55" t="s">
        <v>245</v>
      </c>
      <c r="G68" s="42" t="s">
        <v>5000</v>
      </c>
      <c r="H68" s="42" t="s">
        <v>5001</v>
      </c>
      <c r="I68" s="47" t="s">
        <v>153</v>
      </c>
      <c r="J68" s="183">
        <v>1</v>
      </c>
      <c r="K68" s="47" t="s">
        <v>132</v>
      </c>
      <c r="L68" s="254">
        <v>43</v>
      </c>
      <c r="M68" s="45" t="s">
        <v>5002</v>
      </c>
      <c r="N68" s="52" t="s">
        <v>5003</v>
      </c>
      <c r="O68" s="52" t="s">
        <v>5004</v>
      </c>
      <c r="P68" s="55" t="s">
        <v>25</v>
      </c>
      <c r="Q68" s="246"/>
    </row>
    <row r="69" spans="2:17" ht="18" customHeight="1" x14ac:dyDescent="0.15">
      <c r="B69" s="54">
        <v>2017</v>
      </c>
      <c r="C69" s="55">
        <v>1</v>
      </c>
      <c r="D69" s="57" t="s">
        <v>15</v>
      </c>
      <c r="E69" s="45" t="s">
        <v>4871</v>
      </c>
      <c r="F69" s="55" t="s">
        <v>128</v>
      </c>
      <c r="G69" s="42" t="s">
        <v>246</v>
      </c>
      <c r="H69" s="42" t="s">
        <v>3195</v>
      </c>
      <c r="I69" s="47" t="s">
        <v>17</v>
      </c>
      <c r="J69" s="183">
        <v>561.15</v>
      </c>
      <c r="K69" s="47" t="s">
        <v>288</v>
      </c>
      <c r="L69" s="254">
        <v>34</v>
      </c>
      <c r="M69" s="161" t="s">
        <v>4677</v>
      </c>
      <c r="N69" s="52" t="s">
        <v>4872</v>
      </c>
      <c r="O69" s="52" t="s">
        <v>4873</v>
      </c>
      <c r="P69" s="55" t="s">
        <v>25</v>
      </c>
      <c r="Q69" s="246"/>
    </row>
    <row r="70" spans="2:17" ht="18" customHeight="1" x14ac:dyDescent="0.15">
      <c r="B70" s="109">
        <v>2017</v>
      </c>
      <c r="C70" s="110">
        <v>1</v>
      </c>
      <c r="D70" s="187" t="s">
        <v>16</v>
      </c>
      <c r="E70" s="112" t="s">
        <v>5025</v>
      </c>
      <c r="F70" s="94" t="s">
        <v>219</v>
      </c>
      <c r="G70" s="158" t="s">
        <v>1106</v>
      </c>
      <c r="H70" s="158" t="s">
        <v>4997</v>
      </c>
      <c r="I70" s="105" t="s">
        <v>43</v>
      </c>
      <c r="J70" s="188">
        <v>8</v>
      </c>
      <c r="K70" s="105" t="s">
        <v>377</v>
      </c>
      <c r="L70" s="253">
        <v>53</v>
      </c>
      <c r="M70" s="161" t="s">
        <v>4677</v>
      </c>
      <c r="N70" s="94" t="s">
        <v>4678</v>
      </c>
      <c r="O70" s="94" t="s">
        <v>4679</v>
      </c>
      <c r="P70" s="110" t="s">
        <v>25</v>
      </c>
      <c r="Q70" s="189"/>
    </row>
    <row r="71" spans="2:17" ht="18" customHeight="1" x14ac:dyDescent="0.15">
      <c r="B71" s="109">
        <v>2017</v>
      </c>
      <c r="C71" s="110">
        <v>1</v>
      </c>
      <c r="D71" s="187" t="s">
        <v>16</v>
      </c>
      <c r="E71" s="112" t="s">
        <v>5025</v>
      </c>
      <c r="F71" s="94" t="s">
        <v>219</v>
      </c>
      <c r="G71" s="158" t="s">
        <v>5027</v>
      </c>
      <c r="H71" s="158" t="s">
        <v>5028</v>
      </c>
      <c r="I71" s="105" t="s">
        <v>43</v>
      </c>
      <c r="J71" s="188">
        <v>30</v>
      </c>
      <c r="K71" s="105" t="s">
        <v>5029</v>
      </c>
      <c r="L71" s="253">
        <v>89.53</v>
      </c>
      <c r="M71" s="161" t="s">
        <v>4677</v>
      </c>
      <c r="N71" s="94" t="s">
        <v>4678</v>
      </c>
      <c r="O71" s="94" t="s">
        <v>4679</v>
      </c>
      <c r="P71" s="110" t="s">
        <v>25</v>
      </c>
      <c r="Q71" s="189"/>
    </row>
    <row r="72" spans="2:17" ht="18" customHeight="1" x14ac:dyDescent="0.15">
      <c r="B72" s="54">
        <v>2017</v>
      </c>
      <c r="C72" s="55">
        <v>1</v>
      </c>
      <c r="D72" s="55" t="s">
        <v>15</v>
      </c>
      <c r="E72" s="45" t="s">
        <v>5039</v>
      </c>
      <c r="F72" s="55" t="s">
        <v>245</v>
      </c>
      <c r="G72" s="42" t="s">
        <v>5040</v>
      </c>
      <c r="H72" s="42" t="s">
        <v>5041</v>
      </c>
      <c r="I72" s="47" t="s">
        <v>5042</v>
      </c>
      <c r="J72" s="47">
        <v>2</v>
      </c>
      <c r="K72" s="47" t="s">
        <v>2367</v>
      </c>
      <c r="L72" s="173">
        <v>211</v>
      </c>
      <c r="M72" s="45" t="s">
        <v>4691</v>
      </c>
      <c r="N72" s="52" t="s">
        <v>5043</v>
      </c>
      <c r="O72" s="52" t="s">
        <v>5044</v>
      </c>
      <c r="P72" s="55" t="s">
        <v>25</v>
      </c>
      <c r="Q72" s="246"/>
    </row>
    <row r="73" spans="2:17" ht="18" customHeight="1" x14ac:dyDescent="0.15">
      <c r="B73" s="54">
        <v>2017</v>
      </c>
      <c r="C73" s="55">
        <v>1</v>
      </c>
      <c r="D73" s="57" t="s">
        <v>15</v>
      </c>
      <c r="E73" s="64" t="s">
        <v>4737</v>
      </c>
      <c r="F73" s="55" t="s">
        <v>36</v>
      </c>
      <c r="G73" s="42" t="s">
        <v>5080</v>
      </c>
      <c r="H73" s="42" t="s">
        <v>5081</v>
      </c>
      <c r="I73" s="47" t="s">
        <v>17</v>
      </c>
      <c r="J73" s="183">
        <v>1640</v>
      </c>
      <c r="K73" s="44" t="s">
        <v>296</v>
      </c>
      <c r="L73" s="254">
        <v>58</v>
      </c>
      <c r="M73" s="45" t="s">
        <v>4734</v>
      </c>
      <c r="N73" s="52" t="s">
        <v>5082</v>
      </c>
      <c r="O73" s="52" t="s">
        <v>5083</v>
      </c>
      <c r="P73" s="55" t="s">
        <v>25</v>
      </c>
      <c r="Q73" s="43"/>
    </row>
    <row r="74" spans="2:17" ht="18" customHeight="1" x14ac:dyDescent="0.15">
      <c r="B74" s="54">
        <v>2017</v>
      </c>
      <c r="C74" s="55">
        <v>1</v>
      </c>
      <c r="D74" s="55" t="s">
        <v>5006</v>
      </c>
      <c r="E74" s="45" t="s">
        <v>5115</v>
      </c>
      <c r="F74" s="55" t="s">
        <v>219</v>
      </c>
      <c r="G74" s="42" t="s">
        <v>246</v>
      </c>
      <c r="H74" s="42" t="s">
        <v>5116</v>
      </c>
      <c r="I74" s="47" t="s">
        <v>17</v>
      </c>
      <c r="J74" s="183">
        <v>680</v>
      </c>
      <c r="K74" s="47" t="s">
        <v>4618</v>
      </c>
      <c r="L74" s="254">
        <v>41</v>
      </c>
      <c r="M74" s="45" t="s">
        <v>5112</v>
      </c>
      <c r="N74" s="52" t="s">
        <v>4765</v>
      </c>
      <c r="O74" s="52" t="s">
        <v>4766</v>
      </c>
      <c r="P74" s="55" t="s">
        <v>25</v>
      </c>
      <c r="Q74" s="246"/>
    </row>
    <row r="75" spans="2:17" ht="18" customHeight="1" x14ac:dyDescent="0.15">
      <c r="B75" s="54">
        <v>2017</v>
      </c>
      <c r="C75" s="55">
        <v>1</v>
      </c>
      <c r="D75" s="57" t="s">
        <v>16</v>
      </c>
      <c r="E75" s="45" t="s">
        <v>5133</v>
      </c>
      <c r="F75" s="55" t="s">
        <v>256</v>
      </c>
      <c r="G75" s="42" t="s">
        <v>970</v>
      </c>
      <c r="H75" s="42" t="s">
        <v>5134</v>
      </c>
      <c r="I75" s="47" t="s">
        <v>1086</v>
      </c>
      <c r="J75" s="183">
        <v>991</v>
      </c>
      <c r="K75" s="47" t="s">
        <v>296</v>
      </c>
      <c r="L75" s="254">
        <v>280</v>
      </c>
      <c r="M75" s="45" t="s">
        <v>4781</v>
      </c>
      <c r="N75" s="52" t="s">
        <v>5135</v>
      </c>
      <c r="O75" s="52" t="s">
        <v>5136</v>
      </c>
      <c r="P75" s="55" t="s">
        <v>25</v>
      </c>
      <c r="Q75" s="246"/>
    </row>
    <row r="76" spans="2:17" ht="18" customHeight="1" x14ac:dyDescent="0.15">
      <c r="B76" s="54">
        <v>2017</v>
      </c>
      <c r="C76" s="55">
        <v>2</v>
      </c>
      <c r="D76" s="57" t="s">
        <v>16</v>
      </c>
      <c r="E76" s="45" t="s">
        <v>127</v>
      </c>
      <c r="F76" s="55" t="s">
        <v>128</v>
      </c>
      <c r="G76" s="42" t="s">
        <v>136</v>
      </c>
      <c r="H76" s="42" t="s">
        <v>130</v>
      </c>
      <c r="I76" s="47" t="s">
        <v>131</v>
      </c>
      <c r="J76" s="44">
        <v>1</v>
      </c>
      <c r="K76" s="44" t="s">
        <v>132</v>
      </c>
      <c r="L76" s="173">
        <v>116</v>
      </c>
      <c r="M76" s="45" t="s">
        <v>100</v>
      </c>
      <c r="N76" s="52" t="s">
        <v>101</v>
      </c>
      <c r="O76" s="52" t="s">
        <v>102</v>
      </c>
      <c r="P76" s="55" t="s">
        <v>25</v>
      </c>
      <c r="Q76" s="43"/>
    </row>
    <row r="77" spans="2:17" ht="18" customHeight="1" x14ac:dyDescent="0.15">
      <c r="B77" s="54">
        <v>2017</v>
      </c>
      <c r="C77" s="55">
        <v>2</v>
      </c>
      <c r="D77" s="57" t="s">
        <v>16</v>
      </c>
      <c r="E77" s="45" t="s">
        <v>127</v>
      </c>
      <c r="F77" s="55" t="s">
        <v>128</v>
      </c>
      <c r="G77" s="42" t="s">
        <v>137</v>
      </c>
      <c r="H77" s="248" t="s">
        <v>138</v>
      </c>
      <c r="I77" s="47" t="s">
        <v>131</v>
      </c>
      <c r="J77" s="44">
        <v>1</v>
      </c>
      <c r="K77" s="44" t="s">
        <v>139</v>
      </c>
      <c r="L77" s="173">
        <v>62</v>
      </c>
      <c r="M77" s="45" t="s">
        <v>100</v>
      </c>
      <c r="N77" s="52" t="s">
        <v>101</v>
      </c>
      <c r="O77" s="52" t="s">
        <v>102</v>
      </c>
      <c r="P77" s="55" t="s">
        <v>25</v>
      </c>
      <c r="Q77" s="43"/>
    </row>
    <row r="78" spans="2:17" ht="18" customHeight="1" x14ac:dyDescent="0.15">
      <c r="B78" s="54">
        <v>2017</v>
      </c>
      <c r="C78" s="55">
        <v>2</v>
      </c>
      <c r="D78" s="57" t="s">
        <v>16</v>
      </c>
      <c r="E78" s="45" t="s">
        <v>127</v>
      </c>
      <c r="F78" s="55" t="s">
        <v>36</v>
      </c>
      <c r="G78" s="42" t="s">
        <v>140</v>
      </c>
      <c r="H78" s="42" t="s">
        <v>141</v>
      </c>
      <c r="I78" s="47" t="s">
        <v>131</v>
      </c>
      <c r="J78" s="44">
        <v>1</v>
      </c>
      <c r="K78" s="44" t="s">
        <v>132</v>
      </c>
      <c r="L78" s="173">
        <v>430</v>
      </c>
      <c r="M78" s="45" t="s">
        <v>100</v>
      </c>
      <c r="N78" s="52" t="s">
        <v>101</v>
      </c>
      <c r="O78" s="52" t="s">
        <v>102</v>
      </c>
      <c r="P78" s="55" t="s">
        <v>25</v>
      </c>
      <c r="Q78" s="43"/>
    </row>
    <row r="79" spans="2:17" ht="18" customHeight="1" x14ac:dyDescent="0.15">
      <c r="B79" s="54">
        <v>2017</v>
      </c>
      <c r="C79" s="55">
        <v>2</v>
      </c>
      <c r="D79" s="57" t="s">
        <v>16</v>
      </c>
      <c r="E79" s="45" t="s">
        <v>244</v>
      </c>
      <c r="F79" s="55" t="s">
        <v>245</v>
      </c>
      <c r="G79" s="42" t="s">
        <v>254</v>
      </c>
      <c r="H79" s="42"/>
      <c r="I79" s="47" t="s">
        <v>255</v>
      </c>
      <c r="J79" s="47">
        <v>13331</v>
      </c>
      <c r="K79" s="47" t="s">
        <v>4618</v>
      </c>
      <c r="L79" s="173">
        <v>76</v>
      </c>
      <c r="M79" s="45" t="s">
        <v>237</v>
      </c>
      <c r="N79" s="52" t="s">
        <v>249</v>
      </c>
      <c r="O79" s="52" t="s">
        <v>250</v>
      </c>
      <c r="P79" s="55" t="s">
        <v>25</v>
      </c>
      <c r="Q79" s="43"/>
    </row>
    <row r="80" spans="2:17" ht="18" customHeight="1" x14ac:dyDescent="0.15">
      <c r="B80" s="54">
        <v>2017</v>
      </c>
      <c r="C80" s="55">
        <v>2</v>
      </c>
      <c r="D80" s="57" t="s">
        <v>15</v>
      </c>
      <c r="E80" s="45" t="s">
        <v>373</v>
      </c>
      <c r="F80" s="55" t="s">
        <v>36</v>
      </c>
      <c r="G80" s="42" t="s">
        <v>374</v>
      </c>
      <c r="H80" s="42" t="s">
        <v>375</v>
      </c>
      <c r="I80" s="47" t="s">
        <v>376</v>
      </c>
      <c r="J80" s="44">
        <v>0</v>
      </c>
      <c r="K80" s="44" t="s">
        <v>377</v>
      </c>
      <c r="L80" s="173">
        <v>135</v>
      </c>
      <c r="M80" s="45" t="s">
        <v>323</v>
      </c>
      <c r="N80" s="52" t="s">
        <v>378</v>
      </c>
      <c r="O80" s="52" t="s">
        <v>379</v>
      </c>
      <c r="P80" s="55" t="s">
        <v>25</v>
      </c>
      <c r="Q80" s="43"/>
    </row>
    <row r="81" spans="2:17" ht="18" customHeight="1" x14ac:dyDescent="0.15">
      <c r="B81" s="54">
        <v>2017</v>
      </c>
      <c r="C81" s="55">
        <v>2</v>
      </c>
      <c r="D81" s="57" t="s">
        <v>15</v>
      </c>
      <c r="E81" s="45" t="s">
        <v>380</v>
      </c>
      <c r="F81" s="55" t="s">
        <v>36</v>
      </c>
      <c r="G81" s="42" t="s">
        <v>381</v>
      </c>
      <c r="H81" s="42" t="s">
        <v>375</v>
      </c>
      <c r="I81" s="47" t="s">
        <v>376</v>
      </c>
      <c r="J81" s="44">
        <v>0</v>
      </c>
      <c r="K81" s="44" t="s">
        <v>377</v>
      </c>
      <c r="L81" s="173">
        <v>36</v>
      </c>
      <c r="M81" s="45" t="s">
        <v>323</v>
      </c>
      <c r="N81" s="52" t="s">
        <v>378</v>
      </c>
      <c r="O81" s="52" t="s">
        <v>379</v>
      </c>
      <c r="P81" s="55" t="s">
        <v>25</v>
      </c>
      <c r="Q81" s="43"/>
    </row>
    <row r="82" spans="2:17" ht="18" customHeight="1" x14ac:dyDescent="0.15">
      <c r="B82" s="54">
        <v>2017</v>
      </c>
      <c r="C82" s="55">
        <v>2</v>
      </c>
      <c r="D82" s="57" t="s">
        <v>15</v>
      </c>
      <c r="E82" s="45" t="s">
        <v>382</v>
      </c>
      <c r="F82" s="55" t="s">
        <v>128</v>
      </c>
      <c r="G82" s="42" t="s">
        <v>383</v>
      </c>
      <c r="H82" s="42" t="s">
        <v>384</v>
      </c>
      <c r="I82" s="47" t="s">
        <v>385</v>
      </c>
      <c r="J82" s="47">
        <v>20000</v>
      </c>
      <c r="K82" s="46" t="s">
        <v>386</v>
      </c>
      <c r="L82" s="173">
        <v>30</v>
      </c>
      <c r="M82" s="45" t="s">
        <v>337</v>
      </c>
      <c r="N82" s="52" t="s">
        <v>338</v>
      </c>
      <c r="O82" s="52" t="s">
        <v>339</v>
      </c>
      <c r="P82" s="55" t="s">
        <v>25</v>
      </c>
      <c r="Q82" s="246"/>
    </row>
    <row r="83" spans="2:17" ht="18" customHeight="1" x14ac:dyDescent="0.15">
      <c r="B83" s="54">
        <v>2017</v>
      </c>
      <c r="C83" s="55">
        <v>2</v>
      </c>
      <c r="D83" s="57" t="s">
        <v>15</v>
      </c>
      <c r="E83" s="45" t="s">
        <v>387</v>
      </c>
      <c r="F83" s="55" t="s">
        <v>128</v>
      </c>
      <c r="G83" s="42" t="s">
        <v>388</v>
      </c>
      <c r="H83" s="42" t="s">
        <v>389</v>
      </c>
      <c r="I83" s="47" t="s">
        <v>385</v>
      </c>
      <c r="J83" s="44">
        <v>40000</v>
      </c>
      <c r="K83" s="46" t="s">
        <v>377</v>
      </c>
      <c r="L83" s="173">
        <v>128</v>
      </c>
      <c r="M83" s="45" t="s">
        <v>337</v>
      </c>
      <c r="N83" s="52" t="s">
        <v>338</v>
      </c>
      <c r="O83" s="52" t="s">
        <v>339</v>
      </c>
      <c r="P83" s="55" t="s">
        <v>25</v>
      </c>
      <c r="Q83" s="43"/>
    </row>
    <row r="84" spans="2:17" ht="18" customHeight="1" x14ac:dyDescent="0.15">
      <c r="B84" s="54">
        <v>2017</v>
      </c>
      <c r="C84" s="55">
        <v>2</v>
      </c>
      <c r="D84" s="57" t="s">
        <v>15</v>
      </c>
      <c r="E84" s="45" t="s">
        <v>390</v>
      </c>
      <c r="F84" s="55" t="s">
        <v>128</v>
      </c>
      <c r="G84" s="42" t="s">
        <v>391</v>
      </c>
      <c r="H84" s="42" t="s">
        <v>392</v>
      </c>
      <c r="I84" s="47" t="s">
        <v>385</v>
      </c>
      <c r="J84" s="44">
        <v>3500</v>
      </c>
      <c r="K84" s="46" t="s">
        <v>377</v>
      </c>
      <c r="L84" s="173">
        <v>63</v>
      </c>
      <c r="M84" s="45" t="s">
        <v>337</v>
      </c>
      <c r="N84" s="52" t="s">
        <v>338</v>
      </c>
      <c r="O84" s="52" t="s">
        <v>339</v>
      </c>
      <c r="P84" s="55" t="s">
        <v>25</v>
      </c>
      <c r="Q84" s="43"/>
    </row>
    <row r="85" spans="2:17" ht="18" customHeight="1" x14ac:dyDescent="0.15">
      <c r="B85" s="54">
        <v>2017</v>
      </c>
      <c r="C85" s="55">
        <v>2</v>
      </c>
      <c r="D85" s="57" t="s">
        <v>15</v>
      </c>
      <c r="E85" s="45" t="s">
        <v>393</v>
      </c>
      <c r="F85" s="55" t="s">
        <v>128</v>
      </c>
      <c r="G85" s="42" t="s">
        <v>394</v>
      </c>
      <c r="H85" s="42" t="s">
        <v>395</v>
      </c>
      <c r="I85" s="47" t="s">
        <v>385</v>
      </c>
      <c r="J85" s="44">
        <v>7700</v>
      </c>
      <c r="K85" s="46" t="s">
        <v>396</v>
      </c>
      <c r="L85" s="173">
        <v>69</v>
      </c>
      <c r="M85" s="45" t="s">
        <v>337</v>
      </c>
      <c r="N85" s="52" t="s">
        <v>338</v>
      </c>
      <c r="O85" s="52" t="s">
        <v>339</v>
      </c>
      <c r="P85" s="55" t="s">
        <v>25</v>
      </c>
      <c r="Q85" s="43"/>
    </row>
    <row r="86" spans="2:17" ht="18" customHeight="1" x14ac:dyDescent="0.15">
      <c r="B86" s="54">
        <v>2017</v>
      </c>
      <c r="C86" s="55">
        <v>2</v>
      </c>
      <c r="D86" s="55" t="s">
        <v>16</v>
      </c>
      <c r="E86" s="45" t="s">
        <v>948</v>
      </c>
      <c r="F86" s="40" t="s">
        <v>128</v>
      </c>
      <c r="G86" s="42" t="s">
        <v>246</v>
      </c>
      <c r="H86" s="42" t="s">
        <v>949</v>
      </c>
      <c r="I86" s="47" t="s">
        <v>17</v>
      </c>
      <c r="J86" s="47">
        <v>1108</v>
      </c>
      <c r="K86" s="47" t="s">
        <v>288</v>
      </c>
      <c r="L86" s="173">
        <v>70</v>
      </c>
      <c r="M86" s="45" t="s">
        <v>666</v>
      </c>
      <c r="N86" s="52" t="s">
        <v>671</v>
      </c>
      <c r="O86" s="52" t="s">
        <v>672</v>
      </c>
      <c r="P86" s="55" t="s">
        <v>25</v>
      </c>
      <c r="Q86" s="43"/>
    </row>
    <row r="87" spans="2:17" ht="18" customHeight="1" x14ac:dyDescent="0.15">
      <c r="B87" s="54">
        <v>2017</v>
      </c>
      <c r="C87" s="55">
        <v>2</v>
      </c>
      <c r="D87" s="55" t="s">
        <v>16</v>
      </c>
      <c r="E87" s="45" t="s">
        <v>948</v>
      </c>
      <c r="F87" s="40" t="s">
        <v>128</v>
      </c>
      <c r="G87" s="42" t="s">
        <v>251</v>
      </c>
      <c r="H87" s="42" t="s">
        <v>950</v>
      </c>
      <c r="I87" s="47" t="s">
        <v>17</v>
      </c>
      <c r="J87" s="47">
        <v>23</v>
      </c>
      <c r="K87" s="47" t="s">
        <v>951</v>
      </c>
      <c r="L87" s="173">
        <v>25</v>
      </c>
      <c r="M87" s="45" t="s">
        <v>666</v>
      </c>
      <c r="N87" s="52" t="s">
        <v>671</v>
      </c>
      <c r="O87" s="52" t="s">
        <v>672</v>
      </c>
      <c r="P87" s="55" t="s">
        <v>25</v>
      </c>
      <c r="Q87" s="43"/>
    </row>
    <row r="88" spans="2:17" ht="18" customHeight="1" x14ac:dyDescent="0.15">
      <c r="B88" s="54">
        <v>2017</v>
      </c>
      <c r="C88" s="55">
        <v>2</v>
      </c>
      <c r="D88" s="55" t="s">
        <v>16</v>
      </c>
      <c r="E88" s="45" t="s">
        <v>948</v>
      </c>
      <c r="F88" s="40" t="s">
        <v>128</v>
      </c>
      <c r="G88" s="42" t="s">
        <v>942</v>
      </c>
      <c r="H88" s="42" t="s">
        <v>952</v>
      </c>
      <c r="I88" s="47" t="s">
        <v>17</v>
      </c>
      <c r="J88" s="47">
        <v>1277</v>
      </c>
      <c r="K88" s="47" t="s">
        <v>267</v>
      </c>
      <c r="L88" s="173">
        <v>280</v>
      </c>
      <c r="M88" s="45" t="s">
        <v>666</v>
      </c>
      <c r="N88" s="52" t="s">
        <v>671</v>
      </c>
      <c r="O88" s="52" t="s">
        <v>672</v>
      </c>
      <c r="P88" s="55" t="s">
        <v>25</v>
      </c>
      <c r="Q88" s="43"/>
    </row>
    <row r="89" spans="2:17" ht="18" customHeight="1" x14ac:dyDescent="0.15">
      <c r="B89" s="54">
        <v>2017</v>
      </c>
      <c r="C89" s="55">
        <v>2</v>
      </c>
      <c r="D89" s="55" t="s">
        <v>16</v>
      </c>
      <c r="E89" s="45" t="s">
        <v>948</v>
      </c>
      <c r="F89" s="40" t="s">
        <v>128</v>
      </c>
      <c r="G89" s="42" t="s">
        <v>953</v>
      </c>
      <c r="H89" s="107" t="s">
        <v>954</v>
      </c>
      <c r="I89" s="47" t="s">
        <v>17</v>
      </c>
      <c r="J89" s="47">
        <v>1947</v>
      </c>
      <c r="K89" s="47" t="s">
        <v>293</v>
      </c>
      <c r="L89" s="173">
        <v>200</v>
      </c>
      <c r="M89" s="45" t="s">
        <v>666</v>
      </c>
      <c r="N89" s="52" t="s">
        <v>671</v>
      </c>
      <c r="O89" s="52" t="s">
        <v>672</v>
      </c>
      <c r="P89" s="55" t="s">
        <v>25</v>
      </c>
      <c r="Q89" s="43"/>
    </row>
    <row r="90" spans="2:17" ht="18" customHeight="1" x14ac:dyDescent="0.15">
      <c r="B90" s="54">
        <v>2017</v>
      </c>
      <c r="C90" s="55">
        <v>2</v>
      </c>
      <c r="D90" s="57" t="s">
        <v>15</v>
      </c>
      <c r="E90" s="45" t="s">
        <v>1016</v>
      </c>
      <c r="F90" s="55" t="s">
        <v>128</v>
      </c>
      <c r="G90" s="42" t="s">
        <v>246</v>
      </c>
      <c r="H90" s="42" t="s">
        <v>979</v>
      </c>
      <c r="I90" s="47" t="s">
        <v>17</v>
      </c>
      <c r="J90" s="44">
        <v>966</v>
      </c>
      <c r="K90" s="44" t="s">
        <v>288</v>
      </c>
      <c r="L90" s="173">
        <v>65</v>
      </c>
      <c r="M90" s="162" t="s">
        <v>495</v>
      </c>
      <c r="N90" s="55" t="s">
        <v>719</v>
      </c>
      <c r="O90" s="55" t="s">
        <v>720</v>
      </c>
      <c r="P90" s="55" t="s">
        <v>25</v>
      </c>
      <c r="Q90" s="43"/>
    </row>
    <row r="91" spans="2:17" ht="18" customHeight="1" x14ac:dyDescent="0.15">
      <c r="B91" s="54">
        <v>2017</v>
      </c>
      <c r="C91" s="55">
        <v>2</v>
      </c>
      <c r="D91" s="57" t="s">
        <v>15</v>
      </c>
      <c r="E91" s="45" t="s">
        <v>747</v>
      </c>
      <c r="F91" s="55" t="s">
        <v>128</v>
      </c>
      <c r="G91" s="42" t="s">
        <v>173</v>
      </c>
      <c r="H91" s="42" t="s">
        <v>1040</v>
      </c>
      <c r="I91" s="47" t="s">
        <v>17</v>
      </c>
      <c r="J91" s="47">
        <v>2602</v>
      </c>
      <c r="K91" s="47" t="s">
        <v>951</v>
      </c>
      <c r="L91" s="173">
        <v>150</v>
      </c>
      <c r="M91" s="45" t="s">
        <v>506</v>
      </c>
      <c r="N91" s="52" t="s">
        <v>741</v>
      </c>
      <c r="O91" s="52" t="s">
        <v>742</v>
      </c>
      <c r="P91" s="55" t="s">
        <v>25</v>
      </c>
      <c r="Q91" s="246"/>
    </row>
    <row r="92" spans="2:17" ht="18" customHeight="1" x14ac:dyDescent="0.15">
      <c r="B92" s="54">
        <v>2017</v>
      </c>
      <c r="C92" s="55">
        <v>2</v>
      </c>
      <c r="D92" s="57" t="s">
        <v>15</v>
      </c>
      <c r="E92" s="45" t="s">
        <v>747</v>
      </c>
      <c r="F92" s="55" t="s">
        <v>128</v>
      </c>
      <c r="G92" s="42" t="s">
        <v>1041</v>
      </c>
      <c r="H92" s="42" t="s">
        <v>1042</v>
      </c>
      <c r="I92" s="47" t="s">
        <v>17</v>
      </c>
      <c r="J92" s="47">
        <v>2149</v>
      </c>
      <c r="K92" s="47" t="s">
        <v>296</v>
      </c>
      <c r="L92" s="173">
        <v>43</v>
      </c>
      <c r="M92" s="45" t="s">
        <v>506</v>
      </c>
      <c r="N92" s="52" t="s">
        <v>741</v>
      </c>
      <c r="O92" s="52" t="s">
        <v>742</v>
      </c>
      <c r="P92" s="55" t="s">
        <v>25</v>
      </c>
      <c r="Q92" s="246"/>
    </row>
    <row r="93" spans="2:17" ht="18" customHeight="1" x14ac:dyDescent="0.15">
      <c r="B93" s="54">
        <v>2017</v>
      </c>
      <c r="C93" s="55">
        <v>2</v>
      </c>
      <c r="D93" s="57" t="s">
        <v>15</v>
      </c>
      <c r="E93" s="45" t="s">
        <v>1048</v>
      </c>
      <c r="F93" s="55" t="s">
        <v>128</v>
      </c>
      <c r="G93" s="42" t="s">
        <v>246</v>
      </c>
      <c r="H93" s="42" t="s">
        <v>1030</v>
      </c>
      <c r="I93" s="47" t="s">
        <v>1049</v>
      </c>
      <c r="J93" s="47">
        <v>655</v>
      </c>
      <c r="K93" s="47" t="s">
        <v>288</v>
      </c>
      <c r="L93" s="173">
        <v>40</v>
      </c>
      <c r="M93" s="46" t="s">
        <v>506</v>
      </c>
      <c r="N93" s="52" t="s">
        <v>525</v>
      </c>
      <c r="O93" s="52" t="s">
        <v>526</v>
      </c>
      <c r="P93" s="55" t="s">
        <v>25</v>
      </c>
      <c r="Q93" s="246"/>
    </row>
    <row r="94" spans="2:17" ht="18" customHeight="1" x14ac:dyDescent="0.15">
      <c r="B94" s="54">
        <v>2017</v>
      </c>
      <c r="C94" s="55">
        <v>2</v>
      </c>
      <c r="D94" s="57" t="s">
        <v>15</v>
      </c>
      <c r="E94" s="45" t="s">
        <v>1052</v>
      </c>
      <c r="F94" s="55" t="s">
        <v>128</v>
      </c>
      <c r="G94" s="42" t="s">
        <v>246</v>
      </c>
      <c r="H94" s="42" t="s">
        <v>1030</v>
      </c>
      <c r="I94" s="47" t="s">
        <v>1049</v>
      </c>
      <c r="J94" s="47">
        <v>1860</v>
      </c>
      <c r="K94" s="47" t="s">
        <v>288</v>
      </c>
      <c r="L94" s="173">
        <v>124</v>
      </c>
      <c r="M94" s="46" t="s">
        <v>506</v>
      </c>
      <c r="N94" s="52" t="s">
        <v>525</v>
      </c>
      <c r="O94" s="52" t="s">
        <v>526</v>
      </c>
      <c r="P94" s="55" t="s">
        <v>25</v>
      </c>
      <c r="Q94" s="246"/>
    </row>
    <row r="95" spans="2:17" ht="18" customHeight="1" x14ac:dyDescent="0.15">
      <c r="B95" s="54">
        <v>2017</v>
      </c>
      <c r="C95" s="55">
        <v>2</v>
      </c>
      <c r="D95" s="57" t="s">
        <v>15</v>
      </c>
      <c r="E95" s="45" t="s">
        <v>1052</v>
      </c>
      <c r="F95" s="55" t="s">
        <v>128</v>
      </c>
      <c r="G95" s="42" t="s">
        <v>1053</v>
      </c>
      <c r="H95" s="42" t="s">
        <v>1054</v>
      </c>
      <c r="I95" s="47" t="s">
        <v>1049</v>
      </c>
      <c r="J95" s="103">
        <v>38.6</v>
      </c>
      <c r="K95" s="47" t="s">
        <v>4621</v>
      </c>
      <c r="L95" s="173">
        <v>23</v>
      </c>
      <c r="M95" s="46" t="s">
        <v>506</v>
      </c>
      <c r="N95" s="52" t="s">
        <v>525</v>
      </c>
      <c r="O95" s="52" t="s">
        <v>526</v>
      </c>
      <c r="P95" s="55" t="s">
        <v>25</v>
      </c>
      <c r="Q95" s="246"/>
    </row>
    <row r="96" spans="2:17" ht="18" customHeight="1" x14ac:dyDescent="0.15">
      <c r="B96" s="54">
        <v>2017</v>
      </c>
      <c r="C96" s="55">
        <v>2</v>
      </c>
      <c r="D96" s="57" t="s">
        <v>15</v>
      </c>
      <c r="E96" s="45" t="s">
        <v>1068</v>
      </c>
      <c r="F96" s="55" t="s">
        <v>128</v>
      </c>
      <c r="G96" s="42" t="s">
        <v>404</v>
      </c>
      <c r="H96" s="42" t="s">
        <v>901</v>
      </c>
      <c r="I96" s="47" t="s">
        <v>1069</v>
      </c>
      <c r="J96" s="47">
        <v>1</v>
      </c>
      <c r="K96" s="47" t="s">
        <v>132</v>
      </c>
      <c r="L96" s="173">
        <v>47</v>
      </c>
      <c r="M96" s="45" t="s">
        <v>755</v>
      </c>
      <c r="N96" s="52" t="s">
        <v>538</v>
      </c>
      <c r="O96" s="52" t="s">
        <v>539</v>
      </c>
      <c r="P96" s="55" t="s">
        <v>25</v>
      </c>
      <c r="Q96" s="246"/>
    </row>
    <row r="97" spans="2:17" ht="18" customHeight="1" x14ac:dyDescent="0.15">
      <c r="B97" s="54">
        <v>2017</v>
      </c>
      <c r="C97" s="55">
        <v>2</v>
      </c>
      <c r="D97" s="55" t="s">
        <v>15</v>
      </c>
      <c r="E97" s="45" t="s">
        <v>791</v>
      </c>
      <c r="F97" s="55" t="s">
        <v>128</v>
      </c>
      <c r="G97" s="42" t="s">
        <v>1093</v>
      </c>
      <c r="H97" s="42" t="s">
        <v>1094</v>
      </c>
      <c r="I97" s="47" t="s">
        <v>945</v>
      </c>
      <c r="J97" s="47">
        <v>132</v>
      </c>
      <c r="K97" s="47" t="s">
        <v>267</v>
      </c>
      <c r="L97" s="173">
        <v>46</v>
      </c>
      <c r="M97" s="45" t="s">
        <v>563</v>
      </c>
      <c r="N97" s="52" t="s">
        <v>569</v>
      </c>
      <c r="O97" s="52" t="s">
        <v>570</v>
      </c>
      <c r="P97" s="55" t="s">
        <v>25</v>
      </c>
      <c r="Q97" s="43"/>
    </row>
    <row r="98" spans="2:17" ht="18" customHeight="1" x14ac:dyDescent="0.15">
      <c r="B98" s="54">
        <v>2017</v>
      </c>
      <c r="C98" s="55">
        <v>2</v>
      </c>
      <c r="D98" s="57" t="s">
        <v>16</v>
      </c>
      <c r="E98" s="45" t="s">
        <v>804</v>
      </c>
      <c r="F98" s="55" t="s">
        <v>1011</v>
      </c>
      <c r="G98" s="42" t="s">
        <v>1118</v>
      </c>
      <c r="H98" s="42" t="s">
        <v>1119</v>
      </c>
      <c r="I98" s="47" t="s">
        <v>1115</v>
      </c>
      <c r="J98" s="47">
        <v>1</v>
      </c>
      <c r="K98" s="47" t="s">
        <v>132</v>
      </c>
      <c r="L98" s="173">
        <v>800</v>
      </c>
      <c r="M98" s="45" t="s">
        <v>587</v>
      </c>
      <c r="N98" s="52" t="s">
        <v>1116</v>
      </c>
      <c r="O98" s="52" t="s">
        <v>1117</v>
      </c>
      <c r="P98" s="55" t="s">
        <v>25</v>
      </c>
      <c r="Q98" s="43"/>
    </row>
    <row r="99" spans="2:17" ht="18" customHeight="1" x14ac:dyDescent="0.15">
      <c r="B99" s="54">
        <v>2017</v>
      </c>
      <c r="C99" s="55">
        <v>2</v>
      </c>
      <c r="D99" s="57" t="s">
        <v>15</v>
      </c>
      <c r="E99" s="45" t="s">
        <v>804</v>
      </c>
      <c r="F99" s="55" t="s">
        <v>47</v>
      </c>
      <c r="G99" s="42" t="s">
        <v>1120</v>
      </c>
      <c r="H99" s="42" t="s">
        <v>1121</v>
      </c>
      <c r="I99" s="47" t="s">
        <v>1115</v>
      </c>
      <c r="J99" s="47">
        <v>1</v>
      </c>
      <c r="K99" s="47" t="s">
        <v>132</v>
      </c>
      <c r="L99" s="173">
        <v>100</v>
      </c>
      <c r="M99" s="45" t="s">
        <v>587</v>
      </c>
      <c r="N99" s="52" t="s">
        <v>802</v>
      </c>
      <c r="O99" s="52" t="s">
        <v>803</v>
      </c>
      <c r="P99" s="55" t="s">
        <v>25</v>
      </c>
      <c r="Q99" s="43"/>
    </row>
    <row r="100" spans="2:17" ht="18" customHeight="1" x14ac:dyDescent="0.15">
      <c r="B100" s="54">
        <v>2017</v>
      </c>
      <c r="C100" s="55">
        <v>2</v>
      </c>
      <c r="D100" s="57" t="s">
        <v>15</v>
      </c>
      <c r="E100" s="45" t="s">
        <v>801</v>
      </c>
      <c r="F100" s="55" t="s">
        <v>47</v>
      </c>
      <c r="G100" s="42" t="s">
        <v>1120</v>
      </c>
      <c r="H100" s="42" t="s">
        <v>1121</v>
      </c>
      <c r="I100" s="47" t="s">
        <v>1115</v>
      </c>
      <c r="J100" s="47">
        <v>1</v>
      </c>
      <c r="K100" s="47" t="s">
        <v>132</v>
      </c>
      <c r="L100" s="173">
        <v>99</v>
      </c>
      <c r="M100" s="45" t="s">
        <v>587</v>
      </c>
      <c r="N100" s="52" t="s">
        <v>802</v>
      </c>
      <c r="O100" s="52" t="s">
        <v>803</v>
      </c>
      <c r="P100" s="55" t="s">
        <v>25</v>
      </c>
      <c r="Q100" s="43"/>
    </row>
    <row r="101" spans="2:17" ht="18" customHeight="1" x14ac:dyDescent="0.15">
      <c r="B101" s="54">
        <v>2017</v>
      </c>
      <c r="C101" s="55">
        <v>2</v>
      </c>
      <c r="D101" s="57" t="s">
        <v>15</v>
      </c>
      <c r="E101" s="45" t="s">
        <v>805</v>
      </c>
      <c r="F101" s="55" t="s">
        <v>128</v>
      </c>
      <c r="G101" s="42" t="s">
        <v>246</v>
      </c>
      <c r="H101" s="42" t="s">
        <v>1127</v>
      </c>
      <c r="I101" s="47" t="s">
        <v>1115</v>
      </c>
      <c r="J101" s="47">
        <v>1</v>
      </c>
      <c r="K101" s="47" t="s">
        <v>132</v>
      </c>
      <c r="L101" s="173">
        <v>33</v>
      </c>
      <c r="M101" s="45" t="s">
        <v>587</v>
      </c>
      <c r="N101" s="52" t="s">
        <v>809</v>
      </c>
      <c r="O101" s="52" t="s">
        <v>810</v>
      </c>
      <c r="P101" s="55" t="s">
        <v>25</v>
      </c>
      <c r="Q101" s="43"/>
    </row>
    <row r="102" spans="2:17" ht="18" customHeight="1" x14ac:dyDescent="0.15">
      <c r="B102" s="54">
        <v>2017</v>
      </c>
      <c r="C102" s="55">
        <v>2</v>
      </c>
      <c r="D102" s="57" t="s">
        <v>15</v>
      </c>
      <c r="E102" s="45" t="s">
        <v>804</v>
      </c>
      <c r="F102" s="55" t="s">
        <v>128</v>
      </c>
      <c r="G102" s="42" t="s">
        <v>246</v>
      </c>
      <c r="H102" s="42" t="s">
        <v>1127</v>
      </c>
      <c r="I102" s="47" t="s">
        <v>1115</v>
      </c>
      <c r="J102" s="47">
        <v>1</v>
      </c>
      <c r="K102" s="47" t="s">
        <v>132</v>
      </c>
      <c r="L102" s="173">
        <v>25</v>
      </c>
      <c r="M102" s="45" t="s">
        <v>587</v>
      </c>
      <c r="N102" s="52" t="s">
        <v>588</v>
      </c>
      <c r="O102" s="52" t="s">
        <v>589</v>
      </c>
      <c r="P102" s="55" t="s">
        <v>25</v>
      </c>
      <c r="Q102" s="43"/>
    </row>
    <row r="103" spans="2:17" ht="18" customHeight="1" x14ac:dyDescent="0.15">
      <c r="B103" s="54">
        <v>2017</v>
      </c>
      <c r="C103" s="55">
        <v>2</v>
      </c>
      <c r="D103" s="57" t="s">
        <v>15</v>
      </c>
      <c r="E103" s="45" t="s">
        <v>806</v>
      </c>
      <c r="F103" s="55" t="s">
        <v>128</v>
      </c>
      <c r="G103" s="42" t="s">
        <v>246</v>
      </c>
      <c r="H103" s="42" t="s">
        <v>1127</v>
      </c>
      <c r="I103" s="47" t="s">
        <v>1115</v>
      </c>
      <c r="J103" s="47">
        <v>1</v>
      </c>
      <c r="K103" s="47" t="s">
        <v>132</v>
      </c>
      <c r="L103" s="173">
        <v>26</v>
      </c>
      <c r="M103" s="45" t="s">
        <v>587</v>
      </c>
      <c r="N103" s="52" t="s">
        <v>588</v>
      </c>
      <c r="O103" s="52" t="s">
        <v>589</v>
      </c>
      <c r="P103" s="55" t="s">
        <v>25</v>
      </c>
      <c r="Q103" s="43"/>
    </row>
    <row r="104" spans="2:17" ht="18" customHeight="1" x14ac:dyDescent="0.15">
      <c r="B104" s="54">
        <v>2017</v>
      </c>
      <c r="C104" s="55">
        <v>2</v>
      </c>
      <c r="D104" s="57" t="s">
        <v>15</v>
      </c>
      <c r="E104" s="45" t="s">
        <v>811</v>
      </c>
      <c r="F104" s="55" t="s">
        <v>128</v>
      </c>
      <c r="G104" s="42" t="s">
        <v>246</v>
      </c>
      <c r="H104" s="42" t="s">
        <v>1127</v>
      </c>
      <c r="I104" s="47" t="s">
        <v>1115</v>
      </c>
      <c r="J104" s="47">
        <v>1</v>
      </c>
      <c r="K104" s="47" t="s">
        <v>132</v>
      </c>
      <c r="L104" s="173">
        <v>45</v>
      </c>
      <c r="M104" s="45" t="s">
        <v>587</v>
      </c>
      <c r="N104" s="52" t="s">
        <v>812</v>
      </c>
      <c r="O104" s="52" t="s">
        <v>813</v>
      </c>
      <c r="P104" s="55" t="s">
        <v>25</v>
      </c>
      <c r="Q104" s="43"/>
    </row>
    <row r="105" spans="2:17" ht="18" customHeight="1" x14ac:dyDescent="0.15">
      <c r="B105" s="54">
        <v>2017</v>
      </c>
      <c r="C105" s="55">
        <v>2</v>
      </c>
      <c r="D105" s="57" t="s">
        <v>15</v>
      </c>
      <c r="E105" s="45" t="s">
        <v>1128</v>
      </c>
      <c r="F105" s="55" t="s">
        <v>128</v>
      </c>
      <c r="G105" s="42" t="s">
        <v>246</v>
      </c>
      <c r="H105" s="42" t="s">
        <v>1127</v>
      </c>
      <c r="I105" s="47" t="s">
        <v>1115</v>
      </c>
      <c r="J105" s="47">
        <v>1</v>
      </c>
      <c r="K105" s="47" t="s">
        <v>132</v>
      </c>
      <c r="L105" s="173">
        <v>25</v>
      </c>
      <c r="M105" s="45" t="s">
        <v>587</v>
      </c>
      <c r="N105" s="52" t="s">
        <v>588</v>
      </c>
      <c r="O105" s="52" t="s">
        <v>589</v>
      </c>
      <c r="P105" s="55" t="s">
        <v>25</v>
      </c>
      <c r="Q105" s="43"/>
    </row>
    <row r="106" spans="2:17" ht="18" customHeight="1" x14ac:dyDescent="0.15">
      <c r="B106" s="54">
        <v>2017</v>
      </c>
      <c r="C106" s="55">
        <v>2</v>
      </c>
      <c r="D106" s="57" t="s">
        <v>15</v>
      </c>
      <c r="E106" s="45" t="s">
        <v>1129</v>
      </c>
      <c r="F106" s="55" t="s">
        <v>128</v>
      </c>
      <c r="G106" s="42" t="s">
        <v>246</v>
      </c>
      <c r="H106" s="42" t="s">
        <v>1127</v>
      </c>
      <c r="I106" s="47" t="s">
        <v>1115</v>
      </c>
      <c r="J106" s="47">
        <v>1</v>
      </c>
      <c r="K106" s="47" t="s">
        <v>132</v>
      </c>
      <c r="L106" s="173">
        <v>28</v>
      </c>
      <c r="M106" s="45" t="s">
        <v>587</v>
      </c>
      <c r="N106" s="52" t="s">
        <v>588</v>
      </c>
      <c r="O106" s="52" t="s">
        <v>589</v>
      </c>
      <c r="P106" s="55" t="s">
        <v>25</v>
      </c>
      <c r="Q106" s="43"/>
    </row>
    <row r="107" spans="2:17" ht="18" customHeight="1" x14ac:dyDescent="0.15">
      <c r="B107" s="54">
        <v>2017</v>
      </c>
      <c r="C107" s="55">
        <v>2</v>
      </c>
      <c r="D107" s="57" t="s">
        <v>15</v>
      </c>
      <c r="E107" s="45" t="s">
        <v>1130</v>
      </c>
      <c r="F107" s="55" t="s">
        <v>128</v>
      </c>
      <c r="G107" s="42" t="s">
        <v>246</v>
      </c>
      <c r="H107" s="42" t="s">
        <v>1127</v>
      </c>
      <c r="I107" s="47" t="s">
        <v>1115</v>
      </c>
      <c r="J107" s="47">
        <v>1</v>
      </c>
      <c r="K107" s="47" t="s">
        <v>132</v>
      </c>
      <c r="L107" s="173">
        <v>26</v>
      </c>
      <c r="M107" s="45" t="s">
        <v>587</v>
      </c>
      <c r="N107" s="52" t="s">
        <v>588</v>
      </c>
      <c r="O107" s="52" t="s">
        <v>589</v>
      </c>
      <c r="P107" s="55" t="s">
        <v>25</v>
      </c>
      <c r="Q107" s="43"/>
    </row>
    <row r="108" spans="2:17" ht="18" customHeight="1" x14ac:dyDescent="0.15">
      <c r="B108" s="54">
        <v>2017</v>
      </c>
      <c r="C108" s="55">
        <v>2</v>
      </c>
      <c r="D108" s="57" t="s">
        <v>15</v>
      </c>
      <c r="E108" s="45" t="s">
        <v>1128</v>
      </c>
      <c r="F108" s="55" t="s">
        <v>128</v>
      </c>
      <c r="G108" s="42" t="s">
        <v>251</v>
      </c>
      <c r="H108" s="42" t="s">
        <v>1131</v>
      </c>
      <c r="I108" s="47" t="s">
        <v>1115</v>
      </c>
      <c r="J108" s="47">
        <v>1</v>
      </c>
      <c r="K108" s="47" t="s">
        <v>132</v>
      </c>
      <c r="L108" s="173">
        <v>55</v>
      </c>
      <c r="M108" s="45" t="s">
        <v>587</v>
      </c>
      <c r="N108" s="52" t="s">
        <v>588</v>
      </c>
      <c r="O108" s="52" t="s">
        <v>589</v>
      </c>
      <c r="P108" s="55" t="s">
        <v>25</v>
      </c>
      <c r="Q108" s="43"/>
    </row>
    <row r="109" spans="2:17" ht="18" customHeight="1" x14ac:dyDescent="0.15">
      <c r="B109" s="54">
        <v>2017</v>
      </c>
      <c r="C109" s="55">
        <v>2</v>
      </c>
      <c r="D109" s="57" t="s">
        <v>15</v>
      </c>
      <c r="E109" s="45" t="s">
        <v>1129</v>
      </c>
      <c r="F109" s="55" t="s">
        <v>128</v>
      </c>
      <c r="G109" s="42" t="s">
        <v>251</v>
      </c>
      <c r="H109" s="42" t="s">
        <v>1131</v>
      </c>
      <c r="I109" s="47" t="s">
        <v>1115</v>
      </c>
      <c r="J109" s="47">
        <v>1</v>
      </c>
      <c r="K109" s="47" t="s">
        <v>132</v>
      </c>
      <c r="L109" s="173">
        <v>43</v>
      </c>
      <c r="M109" s="45" t="s">
        <v>587</v>
      </c>
      <c r="N109" s="52" t="s">
        <v>588</v>
      </c>
      <c r="O109" s="52" t="s">
        <v>589</v>
      </c>
      <c r="P109" s="55" t="s">
        <v>25</v>
      </c>
      <c r="Q109" s="43"/>
    </row>
    <row r="110" spans="2:17" ht="18" customHeight="1" x14ac:dyDescent="0.15">
      <c r="B110" s="54">
        <v>2017</v>
      </c>
      <c r="C110" s="55">
        <v>2</v>
      </c>
      <c r="D110" s="57" t="s">
        <v>15</v>
      </c>
      <c r="E110" s="45" t="s">
        <v>1130</v>
      </c>
      <c r="F110" s="55" t="s">
        <v>128</v>
      </c>
      <c r="G110" s="42" t="s">
        <v>251</v>
      </c>
      <c r="H110" s="42" t="s">
        <v>1131</v>
      </c>
      <c r="I110" s="47" t="s">
        <v>1115</v>
      </c>
      <c r="J110" s="47">
        <v>1</v>
      </c>
      <c r="K110" s="47" t="s">
        <v>132</v>
      </c>
      <c r="L110" s="173">
        <v>38</v>
      </c>
      <c r="M110" s="45" t="s">
        <v>587</v>
      </c>
      <c r="N110" s="52" t="s">
        <v>588</v>
      </c>
      <c r="O110" s="52" t="s">
        <v>589</v>
      </c>
      <c r="P110" s="55" t="s">
        <v>25</v>
      </c>
      <c r="Q110" s="43"/>
    </row>
    <row r="111" spans="2:17" ht="18" customHeight="1" x14ac:dyDescent="0.15">
      <c r="B111" s="54">
        <v>2017</v>
      </c>
      <c r="C111" s="55">
        <v>2</v>
      </c>
      <c r="D111" s="57" t="s">
        <v>16</v>
      </c>
      <c r="E111" s="45" t="s">
        <v>1132</v>
      </c>
      <c r="F111" s="55" t="s">
        <v>256</v>
      </c>
      <c r="G111" s="42" t="s">
        <v>1133</v>
      </c>
      <c r="H111" s="42" t="s">
        <v>1121</v>
      </c>
      <c r="I111" s="47" t="s">
        <v>1134</v>
      </c>
      <c r="J111" s="47">
        <v>1</v>
      </c>
      <c r="K111" s="47" t="s">
        <v>132</v>
      </c>
      <c r="L111" s="173">
        <v>440</v>
      </c>
      <c r="M111" s="45" t="s">
        <v>593</v>
      </c>
      <c r="N111" s="52" t="s">
        <v>818</v>
      </c>
      <c r="O111" s="52" t="s">
        <v>819</v>
      </c>
      <c r="P111" s="55" t="s">
        <v>25</v>
      </c>
      <c r="Q111" s="246"/>
    </row>
    <row r="112" spans="2:17" ht="18" customHeight="1" x14ac:dyDescent="0.15">
      <c r="B112" s="54">
        <v>2017</v>
      </c>
      <c r="C112" s="55">
        <v>2</v>
      </c>
      <c r="D112" s="55" t="s">
        <v>15</v>
      </c>
      <c r="E112" s="45" t="s">
        <v>1348</v>
      </c>
      <c r="F112" s="55" t="s">
        <v>36</v>
      </c>
      <c r="G112" s="42" t="s">
        <v>246</v>
      </c>
      <c r="H112" s="42" t="s">
        <v>958</v>
      </c>
      <c r="I112" s="47" t="s">
        <v>959</v>
      </c>
      <c r="J112" s="44">
        <v>11488</v>
      </c>
      <c r="K112" s="44" t="s">
        <v>288</v>
      </c>
      <c r="L112" s="173">
        <v>730</v>
      </c>
      <c r="M112" s="45" t="s">
        <v>1349</v>
      </c>
      <c r="N112" s="52" t="s">
        <v>1362</v>
      </c>
      <c r="O112" s="52" t="s">
        <v>1363</v>
      </c>
      <c r="P112" s="55" t="s">
        <v>25</v>
      </c>
      <c r="Q112" s="43"/>
    </row>
    <row r="113" spans="2:17" ht="18" customHeight="1" x14ac:dyDescent="0.15">
      <c r="B113" s="54">
        <v>2017</v>
      </c>
      <c r="C113" s="55">
        <v>2</v>
      </c>
      <c r="D113" s="55" t="s">
        <v>15</v>
      </c>
      <c r="E113" s="45" t="s">
        <v>1352</v>
      </c>
      <c r="F113" s="55" t="s">
        <v>36</v>
      </c>
      <c r="G113" s="42" t="s">
        <v>246</v>
      </c>
      <c r="H113" s="42" t="s">
        <v>958</v>
      </c>
      <c r="I113" s="47" t="s">
        <v>959</v>
      </c>
      <c r="J113" s="44">
        <v>1992</v>
      </c>
      <c r="K113" s="44" t="s">
        <v>288</v>
      </c>
      <c r="L113" s="173">
        <v>127</v>
      </c>
      <c r="M113" s="45" t="s">
        <v>1349</v>
      </c>
      <c r="N113" s="52" t="s">
        <v>1362</v>
      </c>
      <c r="O113" s="52" t="s">
        <v>1363</v>
      </c>
      <c r="P113" s="55" t="s">
        <v>25</v>
      </c>
      <c r="Q113" s="43"/>
    </row>
    <row r="114" spans="2:17" ht="18" customHeight="1" x14ac:dyDescent="0.15">
      <c r="B114" s="54">
        <v>2017</v>
      </c>
      <c r="C114" s="55">
        <v>2</v>
      </c>
      <c r="D114" s="55" t="s">
        <v>15</v>
      </c>
      <c r="E114" s="45" t="s">
        <v>1353</v>
      </c>
      <c r="F114" s="55" t="s">
        <v>36</v>
      </c>
      <c r="G114" s="42" t="s">
        <v>251</v>
      </c>
      <c r="H114" s="42" t="s">
        <v>960</v>
      </c>
      <c r="I114" s="47" t="s">
        <v>1115</v>
      </c>
      <c r="J114" s="44">
        <v>114.9</v>
      </c>
      <c r="K114" s="44" t="s">
        <v>897</v>
      </c>
      <c r="L114" s="173">
        <v>69</v>
      </c>
      <c r="M114" s="45" t="s">
        <v>1349</v>
      </c>
      <c r="N114" s="52" t="s">
        <v>1362</v>
      </c>
      <c r="O114" s="52" t="s">
        <v>1363</v>
      </c>
      <c r="P114" s="55" t="s">
        <v>25</v>
      </c>
      <c r="Q114" s="43"/>
    </row>
    <row r="115" spans="2:17" ht="18" customHeight="1" x14ac:dyDescent="0.15">
      <c r="B115" s="54">
        <v>2017</v>
      </c>
      <c r="C115" s="55">
        <v>2</v>
      </c>
      <c r="D115" s="55" t="s">
        <v>15</v>
      </c>
      <c r="E115" s="45" t="s">
        <v>1354</v>
      </c>
      <c r="F115" s="55" t="s">
        <v>36</v>
      </c>
      <c r="G115" s="42" t="s">
        <v>251</v>
      </c>
      <c r="H115" s="42" t="s">
        <v>960</v>
      </c>
      <c r="I115" s="47" t="s">
        <v>1364</v>
      </c>
      <c r="J115" s="44">
        <v>86.3</v>
      </c>
      <c r="K115" s="44" t="s">
        <v>897</v>
      </c>
      <c r="L115" s="173">
        <v>52</v>
      </c>
      <c r="M115" s="45" t="s">
        <v>1349</v>
      </c>
      <c r="N115" s="52" t="s">
        <v>1362</v>
      </c>
      <c r="O115" s="52" t="s">
        <v>1363</v>
      </c>
      <c r="P115" s="55" t="s">
        <v>25</v>
      </c>
      <c r="Q115" s="43"/>
    </row>
    <row r="116" spans="2:17" ht="18" customHeight="1" x14ac:dyDescent="0.15">
      <c r="B116" s="54">
        <v>2017</v>
      </c>
      <c r="C116" s="55">
        <v>2</v>
      </c>
      <c r="D116" s="55" t="s">
        <v>15</v>
      </c>
      <c r="E116" s="45" t="s">
        <v>1355</v>
      </c>
      <c r="F116" s="55" t="s">
        <v>36</v>
      </c>
      <c r="G116" s="42" t="s">
        <v>942</v>
      </c>
      <c r="H116" s="42" t="s">
        <v>1365</v>
      </c>
      <c r="I116" s="47" t="s">
        <v>969</v>
      </c>
      <c r="J116" s="44">
        <v>548</v>
      </c>
      <c r="K116" s="44" t="s">
        <v>267</v>
      </c>
      <c r="L116" s="173">
        <v>75</v>
      </c>
      <c r="M116" s="45" t="s">
        <v>1349</v>
      </c>
      <c r="N116" s="52" t="s">
        <v>1362</v>
      </c>
      <c r="O116" s="52" t="s">
        <v>1363</v>
      </c>
      <c r="P116" s="55" t="s">
        <v>25</v>
      </c>
      <c r="Q116" s="43"/>
    </row>
    <row r="117" spans="2:17" ht="18" customHeight="1" x14ac:dyDescent="0.15">
      <c r="B117" s="54">
        <v>2017</v>
      </c>
      <c r="C117" s="55">
        <v>2</v>
      </c>
      <c r="D117" s="57" t="s">
        <v>16</v>
      </c>
      <c r="E117" s="45" t="s">
        <v>1739</v>
      </c>
      <c r="F117" s="55" t="s">
        <v>36</v>
      </c>
      <c r="G117" s="42" t="s">
        <v>246</v>
      </c>
      <c r="H117" s="42" t="s">
        <v>1740</v>
      </c>
      <c r="I117" s="47" t="s">
        <v>18</v>
      </c>
      <c r="J117" s="44">
        <v>340</v>
      </c>
      <c r="K117" s="44" t="s">
        <v>288</v>
      </c>
      <c r="L117" s="173">
        <v>28</v>
      </c>
      <c r="M117" s="45" t="s">
        <v>1497</v>
      </c>
      <c r="N117" s="52" t="s">
        <v>1518</v>
      </c>
      <c r="O117" s="52" t="s">
        <v>1519</v>
      </c>
      <c r="P117" s="55" t="s">
        <v>25</v>
      </c>
      <c r="Q117" s="43"/>
    </row>
    <row r="118" spans="2:17" ht="18" customHeight="1" x14ac:dyDescent="0.15">
      <c r="B118" s="54">
        <v>2017</v>
      </c>
      <c r="C118" s="55">
        <v>2</v>
      </c>
      <c r="D118" s="57" t="s">
        <v>16</v>
      </c>
      <c r="E118" s="45" t="s">
        <v>1739</v>
      </c>
      <c r="F118" s="55" t="s">
        <v>36</v>
      </c>
      <c r="G118" s="42" t="s">
        <v>251</v>
      </c>
      <c r="H118" s="42" t="s">
        <v>1741</v>
      </c>
      <c r="I118" s="47" t="s">
        <v>18</v>
      </c>
      <c r="J118" s="44">
        <v>36</v>
      </c>
      <c r="K118" s="44" t="s">
        <v>897</v>
      </c>
      <c r="L118" s="173">
        <v>26</v>
      </c>
      <c r="M118" s="45" t="s">
        <v>1497</v>
      </c>
      <c r="N118" s="52" t="s">
        <v>1518</v>
      </c>
      <c r="O118" s="52" t="s">
        <v>1519</v>
      </c>
      <c r="P118" s="55" t="s">
        <v>25</v>
      </c>
      <c r="Q118" s="43"/>
    </row>
    <row r="119" spans="2:17" ht="18" customHeight="1" x14ac:dyDescent="0.15">
      <c r="B119" s="54">
        <v>2017</v>
      </c>
      <c r="C119" s="55">
        <v>2</v>
      </c>
      <c r="D119" s="57" t="s">
        <v>16</v>
      </c>
      <c r="E119" s="45" t="s">
        <v>1739</v>
      </c>
      <c r="F119" s="55" t="s">
        <v>36</v>
      </c>
      <c r="G119" s="42" t="s">
        <v>246</v>
      </c>
      <c r="H119" s="42" t="s">
        <v>1740</v>
      </c>
      <c r="I119" s="47" t="s">
        <v>18</v>
      </c>
      <c r="J119" s="44">
        <v>340</v>
      </c>
      <c r="K119" s="44" t="s">
        <v>288</v>
      </c>
      <c r="L119" s="173">
        <v>28</v>
      </c>
      <c r="M119" s="45" t="s">
        <v>1497</v>
      </c>
      <c r="N119" s="52" t="s">
        <v>1518</v>
      </c>
      <c r="O119" s="52" t="s">
        <v>1519</v>
      </c>
      <c r="P119" s="55" t="s">
        <v>25</v>
      </c>
      <c r="Q119" s="43"/>
    </row>
    <row r="120" spans="2:17" ht="18" customHeight="1" x14ac:dyDescent="0.15">
      <c r="B120" s="54">
        <v>2017</v>
      </c>
      <c r="C120" s="55">
        <v>2</v>
      </c>
      <c r="D120" s="57" t="s">
        <v>16</v>
      </c>
      <c r="E120" s="45" t="s">
        <v>1663</v>
      </c>
      <c r="F120" s="55" t="s">
        <v>128</v>
      </c>
      <c r="G120" s="42" t="s">
        <v>173</v>
      </c>
      <c r="H120" s="42" t="s">
        <v>1745</v>
      </c>
      <c r="I120" s="47" t="s">
        <v>1112</v>
      </c>
      <c r="J120" s="44">
        <v>300</v>
      </c>
      <c r="K120" s="44" t="s">
        <v>951</v>
      </c>
      <c r="L120" s="173">
        <v>25</v>
      </c>
      <c r="M120" s="45" t="s">
        <v>1552</v>
      </c>
      <c r="N120" s="52" t="s">
        <v>1570</v>
      </c>
      <c r="O120" s="52" t="s">
        <v>1571</v>
      </c>
      <c r="P120" s="55" t="s">
        <v>25</v>
      </c>
      <c r="Q120" s="43"/>
    </row>
    <row r="121" spans="2:17" ht="18" customHeight="1" x14ac:dyDescent="0.15">
      <c r="B121" s="54">
        <v>2017</v>
      </c>
      <c r="C121" s="55">
        <v>2</v>
      </c>
      <c r="D121" s="57" t="s">
        <v>16</v>
      </c>
      <c r="E121" s="45" t="s">
        <v>1663</v>
      </c>
      <c r="F121" s="55" t="s">
        <v>128</v>
      </c>
      <c r="G121" s="42" t="s">
        <v>1746</v>
      </c>
      <c r="H121" s="42" t="s">
        <v>1747</v>
      </c>
      <c r="I121" s="47" t="s">
        <v>1748</v>
      </c>
      <c r="J121" s="44">
        <v>300</v>
      </c>
      <c r="K121" s="44" t="s">
        <v>293</v>
      </c>
      <c r="L121" s="173">
        <v>28</v>
      </c>
      <c r="M121" s="45" t="s">
        <v>1552</v>
      </c>
      <c r="N121" s="52" t="s">
        <v>1570</v>
      </c>
      <c r="O121" s="52" t="s">
        <v>1571</v>
      </c>
      <c r="P121" s="55" t="s">
        <v>25</v>
      </c>
      <c r="Q121" s="43"/>
    </row>
    <row r="122" spans="2:17" ht="18" customHeight="1" x14ac:dyDescent="0.15">
      <c r="B122" s="54">
        <v>2017</v>
      </c>
      <c r="C122" s="55">
        <v>2</v>
      </c>
      <c r="D122" s="57" t="s">
        <v>16</v>
      </c>
      <c r="E122" s="45" t="s">
        <v>1666</v>
      </c>
      <c r="F122" s="55" t="s">
        <v>128</v>
      </c>
      <c r="G122" s="42" t="s">
        <v>1750</v>
      </c>
      <c r="H122" s="42" t="s">
        <v>1751</v>
      </c>
      <c r="I122" s="47" t="s">
        <v>1750</v>
      </c>
      <c r="J122" s="44">
        <v>162</v>
      </c>
      <c r="K122" s="44" t="s">
        <v>275</v>
      </c>
      <c r="L122" s="173">
        <v>88</v>
      </c>
      <c r="M122" s="45" t="s">
        <v>1552</v>
      </c>
      <c r="N122" s="52" t="s">
        <v>1667</v>
      </c>
      <c r="O122" s="52" t="s">
        <v>1668</v>
      </c>
      <c r="P122" s="55" t="s">
        <v>25</v>
      </c>
      <c r="Q122" s="43"/>
    </row>
    <row r="123" spans="2:17" ht="18" customHeight="1" x14ac:dyDescent="0.15">
      <c r="B123" s="54">
        <v>2017</v>
      </c>
      <c r="C123" s="55">
        <v>2</v>
      </c>
      <c r="D123" s="57" t="s">
        <v>15</v>
      </c>
      <c r="E123" s="45" t="s">
        <v>1619</v>
      </c>
      <c r="F123" s="55" t="s">
        <v>128</v>
      </c>
      <c r="G123" s="42" t="s">
        <v>1780</v>
      </c>
      <c r="H123" s="42" t="s">
        <v>1781</v>
      </c>
      <c r="I123" s="47" t="s">
        <v>972</v>
      </c>
      <c r="J123" s="44">
        <v>190</v>
      </c>
      <c r="K123" s="44" t="s">
        <v>267</v>
      </c>
      <c r="L123" s="173">
        <v>50</v>
      </c>
      <c r="M123" s="45" t="s">
        <v>1782</v>
      </c>
      <c r="N123" s="52" t="s">
        <v>1617</v>
      </c>
      <c r="O123" s="52" t="s">
        <v>1618</v>
      </c>
      <c r="P123" s="55" t="s">
        <v>25</v>
      </c>
      <c r="Q123" s="43"/>
    </row>
    <row r="124" spans="2:17" ht="18" customHeight="1" x14ac:dyDescent="0.15">
      <c r="B124" s="54">
        <v>2017</v>
      </c>
      <c r="C124" s="55">
        <v>2</v>
      </c>
      <c r="D124" s="57" t="s">
        <v>15</v>
      </c>
      <c r="E124" s="45" t="s">
        <v>2318</v>
      </c>
      <c r="F124" s="55" t="s">
        <v>36</v>
      </c>
      <c r="G124" s="42" t="s">
        <v>2319</v>
      </c>
      <c r="H124" s="42" t="s">
        <v>2320</v>
      </c>
      <c r="I124" s="47" t="s">
        <v>2321</v>
      </c>
      <c r="J124" s="47">
        <v>1</v>
      </c>
      <c r="K124" s="47" t="s">
        <v>1754</v>
      </c>
      <c r="L124" s="173">
        <v>4905</v>
      </c>
      <c r="M124" s="45" t="s">
        <v>1887</v>
      </c>
      <c r="N124" s="52" t="s">
        <v>2322</v>
      </c>
      <c r="O124" s="52" t="s">
        <v>2323</v>
      </c>
      <c r="P124" s="55" t="s">
        <v>52</v>
      </c>
      <c r="Q124" s="43"/>
    </row>
    <row r="125" spans="2:17" ht="18" customHeight="1" x14ac:dyDescent="0.15">
      <c r="B125" s="54">
        <v>2017</v>
      </c>
      <c r="C125" s="55">
        <v>2</v>
      </c>
      <c r="D125" s="57" t="s">
        <v>15</v>
      </c>
      <c r="E125" s="45" t="s">
        <v>2136</v>
      </c>
      <c r="F125" s="55" t="s">
        <v>128</v>
      </c>
      <c r="G125" s="42" t="s">
        <v>251</v>
      </c>
      <c r="H125" s="42" t="s">
        <v>2329</v>
      </c>
      <c r="I125" s="47" t="s">
        <v>2330</v>
      </c>
      <c r="J125" s="47">
        <v>99</v>
      </c>
      <c r="K125" s="47" t="s">
        <v>176</v>
      </c>
      <c r="L125" s="173">
        <v>61</v>
      </c>
      <c r="M125" s="45" t="s">
        <v>2331</v>
      </c>
      <c r="N125" s="52" t="s">
        <v>2137</v>
      </c>
      <c r="O125" s="52" t="s">
        <v>2138</v>
      </c>
      <c r="P125" s="55" t="s">
        <v>25</v>
      </c>
      <c r="Q125" s="43"/>
    </row>
    <row r="126" spans="2:17" ht="18" customHeight="1" x14ac:dyDescent="0.15">
      <c r="B126" s="54">
        <v>2017</v>
      </c>
      <c r="C126" s="55">
        <v>2</v>
      </c>
      <c r="D126" s="57" t="s">
        <v>15</v>
      </c>
      <c r="E126" s="45" t="s">
        <v>2136</v>
      </c>
      <c r="F126" s="55" t="s">
        <v>128</v>
      </c>
      <c r="G126" s="42" t="s">
        <v>246</v>
      </c>
      <c r="H126" s="42" t="s">
        <v>955</v>
      </c>
      <c r="I126" s="47" t="s">
        <v>2330</v>
      </c>
      <c r="J126" s="47">
        <v>3510</v>
      </c>
      <c r="K126" s="47" t="s">
        <v>2332</v>
      </c>
      <c r="L126" s="173">
        <v>216</v>
      </c>
      <c r="M126" s="45" t="s">
        <v>1936</v>
      </c>
      <c r="N126" s="52" t="s">
        <v>2137</v>
      </c>
      <c r="O126" s="52" t="s">
        <v>2138</v>
      </c>
      <c r="P126" s="55" t="s">
        <v>25</v>
      </c>
      <c r="Q126" s="43"/>
    </row>
    <row r="127" spans="2:17" ht="18" customHeight="1" x14ac:dyDescent="0.15">
      <c r="B127" s="54">
        <v>2017</v>
      </c>
      <c r="C127" s="55">
        <v>2</v>
      </c>
      <c r="D127" s="57" t="s">
        <v>15</v>
      </c>
      <c r="E127" s="45" t="s">
        <v>2136</v>
      </c>
      <c r="F127" s="55" t="s">
        <v>128</v>
      </c>
      <c r="G127" s="42" t="s">
        <v>173</v>
      </c>
      <c r="H127" s="42" t="s">
        <v>2333</v>
      </c>
      <c r="I127" s="47" t="s">
        <v>2334</v>
      </c>
      <c r="J127" s="47">
        <v>621</v>
      </c>
      <c r="K127" s="47" t="s">
        <v>176</v>
      </c>
      <c r="L127" s="173">
        <v>34</v>
      </c>
      <c r="M127" s="45" t="s">
        <v>1936</v>
      </c>
      <c r="N127" s="52" t="s">
        <v>2137</v>
      </c>
      <c r="O127" s="52" t="s">
        <v>2138</v>
      </c>
      <c r="P127" s="55" t="s">
        <v>25</v>
      </c>
      <c r="Q127" s="43"/>
    </row>
    <row r="128" spans="2:17" ht="18" customHeight="1" x14ac:dyDescent="0.15">
      <c r="B128" s="54">
        <v>2017</v>
      </c>
      <c r="C128" s="55">
        <v>2</v>
      </c>
      <c r="D128" s="57" t="s">
        <v>15</v>
      </c>
      <c r="E128" s="45" t="s">
        <v>2136</v>
      </c>
      <c r="F128" s="55" t="s">
        <v>128</v>
      </c>
      <c r="G128" s="42" t="s">
        <v>2335</v>
      </c>
      <c r="H128" s="42" t="s">
        <v>2336</v>
      </c>
      <c r="I128" s="47" t="s">
        <v>2337</v>
      </c>
      <c r="J128" s="47">
        <v>358</v>
      </c>
      <c r="K128" s="47" t="s">
        <v>2338</v>
      </c>
      <c r="L128" s="173">
        <v>85</v>
      </c>
      <c r="M128" s="45" t="s">
        <v>1936</v>
      </c>
      <c r="N128" s="52" t="s">
        <v>2137</v>
      </c>
      <c r="O128" s="52" t="s">
        <v>2138</v>
      </c>
      <c r="P128" s="55" t="s">
        <v>25</v>
      </c>
      <c r="Q128" s="43"/>
    </row>
    <row r="129" spans="2:17" ht="18" customHeight="1" x14ac:dyDescent="0.15">
      <c r="B129" s="54">
        <v>2017</v>
      </c>
      <c r="C129" s="55">
        <v>2</v>
      </c>
      <c r="D129" s="57" t="s">
        <v>15</v>
      </c>
      <c r="E129" s="45" t="s">
        <v>2339</v>
      </c>
      <c r="F129" s="55" t="s">
        <v>128</v>
      </c>
      <c r="G129" s="42" t="s">
        <v>246</v>
      </c>
      <c r="H129" s="42" t="s">
        <v>2340</v>
      </c>
      <c r="I129" s="47" t="s">
        <v>2330</v>
      </c>
      <c r="J129" s="47">
        <v>1614</v>
      </c>
      <c r="K129" s="47" t="s">
        <v>2332</v>
      </c>
      <c r="L129" s="173">
        <v>97</v>
      </c>
      <c r="M129" s="45" t="s">
        <v>1936</v>
      </c>
      <c r="N129" s="52" t="s">
        <v>2140</v>
      </c>
      <c r="O129" s="52" t="s">
        <v>2141</v>
      </c>
      <c r="P129" s="55" t="s">
        <v>25</v>
      </c>
      <c r="Q129" s="43"/>
    </row>
    <row r="130" spans="2:17" ht="18" customHeight="1" x14ac:dyDescent="0.15">
      <c r="B130" s="54">
        <v>2017</v>
      </c>
      <c r="C130" s="55">
        <v>2</v>
      </c>
      <c r="D130" s="57" t="s">
        <v>15</v>
      </c>
      <c r="E130" s="45" t="s">
        <v>2339</v>
      </c>
      <c r="F130" s="55" t="s">
        <v>128</v>
      </c>
      <c r="G130" s="42" t="s">
        <v>251</v>
      </c>
      <c r="H130" s="42" t="s">
        <v>2341</v>
      </c>
      <c r="I130" s="47" t="s">
        <v>2330</v>
      </c>
      <c r="J130" s="47">
        <v>131</v>
      </c>
      <c r="K130" s="47" t="s">
        <v>176</v>
      </c>
      <c r="L130" s="173">
        <v>79</v>
      </c>
      <c r="M130" s="45" t="s">
        <v>1936</v>
      </c>
      <c r="N130" s="52" t="s">
        <v>2140</v>
      </c>
      <c r="O130" s="52" t="s">
        <v>2141</v>
      </c>
      <c r="P130" s="55" t="s">
        <v>25</v>
      </c>
      <c r="Q130" s="43"/>
    </row>
    <row r="131" spans="2:17" ht="18" customHeight="1" x14ac:dyDescent="0.15">
      <c r="B131" s="54">
        <v>2017</v>
      </c>
      <c r="C131" s="55">
        <v>2</v>
      </c>
      <c r="D131" s="57" t="s">
        <v>15</v>
      </c>
      <c r="E131" s="45" t="s">
        <v>2339</v>
      </c>
      <c r="F131" s="55" t="s">
        <v>128</v>
      </c>
      <c r="G131" s="42" t="s">
        <v>2342</v>
      </c>
      <c r="H131" s="42" t="s">
        <v>2343</v>
      </c>
      <c r="I131" s="47" t="s">
        <v>2330</v>
      </c>
      <c r="J131" s="47">
        <v>2081</v>
      </c>
      <c r="K131" s="47" t="s">
        <v>2344</v>
      </c>
      <c r="L131" s="173">
        <v>24</v>
      </c>
      <c r="M131" s="45" t="s">
        <v>1936</v>
      </c>
      <c r="N131" s="52" t="s">
        <v>2140</v>
      </c>
      <c r="O131" s="52" t="s">
        <v>2141</v>
      </c>
      <c r="P131" s="55" t="s">
        <v>25</v>
      </c>
      <c r="Q131" s="43"/>
    </row>
    <row r="132" spans="2:17" ht="18" customHeight="1" x14ac:dyDescent="0.15">
      <c r="B132" s="54">
        <v>2017</v>
      </c>
      <c r="C132" s="55">
        <v>2</v>
      </c>
      <c r="D132" s="57" t="s">
        <v>15</v>
      </c>
      <c r="E132" s="45" t="s">
        <v>2339</v>
      </c>
      <c r="F132" s="55" t="s">
        <v>128</v>
      </c>
      <c r="G132" s="42" t="s">
        <v>2345</v>
      </c>
      <c r="H132" s="42" t="s">
        <v>2346</v>
      </c>
      <c r="I132" s="47" t="s">
        <v>2330</v>
      </c>
      <c r="J132" s="47">
        <v>312</v>
      </c>
      <c r="K132" s="47" t="s">
        <v>133</v>
      </c>
      <c r="L132" s="173">
        <v>50</v>
      </c>
      <c r="M132" s="45" t="s">
        <v>1936</v>
      </c>
      <c r="N132" s="52" t="s">
        <v>2140</v>
      </c>
      <c r="O132" s="52" t="s">
        <v>2141</v>
      </c>
      <c r="P132" s="55" t="s">
        <v>25</v>
      </c>
      <c r="Q132" s="43"/>
    </row>
    <row r="133" spans="2:17" ht="18" customHeight="1" x14ac:dyDescent="0.15">
      <c r="B133" s="54">
        <v>2017</v>
      </c>
      <c r="C133" s="55">
        <v>2</v>
      </c>
      <c r="D133" s="57" t="s">
        <v>15</v>
      </c>
      <c r="E133" s="45" t="s">
        <v>2339</v>
      </c>
      <c r="F133" s="55" t="s">
        <v>128</v>
      </c>
      <c r="G133" s="42" t="s">
        <v>2347</v>
      </c>
      <c r="H133" s="42" t="s">
        <v>2348</v>
      </c>
      <c r="I133" s="47" t="s">
        <v>2349</v>
      </c>
      <c r="J133" s="47">
        <v>2</v>
      </c>
      <c r="K133" s="47" t="s">
        <v>2350</v>
      </c>
      <c r="L133" s="173">
        <v>54</v>
      </c>
      <c r="M133" s="45" t="s">
        <v>1936</v>
      </c>
      <c r="N133" s="52" t="s">
        <v>2140</v>
      </c>
      <c r="O133" s="52" t="s">
        <v>2141</v>
      </c>
      <c r="P133" s="55" t="s">
        <v>25</v>
      </c>
      <c r="Q133" s="43"/>
    </row>
    <row r="134" spans="2:17" ht="18" customHeight="1" x14ac:dyDescent="0.15">
      <c r="B134" s="54">
        <v>2017</v>
      </c>
      <c r="C134" s="55">
        <v>2</v>
      </c>
      <c r="D134" s="57" t="s">
        <v>16</v>
      </c>
      <c r="E134" s="45" t="s">
        <v>2143</v>
      </c>
      <c r="F134" s="55" t="s">
        <v>128</v>
      </c>
      <c r="G134" s="42" t="s">
        <v>251</v>
      </c>
      <c r="H134" s="42" t="s">
        <v>2351</v>
      </c>
      <c r="I134" s="47" t="s">
        <v>2352</v>
      </c>
      <c r="J134" s="47">
        <v>650</v>
      </c>
      <c r="K134" s="47" t="s">
        <v>176</v>
      </c>
      <c r="L134" s="173">
        <v>450</v>
      </c>
      <c r="M134" s="45" t="s">
        <v>1936</v>
      </c>
      <c r="N134" s="52" t="s">
        <v>2144</v>
      </c>
      <c r="O134" s="52" t="s">
        <v>2353</v>
      </c>
      <c r="P134" s="55" t="s">
        <v>25</v>
      </c>
      <c r="Q134" s="43"/>
    </row>
    <row r="135" spans="2:17" ht="18" customHeight="1" x14ac:dyDescent="0.15">
      <c r="B135" s="54">
        <v>2017</v>
      </c>
      <c r="C135" s="55">
        <v>2</v>
      </c>
      <c r="D135" s="57" t="s">
        <v>16</v>
      </c>
      <c r="E135" s="45" t="s">
        <v>2143</v>
      </c>
      <c r="F135" s="55" t="s">
        <v>128</v>
      </c>
      <c r="G135" s="42" t="s">
        <v>246</v>
      </c>
      <c r="H135" s="42" t="s">
        <v>2354</v>
      </c>
      <c r="I135" s="47" t="s">
        <v>2352</v>
      </c>
      <c r="J135" s="47">
        <v>7000</v>
      </c>
      <c r="K135" s="47" t="s">
        <v>2332</v>
      </c>
      <c r="L135" s="173">
        <v>450</v>
      </c>
      <c r="M135" s="45" t="s">
        <v>1936</v>
      </c>
      <c r="N135" s="52" t="s">
        <v>2144</v>
      </c>
      <c r="O135" s="52" t="s">
        <v>2353</v>
      </c>
      <c r="P135" s="55" t="s">
        <v>25</v>
      </c>
      <c r="Q135" s="43"/>
    </row>
    <row r="136" spans="2:17" ht="18" customHeight="1" x14ac:dyDescent="0.15">
      <c r="B136" s="54">
        <v>2017</v>
      </c>
      <c r="C136" s="55">
        <v>2</v>
      </c>
      <c r="D136" s="57" t="s">
        <v>16</v>
      </c>
      <c r="E136" s="45" t="s">
        <v>2147</v>
      </c>
      <c r="F136" s="55" t="s">
        <v>128</v>
      </c>
      <c r="G136" s="42" t="s">
        <v>251</v>
      </c>
      <c r="H136" s="42" t="s">
        <v>2351</v>
      </c>
      <c r="I136" s="47" t="s">
        <v>2352</v>
      </c>
      <c r="J136" s="47">
        <v>370</v>
      </c>
      <c r="K136" s="47" t="s">
        <v>176</v>
      </c>
      <c r="L136" s="173">
        <v>250</v>
      </c>
      <c r="M136" s="45" t="s">
        <v>1936</v>
      </c>
      <c r="N136" s="52" t="s">
        <v>2148</v>
      </c>
      <c r="O136" s="52" t="s">
        <v>2149</v>
      </c>
      <c r="P136" s="55" t="s">
        <v>25</v>
      </c>
      <c r="Q136" s="43"/>
    </row>
    <row r="137" spans="2:17" ht="18" customHeight="1" x14ac:dyDescent="0.15">
      <c r="B137" s="54">
        <v>2017</v>
      </c>
      <c r="C137" s="55">
        <v>2</v>
      </c>
      <c r="D137" s="57" t="s">
        <v>16</v>
      </c>
      <c r="E137" s="45" t="s">
        <v>2147</v>
      </c>
      <c r="F137" s="55" t="s">
        <v>128</v>
      </c>
      <c r="G137" s="42" t="s">
        <v>246</v>
      </c>
      <c r="H137" s="42" t="s">
        <v>2354</v>
      </c>
      <c r="I137" s="47" t="s">
        <v>2352</v>
      </c>
      <c r="J137" s="47">
        <v>3500</v>
      </c>
      <c r="K137" s="47" t="s">
        <v>2332</v>
      </c>
      <c r="L137" s="173">
        <v>250</v>
      </c>
      <c r="M137" s="45" t="s">
        <v>1936</v>
      </c>
      <c r="N137" s="52" t="s">
        <v>2148</v>
      </c>
      <c r="O137" s="52" t="s">
        <v>2149</v>
      </c>
      <c r="P137" s="55" t="s">
        <v>25</v>
      </c>
      <c r="Q137" s="43"/>
    </row>
    <row r="138" spans="2:17" ht="18" customHeight="1" x14ac:dyDescent="0.15">
      <c r="B138" s="54">
        <v>2017</v>
      </c>
      <c r="C138" s="55">
        <v>2</v>
      </c>
      <c r="D138" s="57" t="s">
        <v>16</v>
      </c>
      <c r="E138" s="45" t="s">
        <v>2150</v>
      </c>
      <c r="F138" s="55" t="s">
        <v>128</v>
      </c>
      <c r="G138" s="42" t="s">
        <v>251</v>
      </c>
      <c r="H138" s="42" t="s">
        <v>2351</v>
      </c>
      <c r="I138" s="47" t="s">
        <v>2352</v>
      </c>
      <c r="J138" s="47">
        <v>300</v>
      </c>
      <c r="K138" s="47" t="s">
        <v>176</v>
      </c>
      <c r="L138" s="173">
        <v>200</v>
      </c>
      <c r="M138" s="45" t="s">
        <v>1936</v>
      </c>
      <c r="N138" s="52" t="s">
        <v>2151</v>
      </c>
      <c r="O138" s="52" t="s">
        <v>2152</v>
      </c>
      <c r="P138" s="55" t="s">
        <v>25</v>
      </c>
      <c r="Q138" s="43"/>
    </row>
    <row r="139" spans="2:17" ht="18" customHeight="1" x14ac:dyDescent="0.15">
      <c r="B139" s="54">
        <v>2017</v>
      </c>
      <c r="C139" s="55">
        <v>2</v>
      </c>
      <c r="D139" s="57" t="s">
        <v>16</v>
      </c>
      <c r="E139" s="45" t="s">
        <v>2150</v>
      </c>
      <c r="F139" s="55" t="s">
        <v>128</v>
      </c>
      <c r="G139" s="42" t="s">
        <v>246</v>
      </c>
      <c r="H139" s="42" t="s">
        <v>2354</v>
      </c>
      <c r="I139" s="47" t="s">
        <v>2352</v>
      </c>
      <c r="J139" s="47">
        <v>3000</v>
      </c>
      <c r="K139" s="47" t="s">
        <v>2332</v>
      </c>
      <c r="L139" s="173">
        <v>200</v>
      </c>
      <c r="M139" s="45" t="s">
        <v>1936</v>
      </c>
      <c r="N139" s="52" t="s">
        <v>2151</v>
      </c>
      <c r="O139" s="52" t="s">
        <v>2152</v>
      </c>
      <c r="P139" s="55" t="s">
        <v>25</v>
      </c>
      <c r="Q139" s="43"/>
    </row>
    <row r="140" spans="2:17" ht="18" customHeight="1" x14ac:dyDescent="0.15">
      <c r="B140" s="54">
        <v>2017</v>
      </c>
      <c r="C140" s="55">
        <v>2</v>
      </c>
      <c r="D140" s="57" t="s">
        <v>16</v>
      </c>
      <c r="E140" s="45" t="s">
        <v>2375</v>
      </c>
      <c r="F140" s="55" t="s">
        <v>36</v>
      </c>
      <c r="G140" s="42" t="s">
        <v>2376</v>
      </c>
      <c r="H140" s="42" t="s">
        <v>2377</v>
      </c>
      <c r="I140" s="47" t="s">
        <v>43</v>
      </c>
      <c r="J140" s="47">
        <v>1</v>
      </c>
      <c r="K140" s="47" t="s">
        <v>132</v>
      </c>
      <c r="L140" s="173">
        <v>136</v>
      </c>
      <c r="M140" s="45" t="s">
        <v>1945</v>
      </c>
      <c r="N140" s="52" t="s">
        <v>1950</v>
      </c>
      <c r="O140" s="52" t="s">
        <v>1951</v>
      </c>
      <c r="P140" s="55" t="s">
        <v>25</v>
      </c>
      <c r="Q140" s="43"/>
    </row>
    <row r="141" spans="2:17" ht="18" customHeight="1" x14ac:dyDescent="0.15">
      <c r="B141" s="54">
        <v>2017</v>
      </c>
      <c r="C141" s="55">
        <v>2</v>
      </c>
      <c r="D141" s="57" t="s">
        <v>16</v>
      </c>
      <c r="E141" s="45" t="s">
        <v>2378</v>
      </c>
      <c r="F141" s="55" t="s">
        <v>36</v>
      </c>
      <c r="G141" s="42" t="s">
        <v>2376</v>
      </c>
      <c r="H141" s="42" t="s">
        <v>2379</v>
      </c>
      <c r="I141" s="47" t="s">
        <v>43</v>
      </c>
      <c r="J141" s="47">
        <v>1</v>
      </c>
      <c r="K141" s="47" t="s">
        <v>132</v>
      </c>
      <c r="L141" s="173">
        <v>91</v>
      </c>
      <c r="M141" s="45" t="s">
        <v>1945</v>
      </c>
      <c r="N141" s="52" t="s">
        <v>1950</v>
      </c>
      <c r="O141" s="52" t="s">
        <v>1951</v>
      </c>
      <c r="P141" s="55" t="s">
        <v>25</v>
      </c>
      <c r="Q141" s="43"/>
    </row>
    <row r="142" spans="2:17" ht="18" customHeight="1" x14ac:dyDescent="0.15">
      <c r="B142" s="54">
        <v>2017</v>
      </c>
      <c r="C142" s="55">
        <v>2</v>
      </c>
      <c r="D142" s="55" t="s">
        <v>15</v>
      </c>
      <c r="E142" s="45" t="s">
        <v>2382</v>
      </c>
      <c r="F142" s="55" t="s">
        <v>128</v>
      </c>
      <c r="G142" s="42" t="s">
        <v>2383</v>
      </c>
      <c r="H142" s="48" t="s">
        <v>2384</v>
      </c>
      <c r="I142" s="47" t="s">
        <v>1364</v>
      </c>
      <c r="J142" s="47">
        <v>1</v>
      </c>
      <c r="K142" s="47" t="s">
        <v>139</v>
      </c>
      <c r="L142" s="173">
        <v>91</v>
      </c>
      <c r="M142" s="45" t="s">
        <v>1968</v>
      </c>
      <c r="N142" s="52" t="s">
        <v>1969</v>
      </c>
      <c r="O142" s="52" t="s">
        <v>1970</v>
      </c>
      <c r="P142" s="55" t="s">
        <v>25</v>
      </c>
      <c r="Q142" s="43"/>
    </row>
    <row r="143" spans="2:17" ht="18" customHeight="1" x14ac:dyDescent="0.15">
      <c r="B143" s="54">
        <v>2017</v>
      </c>
      <c r="C143" s="55">
        <v>2</v>
      </c>
      <c r="D143" s="55" t="s">
        <v>15</v>
      </c>
      <c r="E143" s="45" t="s">
        <v>2382</v>
      </c>
      <c r="F143" s="55" t="s">
        <v>128</v>
      </c>
      <c r="G143" s="42" t="s">
        <v>2383</v>
      </c>
      <c r="H143" s="48" t="s">
        <v>2385</v>
      </c>
      <c r="I143" s="47" t="s">
        <v>1364</v>
      </c>
      <c r="J143" s="47">
        <v>1</v>
      </c>
      <c r="K143" s="47" t="s">
        <v>139</v>
      </c>
      <c r="L143" s="173">
        <v>91</v>
      </c>
      <c r="M143" s="45" t="s">
        <v>1968</v>
      </c>
      <c r="N143" s="52" t="s">
        <v>1969</v>
      </c>
      <c r="O143" s="52" t="s">
        <v>1970</v>
      </c>
      <c r="P143" s="55" t="s">
        <v>25</v>
      </c>
      <c r="Q143" s="43"/>
    </row>
    <row r="144" spans="2:17" ht="18" customHeight="1" x14ac:dyDescent="0.15">
      <c r="B144" s="54">
        <v>2017</v>
      </c>
      <c r="C144" s="55">
        <v>2</v>
      </c>
      <c r="D144" s="57" t="s">
        <v>16</v>
      </c>
      <c r="E144" s="45" t="s">
        <v>2398</v>
      </c>
      <c r="F144" s="55" t="s">
        <v>36</v>
      </c>
      <c r="G144" s="42" t="s">
        <v>246</v>
      </c>
      <c r="H144" s="42" t="s">
        <v>2389</v>
      </c>
      <c r="I144" s="47" t="s">
        <v>969</v>
      </c>
      <c r="J144" s="47">
        <v>7242</v>
      </c>
      <c r="K144" s="47" t="s">
        <v>288</v>
      </c>
      <c r="L144" s="173">
        <v>500</v>
      </c>
      <c r="M144" s="45" t="s">
        <v>1979</v>
      </c>
      <c r="N144" s="52" t="s">
        <v>2200</v>
      </c>
      <c r="O144" s="52" t="s">
        <v>2201</v>
      </c>
      <c r="P144" s="55" t="s">
        <v>25</v>
      </c>
      <c r="Q144" s="43"/>
    </row>
    <row r="145" spans="2:17" ht="18" customHeight="1" x14ac:dyDescent="0.15">
      <c r="B145" s="54">
        <v>2017</v>
      </c>
      <c r="C145" s="55">
        <v>2</v>
      </c>
      <c r="D145" s="57" t="s">
        <v>16</v>
      </c>
      <c r="E145" s="45" t="s">
        <v>2417</v>
      </c>
      <c r="F145" s="55" t="s">
        <v>36</v>
      </c>
      <c r="G145" s="42" t="s">
        <v>131</v>
      </c>
      <c r="H145" s="42" t="s">
        <v>2080</v>
      </c>
      <c r="I145" s="47" t="s">
        <v>2403</v>
      </c>
      <c r="J145" s="47">
        <v>1</v>
      </c>
      <c r="K145" s="47" t="s">
        <v>132</v>
      </c>
      <c r="L145" s="173">
        <v>232</v>
      </c>
      <c r="M145" s="45" t="s">
        <v>2060</v>
      </c>
      <c r="N145" s="52" t="s">
        <v>2061</v>
      </c>
      <c r="O145" s="52" t="s">
        <v>2062</v>
      </c>
      <c r="P145" s="55" t="s">
        <v>25</v>
      </c>
      <c r="Q145" s="43"/>
    </row>
    <row r="146" spans="2:17" ht="18" customHeight="1" x14ac:dyDescent="0.15">
      <c r="B146" s="54">
        <v>2017</v>
      </c>
      <c r="C146" s="55">
        <v>2</v>
      </c>
      <c r="D146" s="57" t="s">
        <v>16</v>
      </c>
      <c r="E146" s="45" t="s">
        <v>2420</v>
      </c>
      <c r="F146" s="55" t="s">
        <v>128</v>
      </c>
      <c r="G146" s="42" t="s">
        <v>2408</v>
      </c>
      <c r="H146" s="42" t="s">
        <v>2421</v>
      </c>
      <c r="I146" s="47" t="s">
        <v>969</v>
      </c>
      <c r="J146" s="47">
        <v>7000</v>
      </c>
      <c r="K146" s="47" t="s">
        <v>377</v>
      </c>
      <c r="L146" s="173">
        <v>162</v>
      </c>
      <c r="M146" s="45" t="s">
        <v>2077</v>
      </c>
      <c r="N146" s="52" t="s">
        <v>2273</v>
      </c>
      <c r="O146" s="52" t="s">
        <v>2274</v>
      </c>
      <c r="P146" s="55" t="s">
        <v>25</v>
      </c>
      <c r="Q146" s="43"/>
    </row>
    <row r="147" spans="2:17" ht="18" customHeight="1" x14ac:dyDescent="0.15">
      <c r="B147" s="54">
        <v>2017</v>
      </c>
      <c r="C147" s="55">
        <v>2</v>
      </c>
      <c r="D147" s="57" t="s">
        <v>16</v>
      </c>
      <c r="E147" s="45" t="s">
        <v>2301</v>
      </c>
      <c r="F147" s="55" t="s">
        <v>128</v>
      </c>
      <c r="G147" s="42" t="s">
        <v>1750</v>
      </c>
      <c r="H147" s="42" t="s">
        <v>2428</v>
      </c>
      <c r="I147" s="47" t="s">
        <v>1750</v>
      </c>
      <c r="J147" s="47">
        <v>114</v>
      </c>
      <c r="K147" s="47" t="s">
        <v>894</v>
      </c>
      <c r="L147" s="173">
        <v>27</v>
      </c>
      <c r="M147" s="45" t="s">
        <v>2090</v>
      </c>
      <c r="N147" s="52" t="s">
        <v>2302</v>
      </c>
      <c r="O147" s="52" t="s">
        <v>2303</v>
      </c>
      <c r="P147" s="55" t="s">
        <v>25</v>
      </c>
      <c r="Q147" s="43"/>
    </row>
    <row r="148" spans="2:17" ht="18" customHeight="1" x14ac:dyDescent="0.15">
      <c r="B148" s="98">
        <v>2017</v>
      </c>
      <c r="C148" s="40">
        <v>2</v>
      </c>
      <c r="D148" s="117" t="s">
        <v>16</v>
      </c>
      <c r="E148" s="41" t="s">
        <v>2294</v>
      </c>
      <c r="F148" s="40" t="s">
        <v>128</v>
      </c>
      <c r="G148" s="107" t="s">
        <v>1750</v>
      </c>
      <c r="H148" s="107" t="s">
        <v>2428</v>
      </c>
      <c r="I148" s="99" t="s">
        <v>1750</v>
      </c>
      <c r="J148" s="144">
        <v>447</v>
      </c>
      <c r="K148" s="144" t="s">
        <v>894</v>
      </c>
      <c r="L148" s="227">
        <v>85</v>
      </c>
      <c r="M148" s="41" t="s">
        <v>2090</v>
      </c>
      <c r="N148" s="39" t="s">
        <v>2091</v>
      </c>
      <c r="O148" s="39" t="s">
        <v>2092</v>
      </c>
      <c r="P148" s="40" t="s">
        <v>25</v>
      </c>
      <c r="Q148" s="108"/>
    </row>
    <row r="149" spans="2:17" ht="18" customHeight="1" x14ac:dyDescent="0.15">
      <c r="B149" s="54">
        <v>2017</v>
      </c>
      <c r="C149" s="55">
        <v>2</v>
      </c>
      <c r="D149" s="57" t="s">
        <v>15</v>
      </c>
      <c r="E149" s="45" t="s">
        <v>2764</v>
      </c>
      <c r="F149" s="55" t="s">
        <v>36</v>
      </c>
      <c r="G149" s="42" t="s">
        <v>2765</v>
      </c>
      <c r="H149" s="42" t="s">
        <v>1778</v>
      </c>
      <c r="I149" s="47" t="s">
        <v>18</v>
      </c>
      <c r="J149" s="47">
        <v>10</v>
      </c>
      <c r="K149" s="47" t="s">
        <v>4621</v>
      </c>
      <c r="L149" s="173">
        <v>60</v>
      </c>
      <c r="M149" s="45" t="s">
        <v>2766</v>
      </c>
      <c r="N149" s="52" t="s">
        <v>2597</v>
      </c>
      <c r="O149" s="52" t="s">
        <v>2598</v>
      </c>
      <c r="P149" s="55" t="s">
        <v>25</v>
      </c>
      <c r="Q149" s="246"/>
    </row>
    <row r="150" spans="2:17" ht="18" customHeight="1" x14ac:dyDescent="0.15">
      <c r="B150" s="54">
        <v>2017</v>
      </c>
      <c r="C150" s="55">
        <v>2</v>
      </c>
      <c r="D150" s="57" t="s">
        <v>15</v>
      </c>
      <c r="E150" s="45" t="s">
        <v>2768</v>
      </c>
      <c r="F150" s="55" t="s">
        <v>36</v>
      </c>
      <c r="G150" s="42" t="s">
        <v>2772</v>
      </c>
      <c r="H150" s="42" t="s">
        <v>2773</v>
      </c>
      <c r="I150" s="47" t="s">
        <v>2774</v>
      </c>
      <c r="J150" s="47">
        <v>4</v>
      </c>
      <c r="K150" s="47" t="s">
        <v>2775</v>
      </c>
      <c r="L150" s="173">
        <v>82</v>
      </c>
      <c r="M150" s="45" t="s">
        <v>2769</v>
      </c>
      <c r="N150" s="52" t="s">
        <v>2770</v>
      </c>
      <c r="O150" s="52" t="s">
        <v>2771</v>
      </c>
      <c r="P150" s="55" t="s">
        <v>25</v>
      </c>
      <c r="Q150" s="246"/>
    </row>
    <row r="151" spans="2:17" ht="18" customHeight="1" x14ac:dyDescent="0.15">
      <c r="B151" s="54">
        <v>2017</v>
      </c>
      <c r="C151" s="55">
        <v>2</v>
      </c>
      <c r="D151" s="57" t="s">
        <v>15</v>
      </c>
      <c r="E151" s="45" t="s">
        <v>3021</v>
      </c>
      <c r="F151" s="55" t="s">
        <v>128</v>
      </c>
      <c r="G151" s="42" t="s">
        <v>970</v>
      </c>
      <c r="H151" s="42" t="s">
        <v>3022</v>
      </c>
      <c r="I151" s="47" t="s">
        <v>972</v>
      </c>
      <c r="J151" s="44">
        <v>500</v>
      </c>
      <c r="K151" s="44" t="s">
        <v>3023</v>
      </c>
      <c r="L151" s="173">
        <v>480</v>
      </c>
      <c r="M151" s="45" t="s">
        <v>2833</v>
      </c>
      <c r="N151" s="52" t="s">
        <v>2941</v>
      </c>
      <c r="O151" s="52" t="s">
        <v>2942</v>
      </c>
      <c r="P151" s="55" t="s">
        <v>25</v>
      </c>
      <c r="Q151" s="43"/>
    </row>
    <row r="152" spans="2:17" ht="18" customHeight="1" x14ac:dyDescent="0.15">
      <c r="B152" s="54">
        <v>2017</v>
      </c>
      <c r="C152" s="55">
        <v>2</v>
      </c>
      <c r="D152" s="57" t="s">
        <v>15</v>
      </c>
      <c r="E152" s="45" t="s">
        <v>3021</v>
      </c>
      <c r="F152" s="55" t="s">
        <v>128</v>
      </c>
      <c r="G152" s="42" t="s">
        <v>246</v>
      </c>
      <c r="H152" s="42" t="s">
        <v>955</v>
      </c>
      <c r="I152" s="47" t="s">
        <v>3024</v>
      </c>
      <c r="J152" s="44">
        <v>1000</v>
      </c>
      <c r="K152" s="44" t="s">
        <v>288</v>
      </c>
      <c r="L152" s="173">
        <v>62</v>
      </c>
      <c r="M152" s="45" t="s">
        <v>2833</v>
      </c>
      <c r="N152" s="52" t="s">
        <v>2941</v>
      </c>
      <c r="O152" s="52" t="s">
        <v>2942</v>
      </c>
      <c r="P152" s="55" t="s">
        <v>25</v>
      </c>
      <c r="Q152" s="43"/>
    </row>
    <row r="153" spans="2:17" ht="18" customHeight="1" x14ac:dyDescent="0.15">
      <c r="B153" s="54">
        <v>2017</v>
      </c>
      <c r="C153" s="55">
        <v>2</v>
      </c>
      <c r="D153" s="57" t="s">
        <v>15</v>
      </c>
      <c r="E153" s="45" t="s">
        <v>2944</v>
      </c>
      <c r="F153" s="55" t="s">
        <v>128</v>
      </c>
      <c r="G153" s="42" t="s">
        <v>246</v>
      </c>
      <c r="H153" s="42" t="s">
        <v>955</v>
      </c>
      <c r="I153" s="47" t="s">
        <v>17</v>
      </c>
      <c r="J153" s="44">
        <v>800</v>
      </c>
      <c r="K153" s="44" t="s">
        <v>288</v>
      </c>
      <c r="L153" s="173">
        <v>50</v>
      </c>
      <c r="M153" s="45" t="s">
        <v>2833</v>
      </c>
      <c r="N153" s="52" t="s">
        <v>2838</v>
      </c>
      <c r="O153" s="52" t="s">
        <v>2839</v>
      </c>
      <c r="P153" s="55" t="s">
        <v>25</v>
      </c>
      <c r="Q153" s="43"/>
    </row>
    <row r="154" spans="2:17" ht="18" customHeight="1" x14ac:dyDescent="0.15">
      <c r="B154" s="54">
        <v>2017</v>
      </c>
      <c r="C154" s="55">
        <v>2</v>
      </c>
      <c r="D154" s="57" t="s">
        <v>15</v>
      </c>
      <c r="E154" s="45" t="s">
        <v>3047</v>
      </c>
      <c r="F154" s="55" t="s">
        <v>128</v>
      </c>
      <c r="G154" s="42" t="s">
        <v>246</v>
      </c>
      <c r="H154" s="42" t="s">
        <v>955</v>
      </c>
      <c r="I154" s="47" t="s">
        <v>17</v>
      </c>
      <c r="J154" s="44">
        <v>1200</v>
      </c>
      <c r="K154" s="44" t="s">
        <v>957</v>
      </c>
      <c r="L154" s="173">
        <v>80</v>
      </c>
      <c r="M154" s="45" t="s">
        <v>2865</v>
      </c>
      <c r="N154" s="52" t="s">
        <v>3048</v>
      </c>
      <c r="O154" s="52" t="s">
        <v>3049</v>
      </c>
      <c r="P154" s="55" t="s">
        <v>25</v>
      </c>
      <c r="Q154" s="43"/>
    </row>
    <row r="155" spans="2:17" ht="18" customHeight="1" x14ac:dyDescent="0.15">
      <c r="B155" s="54">
        <v>2017</v>
      </c>
      <c r="C155" s="55">
        <v>2</v>
      </c>
      <c r="D155" s="57" t="s">
        <v>15</v>
      </c>
      <c r="E155" s="45" t="s">
        <v>3050</v>
      </c>
      <c r="F155" s="55" t="s">
        <v>128</v>
      </c>
      <c r="G155" s="42" t="s">
        <v>246</v>
      </c>
      <c r="H155" s="42" t="s">
        <v>955</v>
      </c>
      <c r="I155" s="47" t="s">
        <v>17</v>
      </c>
      <c r="J155" s="44">
        <v>2500</v>
      </c>
      <c r="K155" s="44" t="s">
        <v>957</v>
      </c>
      <c r="L155" s="173">
        <v>167</v>
      </c>
      <c r="M155" s="45" t="s">
        <v>2865</v>
      </c>
      <c r="N155" s="52" t="s">
        <v>3048</v>
      </c>
      <c r="O155" s="52" t="s">
        <v>3049</v>
      </c>
      <c r="P155" s="55" t="s">
        <v>25</v>
      </c>
      <c r="Q155" s="43"/>
    </row>
    <row r="156" spans="2:17" ht="18" customHeight="1" x14ac:dyDescent="0.15">
      <c r="B156" s="54">
        <v>2017</v>
      </c>
      <c r="C156" s="55">
        <v>2</v>
      </c>
      <c r="D156" s="57" t="s">
        <v>15</v>
      </c>
      <c r="E156" s="45" t="s">
        <v>3051</v>
      </c>
      <c r="F156" s="55" t="s">
        <v>36</v>
      </c>
      <c r="G156" s="42" t="s">
        <v>3052</v>
      </c>
      <c r="H156" s="42" t="s">
        <v>3053</v>
      </c>
      <c r="I156" s="47" t="s">
        <v>17</v>
      </c>
      <c r="J156" s="44">
        <v>1474</v>
      </c>
      <c r="K156" s="44" t="s">
        <v>267</v>
      </c>
      <c r="L156" s="173">
        <v>185</v>
      </c>
      <c r="M156" s="45" t="s">
        <v>3054</v>
      </c>
      <c r="N156" s="52" t="s">
        <v>2961</v>
      </c>
      <c r="O156" s="52" t="s">
        <v>2962</v>
      </c>
      <c r="P156" s="55" t="s">
        <v>25</v>
      </c>
      <c r="Q156" s="43"/>
    </row>
    <row r="157" spans="2:17" ht="18" customHeight="1" x14ac:dyDescent="0.15">
      <c r="B157" s="54">
        <v>2017</v>
      </c>
      <c r="C157" s="55">
        <v>2</v>
      </c>
      <c r="D157" s="57" t="s">
        <v>15</v>
      </c>
      <c r="E157" s="45" t="s">
        <v>3066</v>
      </c>
      <c r="F157" s="55" t="s">
        <v>36</v>
      </c>
      <c r="G157" s="42" t="s">
        <v>3052</v>
      </c>
      <c r="H157" s="42" t="s">
        <v>3067</v>
      </c>
      <c r="I157" s="47" t="s">
        <v>17</v>
      </c>
      <c r="J157" s="44">
        <v>1500</v>
      </c>
      <c r="K157" s="44" t="s">
        <v>267</v>
      </c>
      <c r="L157" s="173">
        <v>150</v>
      </c>
      <c r="M157" s="45" t="s">
        <v>3054</v>
      </c>
      <c r="N157" s="52" t="s">
        <v>2961</v>
      </c>
      <c r="O157" s="52" t="s">
        <v>2962</v>
      </c>
      <c r="P157" s="55" t="s">
        <v>25</v>
      </c>
      <c r="Q157" s="43"/>
    </row>
    <row r="158" spans="2:17" ht="18" customHeight="1" x14ac:dyDescent="0.15">
      <c r="B158" s="54">
        <v>2017</v>
      </c>
      <c r="C158" s="55">
        <v>2</v>
      </c>
      <c r="D158" s="57" t="s">
        <v>15</v>
      </c>
      <c r="E158" s="45" t="s">
        <v>3080</v>
      </c>
      <c r="F158" s="55" t="s">
        <v>128</v>
      </c>
      <c r="G158" s="42" t="s">
        <v>246</v>
      </c>
      <c r="H158" s="42" t="s">
        <v>3081</v>
      </c>
      <c r="I158" s="47" t="s">
        <v>3082</v>
      </c>
      <c r="J158" s="44">
        <v>1900</v>
      </c>
      <c r="K158" s="44" t="s">
        <v>288</v>
      </c>
      <c r="L158" s="173">
        <v>120</v>
      </c>
      <c r="M158" s="45" t="s">
        <v>2885</v>
      </c>
      <c r="N158" s="52" t="s">
        <v>2886</v>
      </c>
      <c r="O158" s="52" t="s">
        <v>2887</v>
      </c>
      <c r="P158" s="55" t="s">
        <v>25</v>
      </c>
      <c r="Q158" s="43"/>
    </row>
    <row r="159" spans="2:17" ht="18" customHeight="1" x14ac:dyDescent="0.15">
      <c r="B159" s="54">
        <v>2017</v>
      </c>
      <c r="C159" s="55">
        <v>2</v>
      </c>
      <c r="D159" s="57" t="s">
        <v>15</v>
      </c>
      <c r="E159" s="45" t="s">
        <v>3083</v>
      </c>
      <c r="F159" s="55" t="s">
        <v>128</v>
      </c>
      <c r="G159" s="42" t="s">
        <v>246</v>
      </c>
      <c r="H159" s="42" t="s">
        <v>3084</v>
      </c>
      <c r="I159" s="47" t="s">
        <v>3082</v>
      </c>
      <c r="J159" s="44">
        <v>1000</v>
      </c>
      <c r="K159" s="44" t="s">
        <v>288</v>
      </c>
      <c r="L159" s="173">
        <v>70</v>
      </c>
      <c r="M159" s="45" t="s">
        <v>2885</v>
      </c>
      <c r="N159" s="52" t="s">
        <v>2886</v>
      </c>
      <c r="O159" s="52" t="s">
        <v>2887</v>
      </c>
      <c r="P159" s="55" t="s">
        <v>25</v>
      </c>
      <c r="Q159" s="43"/>
    </row>
    <row r="160" spans="2:17" ht="18" customHeight="1" x14ac:dyDescent="0.15">
      <c r="B160" s="54">
        <v>2017</v>
      </c>
      <c r="C160" s="55">
        <v>2</v>
      </c>
      <c r="D160" s="57" t="s">
        <v>15</v>
      </c>
      <c r="E160" s="45" t="s">
        <v>3085</v>
      </c>
      <c r="F160" s="55" t="s">
        <v>47</v>
      </c>
      <c r="G160" s="42" t="s">
        <v>2408</v>
      </c>
      <c r="H160" s="42" t="s">
        <v>2409</v>
      </c>
      <c r="I160" s="47" t="s">
        <v>3082</v>
      </c>
      <c r="J160" s="44">
        <v>1700</v>
      </c>
      <c r="K160" s="44" t="s">
        <v>293</v>
      </c>
      <c r="L160" s="173">
        <v>46</v>
      </c>
      <c r="M160" s="45" t="s">
        <v>2885</v>
      </c>
      <c r="N160" s="52" t="s">
        <v>2886</v>
      </c>
      <c r="O160" s="52" t="s">
        <v>2887</v>
      </c>
      <c r="P160" s="55" t="s">
        <v>25</v>
      </c>
      <c r="Q160" s="43"/>
    </row>
    <row r="161" spans="2:17" ht="18" customHeight="1" x14ac:dyDescent="0.15">
      <c r="B161" s="54">
        <v>2017</v>
      </c>
      <c r="C161" s="55">
        <v>2</v>
      </c>
      <c r="D161" s="57" t="s">
        <v>15</v>
      </c>
      <c r="E161" s="45" t="s">
        <v>2883</v>
      </c>
      <c r="F161" s="55" t="s">
        <v>128</v>
      </c>
      <c r="G161" s="42" t="s">
        <v>251</v>
      </c>
      <c r="H161" s="42" t="s">
        <v>3086</v>
      </c>
      <c r="I161" s="47" t="s">
        <v>3087</v>
      </c>
      <c r="J161" s="44">
        <v>125</v>
      </c>
      <c r="K161" s="44" t="s">
        <v>176</v>
      </c>
      <c r="L161" s="173">
        <v>75</v>
      </c>
      <c r="M161" s="45" t="s">
        <v>2885</v>
      </c>
      <c r="N161" s="52" t="s">
        <v>2886</v>
      </c>
      <c r="O161" s="52" t="s">
        <v>2887</v>
      </c>
      <c r="P161" s="55" t="s">
        <v>25</v>
      </c>
      <c r="Q161" s="43"/>
    </row>
    <row r="162" spans="2:17" ht="18" customHeight="1" x14ac:dyDescent="0.15">
      <c r="B162" s="54">
        <v>2017</v>
      </c>
      <c r="C162" s="55">
        <v>2</v>
      </c>
      <c r="D162" s="57" t="s">
        <v>15</v>
      </c>
      <c r="E162" s="45" t="s">
        <v>2883</v>
      </c>
      <c r="F162" s="55" t="s">
        <v>128</v>
      </c>
      <c r="G162" s="42" t="s">
        <v>246</v>
      </c>
      <c r="H162" s="42" t="s">
        <v>3084</v>
      </c>
      <c r="I162" s="47" t="s">
        <v>3087</v>
      </c>
      <c r="J162" s="44">
        <v>1000</v>
      </c>
      <c r="K162" s="44" t="s">
        <v>2332</v>
      </c>
      <c r="L162" s="173">
        <v>70</v>
      </c>
      <c r="M162" s="45" t="s">
        <v>2885</v>
      </c>
      <c r="N162" s="52" t="s">
        <v>2886</v>
      </c>
      <c r="O162" s="52" t="s">
        <v>2887</v>
      </c>
      <c r="P162" s="55" t="s">
        <v>25</v>
      </c>
      <c r="Q162" s="43"/>
    </row>
    <row r="163" spans="2:17" ht="18" customHeight="1" x14ac:dyDescent="0.15">
      <c r="B163" s="54">
        <v>2017</v>
      </c>
      <c r="C163" s="55">
        <v>2</v>
      </c>
      <c r="D163" s="57" t="s">
        <v>15</v>
      </c>
      <c r="E163" s="45" t="s">
        <v>3088</v>
      </c>
      <c r="F163" s="55" t="s">
        <v>47</v>
      </c>
      <c r="G163" s="42" t="s">
        <v>942</v>
      </c>
      <c r="H163" s="42" t="s">
        <v>3089</v>
      </c>
      <c r="I163" s="47" t="s">
        <v>3087</v>
      </c>
      <c r="J163" s="44">
        <v>400</v>
      </c>
      <c r="K163" s="44" t="s">
        <v>267</v>
      </c>
      <c r="L163" s="173">
        <v>48</v>
      </c>
      <c r="M163" s="45" t="s">
        <v>2885</v>
      </c>
      <c r="N163" s="52" t="s">
        <v>2889</v>
      </c>
      <c r="O163" s="52" t="s">
        <v>2989</v>
      </c>
      <c r="P163" s="55" t="s">
        <v>25</v>
      </c>
      <c r="Q163" s="43"/>
    </row>
    <row r="164" spans="2:17" ht="18" customHeight="1" x14ac:dyDescent="0.15">
      <c r="B164" s="54">
        <v>2017</v>
      </c>
      <c r="C164" s="55">
        <v>2</v>
      </c>
      <c r="D164" s="57" t="s">
        <v>15</v>
      </c>
      <c r="E164" s="45" t="s">
        <v>3088</v>
      </c>
      <c r="F164" s="55" t="s">
        <v>47</v>
      </c>
      <c r="G164" s="42" t="s">
        <v>942</v>
      </c>
      <c r="H164" s="42" t="s">
        <v>3090</v>
      </c>
      <c r="I164" s="47" t="s">
        <v>3087</v>
      </c>
      <c r="J164" s="44">
        <v>180</v>
      </c>
      <c r="K164" s="44" t="s">
        <v>267</v>
      </c>
      <c r="L164" s="173">
        <v>46</v>
      </c>
      <c r="M164" s="45" t="s">
        <v>2885</v>
      </c>
      <c r="N164" s="52" t="s">
        <v>2889</v>
      </c>
      <c r="O164" s="52" t="s">
        <v>2989</v>
      </c>
      <c r="P164" s="55" t="s">
        <v>25</v>
      </c>
      <c r="Q164" s="43"/>
    </row>
    <row r="165" spans="2:17" ht="18" customHeight="1" x14ac:dyDescent="0.15">
      <c r="B165" s="54">
        <v>2017</v>
      </c>
      <c r="C165" s="55">
        <v>2</v>
      </c>
      <c r="D165" s="57" t="s">
        <v>15</v>
      </c>
      <c r="E165" s="45" t="s">
        <v>2985</v>
      </c>
      <c r="F165" s="55" t="s">
        <v>128</v>
      </c>
      <c r="G165" s="42" t="s">
        <v>3091</v>
      </c>
      <c r="H165" s="42" t="s">
        <v>3092</v>
      </c>
      <c r="I165" s="47" t="s">
        <v>3093</v>
      </c>
      <c r="J165" s="44">
        <v>1302</v>
      </c>
      <c r="K165" s="44" t="s">
        <v>296</v>
      </c>
      <c r="L165" s="173">
        <v>273.42</v>
      </c>
      <c r="M165" s="45" t="s">
        <v>2885</v>
      </c>
      <c r="N165" s="52" t="s">
        <v>2892</v>
      </c>
      <c r="O165" s="52" t="s">
        <v>2893</v>
      </c>
      <c r="P165" s="55" t="s">
        <v>25</v>
      </c>
      <c r="Q165" s="43"/>
    </row>
    <row r="166" spans="2:17" ht="18" customHeight="1" x14ac:dyDescent="0.15">
      <c r="B166" s="54">
        <v>2017</v>
      </c>
      <c r="C166" s="55">
        <v>2</v>
      </c>
      <c r="D166" s="57" t="s">
        <v>15</v>
      </c>
      <c r="E166" s="45" t="s">
        <v>2986</v>
      </c>
      <c r="F166" s="55" t="s">
        <v>128</v>
      </c>
      <c r="G166" s="42" t="s">
        <v>942</v>
      </c>
      <c r="H166" s="42" t="s">
        <v>3094</v>
      </c>
      <c r="I166" s="47" t="s">
        <v>3095</v>
      </c>
      <c r="J166" s="44">
        <v>370</v>
      </c>
      <c r="K166" s="44" t="s">
        <v>267</v>
      </c>
      <c r="L166" s="173">
        <v>32</v>
      </c>
      <c r="M166" s="45" t="s">
        <v>2885</v>
      </c>
      <c r="N166" s="52" t="s">
        <v>2892</v>
      </c>
      <c r="O166" s="52" t="s">
        <v>2893</v>
      </c>
      <c r="P166" s="55" t="s">
        <v>25</v>
      </c>
      <c r="Q166" s="43"/>
    </row>
    <row r="167" spans="2:17" ht="18" customHeight="1" x14ac:dyDescent="0.15">
      <c r="B167" s="54">
        <v>2017</v>
      </c>
      <c r="C167" s="55">
        <v>2</v>
      </c>
      <c r="D167" s="57" t="s">
        <v>15</v>
      </c>
      <c r="E167" s="45" t="s">
        <v>2891</v>
      </c>
      <c r="F167" s="55" t="s">
        <v>128</v>
      </c>
      <c r="G167" s="42" t="s">
        <v>246</v>
      </c>
      <c r="H167" s="42" t="s">
        <v>955</v>
      </c>
      <c r="I167" s="47" t="s">
        <v>3096</v>
      </c>
      <c r="J167" s="44">
        <v>3787</v>
      </c>
      <c r="K167" s="44" t="s">
        <v>288</v>
      </c>
      <c r="L167" s="173">
        <v>265.09000000000003</v>
      </c>
      <c r="M167" s="45" t="s">
        <v>2885</v>
      </c>
      <c r="N167" s="52" t="s">
        <v>2892</v>
      </c>
      <c r="O167" s="52" t="s">
        <v>2893</v>
      </c>
      <c r="P167" s="55" t="s">
        <v>25</v>
      </c>
      <c r="Q167" s="43"/>
    </row>
    <row r="168" spans="2:17" ht="18" customHeight="1" x14ac:dyDescent="0.15">
      <c r="B168" s="54">
        <v>2017</v>
      </c>
      <c r="C168" s="55">
        <v>2</v>
      </c>
      <c r="D168" s="57" t="s">
        <v>15</v>
      </c>
      <c r="E168" s="45" t="s">
        <v>2894</v>
      </c>
      <c r="F168" s="55" t="s">
        <v>128</v>
      </c>
      <c r="G168" s="42" t="s">
        <v>3091</v>
      </c>
      <c r="H168" s="42" t="s">
        <v>3062</v>
      </c>
      <c r="I168" s="47" t="s">
        <v>3093</v>
      </c>
      <c r="J168" s="44">
        <v>1560</v>
      </c>
      <c r="K168" s="44" t="s">
        <v>296</v>
      </c>
      <c r="L168" s="173">
        <v>478.92</v>
      </c>
      <c r="M168" s="45" t="s">
        <v>2885</v>
      </c>
      <c r="N168" s="52" t="s">
        <v>2892</v>
      </c>
      <c r="O168" s="52" t="s">
        <v>2893</v>
      </c>
      <c r="P168" s="55" t="s">
        <v>25</v>
      </c>
      <c r="Q168" s="43"/>
    </row>
    <row r="169" spans="2:17" ht="18" customHeight="1" x14ac:dyDescent="0.15">
      <c r="B169" s="54">
        <v>2017</v>
      </c>
      <c r="C169" s="55">
        <v>2</v>
      </c>
      <c r="D169" s="57" t="s">
        <v>15</v>
      </c>
      <c r="E169" s="45" t="s">
        <v>2990</v>
      </c>
      <c r="F169" s="55" t="s">
        <v>128</v>
      </c>
      <c r="G169" s="42" t="s">
        <v>3091</v>
      </c>
      <c r="H169" s="42" t="s">
        <v>3097</v>
      </c>
      <c r="I169" s="47" t="s">
        <v>3093</v>
      </c>
      <c r="J169" s="44">
        <v>300</v>
      </c>
      <c r="K169" s="44" t="s">
        <v>296</v>
      </c>
      <c r="L169" s="173">
        <v>36</v>
      </c>
      <c r="M169" s="45" t="s">
        <v>2885</v>
      </c>
      <c r="N169" s="52" t="s">
        <v>2988</v>
      </c>
      <c r="O169" s="52" t="s">
        <v>2989</v>
      </c>
      <c r="P169" s="55" t="s">
        <v>25</v>
      </c>
      <c r="Q169" s="43"/>
    </row>
    <row r="170" spans="2:17" ht="18" customHeight="1" x14ac:dyDescent="0.15">
      <c r="B170" s="54">
        <v>2017</v>
      </c>
      <c r="C170" s="55">
        <v>2</v>
      </c>
      <c r="D170" s="57" t="s">
        <v>15</v>
      </c>
      <c r="E170" s="45" t="s">
        <v>3104</v>
      </c>
      <c r="F170" s="55" t="s">
        <v>36</v>
      </c>
      <c r="G170" s="42" t="s">
        <v>251</v>
      </c>
      <c r="H170" s="42" t="s">
        <v>3105</v>
      </c>
      <c r="I170" s="47"/>
      <c r="J170" s="44">
        <v>46</v>
      </c>
      <c r="K170" s="44" t="s">
        <v>897</v>
      </c>
      <c r="L170" s="173">
        <v>25</v>
      </c>
      <c r="M170" s="45" t="s">
        <v>2904</v>
      </c>
      <c r="N170" s="52" t="s">
        <v>3106</v>
      </c>
      <c r="O170" s="52" t="s">
        <v>3107</v>
      </c>
      <c r="P170" s="55" t="s">
        <v>25</v>
      </c>
      <c r="Q170" s="43"/>
    </row>
    <row r="171" spans="2:17" ht="18" customHeight="1" x14ac:dyDescent="0.15">
      <c r="B171" s="54">
        <v>2017</v>
      </c>
      <c r="C171" s="55">
        <v>2</v>
      </c>
      <c r="D171" s="57" t="s">
        <v>15</v>
      </c>
      <c r="E171" s="45" t="s">
        <v>3104</v>
      </c>
      <c r="F171" s="55" t="s">
        <v>36</v>
      </c>
      <c r="G171" s="42" t="s">
        <v>246</v>
      </c>
      <c r="H171" s="42" t="s">
        <v>272</v>
      </c>
      <c r="I171" s="47"/>
      <c r="J171" s="44">
        <v>568</v>
      </c>
      <c r="K171" s="44" t="s">
        <v>288</v>
      </c>
      <c r="L171" s="173">
        <v>37</v>
      </c>
      <c r="M171" s="45" t="s">
        <v>2904</v>
      </c>
      <c r="N171" s="52" t="s">
        <v>3106</v>
      </c>
      <c r="O171" s="52" t="s">
        <v>3107</v>
      </c>
      <c r="P171" s="55" t="s">
        <v>25</v>
      </c>
      <c r="Q171" s="43"/>
    </row>
    <row r="172" spans="2:17" ht="18" customHeight="1" x14ac:dyDescent="0.15">
      <c r="B172" s="54">
        <v>2017</v>
      </c>
      <c r="C172" s="55">
        <v>2</v>
      </c>
      <c r="D172" s="57" t="s">
        <v>16</v>
      </c>
      <c r="E172" s="45" t="s">
        <v>2991</v>
      </c>
      <c r="F172" s="55" t="s">
        <v>36</v>
      </c>
      <c r="G172" s="42" t="s">
        <v>3108</v>
      </c>
      <c r="H172" s="42" t="s">
        <v>3109</v>
      </c>
      <c r="I172" s="47" t="s">
        <v>3110</v>
      </c>
      <c r="J172" s="44">
        <v>277</v>
      </c>
      <c r="K172" s="44" t="s">
        <v>267</v>
      </c>
      <c r="L172" s="173">
        <v>60</v>
      </c>
      <c r="M172" s="45" t="s">
        <v>2904</v>
      </c>
      <c r="N172" s="52" t="s">
        <v>2992</v>
      </c>
      <c r="O172" s="52" t="s">
        <v>2993</v>
      </c>
      <c r="P172" s="55" t="s">
        <v>25</v>
      </c>
      <c r="Q172" s="43"/>
    </row>
    <row r="173" spans="2:17" ht="18" customHeight="1" x14ac:dyDescent="0.15">
      <c r="B173" s="54">
        <v>2017</v>
      </c>
      <c r="C173" s="55">
        <v>2</v>
      </c>
      <c r="D173" s="57" t="s">
        <v>16</v>
      </c>
      <c r="E173" s="45" t="s">
        <v>2991</v>
      </c>
      <c r="F173" s="55" t="s">
        <v>36</v>
      </c>
      <c r="G173" s="42" t="s">
        <v>3111</v>
      </c>
      <c r="H173" s="42" t="s">
        <v>3112</v>
      </c>
      <c r="I173" s="47" t="s">
        <v>3110</v>
      </c>
      <c r="J173" s="44">
        <v>4000</v>
      </c>
      <c r="K173" s="44" t="s">
        <v>293</v>
      </c>
      <c r="L173" s="173">
        <v>334</v>
      </c>
      <c r="M173" s="45" t="s">
        <v>2904</v>
      </c>
      <c r="N173" s="52" t="s">
        <v>2992</v>
      </c>
      <c r="O173" s="52" t="s">
        <v>2993</v>
      </c>
      <c r="P173" s="55" t="s">
        <v>25</v>
      </c>
      <c r="Q173" s="43"/>
    </row>
    <row r="174" spans="2:17" ht="18" customHeight="1" x14ac:dyDescent="0.15">
      <c r="B174" s="54">
        <v>2017</v>
      </c>
      <c r="C174" s="55">
        <v>2</v>
      </c>
      <c r="D174" s="57" t="s">
        <v>16</v>
      </c>
      <c r="E174" s="45" t="s">
        <v>2991</v>
      </c>
      <c r="F174" s="55" t="s">
        <v>36</v>
      </c>
      <c r="G174" s="42" t="s">
        <v>246</v>
      </c>
      <c r="H174" s="42" t="s">
        <v>955</v>
      </c>
      <c r="I174" s="47" t="s">
        <v>248</v>
      </c>
      <c r="J174" s="44">
        <v>2206</v>
      </c>
      <c r="K174" s="44" t="s">
        <v>288</v>
      </c>
      <c r="L174" s="173">
        <v>145</v>
      </c>
      <c r="M174" s="45" t="s">
        <v>2904</v>
      </c>
      <c r="N174" s="52" t="s">
        <v>2992</v>
      </c>
      <c r="O174" s="52" t="s">
        <v>2993</v>
      </c>
      <c r="P174" s="55" t="s">
        <v>25</v>
      </c>
      <c r="Q174" s="43"/>
    </row>
    <row r="175" spans="2:17" ht="18" customHeight="1" x14ac:dyDescent="0.15">
      <c r="B175" s="54">
        <v>2017</v>
      </c>
      <c r="C175" s="55">
        <v>2</v>
      </c>
      <c r="D175" s="57" t="s">
        <v>16</v>
      </c>
      <c r="E175" s="45" t="s">
        <v>2991</v>
      </c>
      <c r="F175" s="55" t="s">
        <v>36</v>
      </c>
      <c r="G175" s="42" t="s">
        <v>246</v>
      </c>
      <c r="H175" s="42" t="s">
        <v>979</v>
      </c>
      <c r="I175" s="47" t="s">
        <v>248</v>
      </c>
      <c r="J175" s="44">
        <v>1060</v>
      </c>
      <c r="K175" s="44" t="s">
        <v>288</v>
      </c>
      <c r="L175" s="173">
        <v>67</v>
      </c>
      <c r="M175" s="45" t="s">
        <v>2904</v>
      </c>
      <c r="N175" s="52" t="s">
        <v>2992</v>
      </c>
      <c r="O175" s="52" t="s">
        <v>2993</v>
      </c>
      <c r="P175" s="55" t="s">
        <v>25</v>
      </c>
      <c r="Q175" s="43"/>
    </row>
    <row r="176" spans="2:17" ht="18" customHeight="1" x14ac:dyDescent="0.15">
      <c r="B176" s="54">
        <v>2017</v>
      </c>
      <c r="C176" s="55">
        <v>2</v>
      </c>
      <c r="D176" s="57" t="s">
        <v>16</v>
      </c>
      <c r="E176" s="45" t="s">
        <v>3113</v>
      </c>
      <c r="F176" s="55" t="s">
        <v>128</v>
      </c>
      <c r="G176" s="42" t="s">
        <v>251</v>
      </c>
      <c r="H176" s="42" t="s">
        <v>2415</v>
      </c>
      <c r="I176" s="47" t="s">
        <v>3114</v>
      </c>
      <c r="J176" s="44">
        <v>200</v>
      </c>
      <c r="K176" s="44" t="s">
        <v>253</v>
      </c>
      <c r="L176" s="173">
        <v>130</v>
      </c>
      <c r="M176" s="45" t="s">
        <v>2920</v>
      </c>
      <c r="N176" s="52" t="s">
        <v>3005</v>
      </c>
      <c r="O176" s="52" t="s">
        <v>3006</v>
      </c>
      <c r="P176" s="55" t="s">
        <v>25</v>
      </c>
      <c r="Q176" s="43"/>
    </row>
    <row r="177" spans="2:17" ht="18" customHeight="1" x14ac:dyDescent="0.15">
      <c r="B177" s="54">
        <v>2017</v>
      </c>
      <c r="C177" s="55">
        <v>2</v>
      </c>
      <c r="D177" s="57" t="s">
        <v>16</v>
      </c>
      <c r="E177" s="45" t="s">
        <v>3113</v>
      </c>
      <c r="F177" s="55" t="s">
        <v>128</v>
      </c>
      <c r="G177" s="42" t="s">
        <v>246</v>
      </c>
      <c r="H177" s="42" t="s">
        <v>955</v>
      </c>
      <c r="I177" s="47" t="s">
        <v>3114</v>
      </c>
      <c r="J177" s="44">
        <v>3000</v>
      </c>
      <c r="K177" s="44" t="s">
        <v>288</v>
      </c>
      <c r="L177" s="173">
        <v>210</v>
      </c>
      <c r="M177" s="45" t="s">
        <v>2920</v>
      </c>
      <c r="N177" s="52" t="s">
        <v>3005</v>
      </c>
      <c r="O177" s="52" t="s">
        <v>3006</v>
      </c>
      <c r="P177" s="55" t="s">
        <v>25</v>
      </c>
      <c r="Q177" s="43"/>
    </row>
    <row r="178" spans="2:17" ht="18" customHeight="1" x14ac:dyDescent="0.15">
      <c r="B178" s="54">
        <v>2017</v>
      </c>
      <c r="C178" s="55">
        <v>2</v>
      </c>
      <c r="D178" s="57" t="s">
        <v>15</v>
      </c>
      <c r="E178" s="45" t="s">
        <v>3116</v>
      </c>
      <c r="F178" s="55" t="s">
        <v>36</v>
      </c>
      <c r="G178" s="42" t="s">
        <v>3117</v>
      </c>
      <c r="H178" s="42" t="s">
        <v>3118</v>
      </c>
      <c r="I178" s="47" t="s">
        <v>3119</v>
      </c>
      <c r="J178" s="44">
        <v>1</v>
      </c>
      <c r="K178" s="44" t="s">
        <v>132</v>
      </c>
      <c r="L178" s="173">
        <v>36</v>
      </c>
      <c r="M178" s="45" t="s">
        <v>3120</v>
      </c>
      <c r="N178" s="52" t="s">
        <v>2925</v>
      </c>
      <c r="O178" s="52" t="s">
        <v>2926</v>
      </c>
      <c r="P178" s="55" t="s">
        <v>25</v>
      </c>
      <c r="Q178" s="43"/>
    </row>
    <row r="179" spans="2:17" ht="18" customHeight="1" x14ac:dyDescent="0.15">
      <c r="B179" s="54">
        <v>2017</v>
      </c>
      <c r="C179" s="55">
        <v>2</v>
      </c>
      <c r="D179" s="57" t="s">
        <v>15</v>
      </c>
      <c r="E179" s="45" t="s">
        <v>3121</v>
      </c>
      <c r="F179" s="55" t="s">
        <v>36</v>
      </c>
      <c r="G179" s="42" t="s">
        <v>3117</v>
      </c>
      <c r="H179" s="42" t="s">
        <v>3118</v>
      </c>
      <c r="I179" s="47" t="s">
        <v>3119</v>
      </c>
      <c r="J179" s="44">
        <v>1</v>
      </c>
      <c r="K179" s="44" t="s">
        <v>132</v>
      </c>
      <c r="L179" s="173">
        <v>75</v>
      </c>
      <c r="M179" s="45" t="s">
        <v>3120</v>
      </c>
      <c r="N179" s="52" t="s">
        <v>2925</v>
      </c>
      <c r="O179" s="52" t="s">
        <v>2926</v>
      </c>
      <c r="P179" s="55" t="s">
        <v>25</v>
      </c>
      <c r="Q179" s="43"/>
    </row>
    <row r="180" spans="2:17" ht="18" customHeight="1" x14ac:dyDescent="0.15">
      <c r="B180" s="54">
        <v>2017</v>
      </c>
      <c r="C180" s="55">
        <v>2</v>
      </c>
      <c r="D180" s="55" t="s">
        <v>16</v>
      </c>
      <c r="E180" s="45" t="s">
        <v>3200</v>
      </c>
      <c r="F180" s="55" t="s">
        <v>219</v>
      </c>
      <c r="G180" s="42" t="s">
        <v>246</v>
      </c>
      <c r="H180" s="42" t="s">
        <v>3195</v>
      </c>
      <c r="I180" s="47" t="s">
        <v>17</v>
      </c>
      <c r="J180" s="44">
        <v>1745</v>
      </c>
      <c r="K180" s="47" t="s">
        <v>4618</v>
      </c>
      <c r="L180" s="173">
        <v>90</v>
      </c>
      <c r="M180" s="45" t="s">
        <v>3177</v>
      </c>
      <c r="N180" s="52" t="s">
        <v>3196</v>
      </c>
      <c r="O180" s="52" t="s">
        <v>3197</v>
      </c>
      <c r="P180" s="55" t="s">
        <v>25</v>
      </c>
      <c r="Q180" s="43"/>
    </row>
    <row r="181" spans="2:17" ht="18" customHeight="1" x14ac:dyDescent="0.15">
      <c r="B181" s="54">
        <v>2017</v>
      </c>
      <c r="C181" s="55">
        <v>2</v>
      </c>
      <c r="D181" s="57" t="s">
        <v>15</v>
      </c>
      <c r="E181" s="45" t="s">
        <v>3662</v>
      </c>
      <c r="F181" s="55" t="s">
        <v>3654</v>
      </c>
      <c r="G181" s="42" t="s">
        <v>3663</v>
      </c>
      <c r="H181" s="42" t="s">
        <v>3664</v>
      </c>
      <c r="I181" s="47" t="s">
        <v>43</v>
      </c>
      <c r="J181" s="44">
        <v>1</v>
      </c>
      <c r="K181" s="44" t="s">
        <v>132</v>
      </c>
      <c r="L181" s="173">
        <v>287</v>
      </c>
      <c r="M181" s="46" t="s">
        <v>3652</v>
      </c>
      <c r="N181" s="47" t="s">
        <v>3657</v>
      </c>
      <c r="O181" s="47" t="s">
        <v>3658</v>
      </c>
      <c r="P181" s="47" t="s">
        <v>25</v>
      </c>
      <c r="Q181" s="43"/>
    </row>
    <row r="182" spans="2:17" ht="18" customHeight="1" x14ac:dyDescent="0.15">
      <c r="B182" s="54">
        <v>2017</v>
      </c>
      <c r="C182" s="55">
        <v>2</v>
      </c>
      <c r="D182" s="57" t="s">
        <v>15</v>
      </c>
      <c r="E182" s="45" t="s">
        <v>3665</v>
      </c>
      <c r="F182" s="55" t="s">
        <v>3654</v>
      </c>
      <c r="G182" s="42" t="s">
        <v>3666</v>
      </c>
      <c r="H182" s="42" t="s">
        <v>3667</v>
      </c>
      <c r="I182" s="47" t="s">
        <v>43</v>
      </c>
      <c r="J182" s="44">
        <v>1</v>
      </c>
      <c r="K182" s="44" t="s">
        <v>132</v>
      </c>
      <c r="L182" s="173">
        <v>77</v>
      </c>
      <c r="M182" s="46" t="s">
        <v>3652</v>
      </c>
      <c r="N182" s="47" t="s">
        <v>3657</v>
      </c>
      <c r="O182" s="47" t="s">
        <v>3658</v>
      </c>
      <c r="P182" s="47" t="s">
        <v>25</v>
      </c>
      <c r="Q182" s="43"/>
    </row>
    <row r="183" spans="2:17" ht="18" customHeight="1" x14ac:dyDescent="0.15">
      <c r="B183" s="54">
        <v>2017</v>
      </c>
      <c r="C183" s="55">
        <v>2</v>
      </c>
      <c r="D183" s="55" t="s">
        <v>16</v>
      </c>
      <c r="E183" s="45" t="s">
        <v>3443</v>
      </c>
      <c r="F183" s="55" t="s">
        <v>128</v>
      </c>
      <c r="G183" s="42" t="s">
        <v>942</v>
      </c>
      <c r="H183" s="42" t="s">
        <v>3444</v>
      </c>
      <c r="I183" s="47" t="s">
        <v>17</v>
      </c>
      <c r="J183" s="47">
        <v>213</v>
      </c>
      <c r="K183" s="47" t="s">
        <v>267</v>
      </c>
      <c r="L183" s="173">
        <v>123</v>
      </c>
      <c r="M183" s="45" t="s">
        <v>3262</v>
      </c>
      <c r="N183" s="52" t="s">
        <v>3337</v>
      </c>
      <c r="O183" s="52" t="s">
        <v>3338</v>
      </c>
      <c r="P183" s="55" t="s">
        <v>25</v>
      </c>
      <c r="Q183" s="246"/>
    </row>
    <row r="184" spans="2:17" ht="18" customHeight="1" x14ac:dyDescent="0.15">
      <c r="B184" s="54">
        <v>2017</v>
      </c>
      <c r="C184" s="55">
        <v>2</v>
      </c>
      <c r="D184" s="55" t="s">
        <v>15</v>
      </c>
      <c r="E184" s="45" t="s">
        <v>3508</v>
      </c>
      <c r="F184" s="55" t="s">
        <v>36</v>
      </c>
      <c r="G184" s="42" t="s">
        <v>3509</v>
      </c>
      <c r="H184" s="42"/>
      <c r="I184" s="47"/>
      <c r="J184" s="47"/>
      <c r="K184" s="47" t="s">
        <v>3380</v>
      </c>
      <c r="L184" s="173">
        <v>30</v>
      </c>
      <c r="M184" s="45" t="s">
        <v>3297</v>
      </c>
      <c r="N184" s="52" t="s">
        <v>3510</v>
      </c>
      <c r="O184" s="52" t="s">
        <v>3511</v>
      </c>
      <c r="P184" s="55" t="s">
        <v>25</v>
      </c>
      <c r="Q184" s="246"/>
    </row>
    <row r="185" spans="2:17" ht="18" customHeight="1" x14ac:dyDescent="0.15">
      <c r="B185" s="54">
        <v>2017</v>
      </c>
      <c r="C185" s="55">
        <v>2</v>
      </c>
      <c r="D185" s="55" t="s">
        <v>15</v>
      </c>
      <c r="E185" s="45" t="s">
        <v>3512</v>
      </c>
      <c r="F185" s="55" t="s">
        <v>36</v>
      </c>
      <c r="G185" s="42" t="s">
        <v>3513</v>
      </c>
      <c r="H185" s="42"/>
      <c r="I185" s="47"/>
      <c r="J185" s="47"/>
      <c r="K185" s="47" t="s">
        <v>3380</v>
      </c>
      <c r="L185" s="173">
        <v>23</v>
      </c>
      <c r="M185" s="45" t="s">
        <v>3297</v>
      </c>
      <c r="N185" s="52" t="s">
        <v>3514</v>
      </c>
      <c r="O185" s="52" t="s">
        <v>3515</v>
      </c>
      <c r="P185" s="55" t="s">
        <v>25</v>
      </c>
      <c r="Q185" s="246"/>
    </row>
    <row r="186" spans="2:17" ht="18" customHeight="1" x14ac:dyDescent="0.15">
      <c r="B186" s="54">
        <v>2017</v>
      </c>
      <c r="C186" s="55">
        <v>2</v>
      </c>
      <c r="D186" s="55" t="s">
        <v>15</v>
      </c>
      <c r="E186" s="45" t="s">
        <v>3516</v>
      </c>
      <c r="F186" s="55" t="s">
        <v>36</v>
      </c>
      <c r="G186" s="42" t="s">
        <v>3513</v>
      </c>
      <c r="H186" s="42"/>
      <c r="I186" s="47"/>
      <c r="J186" s="47"/>
      <c r="K186" s="47" t="s">
        <v>3380</v>
      </c>
      <c r="L186" s="173">
        <v>350</v>
      </c>
      <c r="M186" s="45" t="s">
        <v>3297</v>
      </c>
      <c r="N186" s="52" t="s">
        <v>3517</v>
      </c>
      <c r="O186" s="52" t="s">
        <v>3518</v>
      </c>
      <c r="P186" s="55" t="s">
        <v>25</v>
      </c>
      <c r="Q186" s="246"/>
    </row>
    <row r="187" spans="2:17" ht="18" customHeight="1" x14ac:dyDescent="0.15">
      <c r="B187" s="54">
        <v>2017</v>
      </c>
      <c r="C187" s="55">
        <v>2</v>
      </c>
      <c r="D187" s="55" t="s">
        <v>15</v>
      </c>
      <c r="E187" s="45" t="s">
        <v>3519</v>
      </c>
      <c r="F187" s="55" t="s">
        <v>36</v>
      </c>
      <c r="G187" s="42" t="s">
        <v>3513</v>
      </c>
      <c r="H187" s="42"/>
      <c r="I187" s="47"/>
      <c r="J187" s="47"/>
      <c r="K187" s="47" t="s">
        <v>3380</v>
      </c>
      <c r="L187" s="173">
        <v>744</v>
      </c>
      <c r="M187" s="45" t="s">
        <v>3297</v>
      </c>
      <c r="N187" s="52" t="s">
        <v>3520</v>
      </c>
      <c r="O187" s="52" t="s">
        <v>3362</v>
      </c>
      <c r="P187" s="55" t="s">
        <v>25</v>
      </c>
      <c r="Q187" s="246"/>
    </row>
    <row r="188" spans="2:17" ht="18" customHeight="1" x14ac:dyDescent="0.15">
      <c r="B188" s="54">
        <v>2017</v>
      </c>
      <c r="C188" s="55">
        <v>2</v>
      </c>
      <c r="D188" s="55" t="s">
        <v>15</v>
      </c>
      <c r="E188" s="45" t="s">
        <v>3521</v>
      </c>
      <c r="F188" s="55" t="s">
        <v>36</v>
      </c>
      <c r="G188" s="42" t="s">
        <v>3522</v>
      </c>
      <c r="H188" s="42"/>
      <c r="I188" s="47"/>
      <c r="J188" s="47"/>
      <c r="K188" s="47" t="s">
        <v>3380</v>
      </c>
      <c r="L188" s="173">
        <v>1500</v>
      </c>
      <c r="M188" s="45" t="s">
        <v>3297</v>
      </c>
      <c r="N188" s="52" t="s">
        <v>3523</v>
      </c>
      <c r="O188" s="52" t="s">
        <v>3524</v>
      </c>
      <c r="P188" s="55" t="s">
        <v>25</v>
      </c>
      <c r="Q188" s="246"/>
    </row>
    <row r="189" spans="2:17" ht="18" customHeight="1" x14ac:dyDescent="0.15">
      <c r="B189" s="54">
        <v>2017</v>
      </c>
      <c r="C189" s="55">
        <v>2</v>
      </c>
      <c r="D189" s="55" t="s">
        <v>15</v>
      </c>
      <c r="E189" s="45" t="s">
        <v>3525</v>
      </c>
      <c r="F189" s="55" t="s">
        <v>36</v>
      </c>
      <c r="G189" s="42" t="s">
        <v>3513</v>
      </c>
      <c r="H189" s="42"/>
      <c r="I189" s="47"/>
      <c r="J189" s="47"/>
      <c r="K189" s="47" t="s">
        <v>3380</v>
      </c>
      <c r="L189" s="173">
        <v>300</v>
      </c>
      <c r="M189" s="45" t="s">
        <v>3297</v>
      </c>
      <c r="N189" s="52" t="s">
        <v>3526</v>
      </c>
      <c r="O189" s="52" t="s">
        <v>3511</v>
      </c>
      <c r="P189" s="55" t="s">
        <v>25</v>
      </c>
      <c r="Q189" s="246"/>
    </row>
    <row r="190" spans="2:17" ht="18" customHeight="1" x14ac:dyDescent="0.15">
      <c r="B190" s="54">
        <v>2017</v>
      </c>
      <c r="C190" s="55">
        <v>2</v>
      </c>
      <c r="D190" s="55" t="s">
        <v>15</v>
      </c>
      <c r="E190" s="45" t="s">
        <v>3527</v>
      </c>
      <c r="F190" s="55" t="s">
        <v>36</v>
      </c>
      <c r="G190" s="42" t="s">
        <v>3513</v>
      </c>
      <c r="H190" s="42"/>
      <c r="I190" s="47"/>
      <c r="J190" s="47"/>
      <c r="K190" s="47" t="s">
        <v>3380</v>
      </c>
      <c r="L190" s="173">
        <v>212</v>
      </c>
      <c r="M190" s="162" t="s">
        <v>3357</v>
      </c>
      <c r="N190" s="55" t="s">
        <v>3528</v>
      </c>
      <c r="O190" s="55" t="s">
        <v>3359</v>
      </c>
      <c r="P190" s="55" t="s">
        <v>25</v>
      </c>
      <c r="Q190" s="246"/>
    </row>
    <row r="191" spans="2:17" ht="18" customHeight="1" x14ac:dyDescent="0.15">
      <c r="B191" s="54">
        <v>2017</v>
      </c>
      <c r="C191" s="55">
        <v>2</v>
      </c>
      <c r="D191" s="55" t="s">
        <v>15</v>
      </c>
      <c r="E191" s="45" t="s">
        <v>3529</v>
      </c>
      <c r="F191" s="55" t="s">
        <v>36</v>
      </c>
      <c r="G191" s="42" t="s">
        <v>3513</v>
      </c>
      <c r="H191" s="42"/>
      <c r="I191" s="47"/>
      <c r="J191" s="47"/>
      <c r="K191" s="47" t="s">
        <v>3380</v>
      </c>
      <c r="L191" s="173">
        <v>223</v>
      </c>
      <c r="M191" s="162" t="s">
        <v>3357</v>
      </c>
      <c r="N191" s="55" t="s">
        <v>3528</v>
      </c>
      <c r="O191" s="55" t="s">
        <v>3359</v>
      </c>
      <c r="P191" s="55" t="s">
        <v>25</v>
      </c>
      <c r="Q191" s="246"/>
    </row>
    <row r="192" spans="2:17" ht="18" customHeight="1" x14ac:dyDescent="0.15">
      <c r="B192" s="54">
        <v>2017</v>
      </c>
      <c r="C192" s="55">
        <v>2</v>
      </c>
      <c r="D192" s="55" t="s">
        <v>15</v>
      </c>
      <c r="E192" s="45" t="s">
        <v>3530</v>
      </c>
      <c r="F192" s="55" t="s">
        <v>36</v>
      </c>
      <c r="G192" s="42" t="s">
        <v>3531</v>
      </c>
      <c r="H192" s="42"/>
      <c r="I192" s="47"/>
      <c r="J192" s="47"/>
      <c r="K192" s="47" t="s">
        <v>3380</v>
      </c>
      <c r="L192" s="173">
        <v>221</v>
      </c>
      <c r="M192" s="162" t="s">
        <v>3297</v>
      </c>
      <c r="N192" s="55" t="s">
        <v>3298</v>
      </c>
      <c r="O192" s="55" t="s">
        <v>3299</v>
      </c>
      <c r="P192" s="55" t="s">
        <v>25</v>
      </c>
      <c r="Q192" s="246"/>
    </row>
    <row r="193" spans="2:17" ht="18" customHeight="1" x14ac:dyDescent="0.15">
      <c r="B193" s="54">
        <v>2017</v>
      </c>
      <c r="C193" s="55">
        <v>2</v>
      </c>
      <c r="D193" s="55" t="s">
        <v>16</v>
      </c>
      <c r="E193" s="45" t="s">
        <v>3368</v>
      </c>
      <c r="F193" s="55" t="s">
        <v>47</v>
      </c>
      <c r="G193" s="42" t="s">
        <v>251</v>
      </c>
      <c r="H193" s="42"/>
      <c r="I193" s="47" t="s">
        <v>3534</v>
      </c>
      <c r="J193" s="47"/>
      <c r="K193" s="47"/>
      <c r="L193" s="173">
        <v>57</v>
      </c>
      <c r="M193" s="45" t="s">
        <v>3533</v>
      </c>
      <c r="N193" s="52" t="s">
        <v>3301</v>
      </c>
      <c r="O193" s="52" t="s">
        <v>3369</v>
      </c>
      <c r="P193" s="55" t="s">
        <v>25</v>
      </c>
      <c r="Q193" s="246"/>
    </row>
    <row r="194" spans="2:17" ht="18" customHeight="1" x14ac:dyDescent="0.15">
      <c r="B194" s="98">
        <v>2017</v>
      </c>
      <c r="C194" s="40">
        <v>2</v>
      </c>
      <c r="D194" s="40" t="s">
        <v>3228</v>
      </c>
      <c r="E194" s="41" t="s">
        <v>4382</v>
      </c>
      <c r="F194" s="40" t="s">
        <v>128</v>
      </c>
      <c r="G194" s="107" t="s">
        <v>3434</v>
      </c>
      <c r="H194" s="107" t="s">
        <v>4378</v>
      </c>
      <c r="I194" s="99" t="s">
        <v>4379</v>
      </c>
      <c r="J194" s="99">
        <v>600</v>
      </c>
      <c r="K194" s="99" t="s">
        <v>4380</v>
      </c>
      <c r="L194" s="227">
        <v>40</v>
      </c>
      <c r="M194" s="45" t="s">
        <v>4381</v>
      </c>
      <c r="N194" s="52" t="s">
        <v>4383</v>
      </c>
      <c r="O194" s="52" t="s">
        <v>4384</v>
      </c>
      <c r="P194" s="40" t="s">
        <v>25</v>
      </c>
      <c r="Q194" s="100"/>
    </row>
    <row r="195" spans="2:17" ht="18" customHeight="1" x14ac:dyDescent="0.15">
      <c r="B195" s="98">
        <v>2017</v>
      </c>
      <c r="C195" s="40">
        <v>2</v>
      </c>
      <c r="D195" s="40" t="s">
        <v>3228</v>
      </c>
      <c r="E195" s="41" t="s">
        <v>4382</v>
      </c>
      <c r="F195" s="40" t="s">
        <v>128</v>
      </c>
      <c r="G195" s="107" t="s">
        <v>3806</v>
      </c>
      <c r="H195" s="107" t="s">
        <v>4385</v>
      </c>
      <c r="I195" s="99" t="s">
        <v>4379</v>
      </c>
      <c r="J195" s="99">
        <v>42</v>
      </c>
      <c r="K195" s="99" t="s">
        <v>4625</v>
      </c>
      <c r="L195" s="227">
        <v>25</v>
      </c>
      <c r="M195" s="45" t="s">
        <v>4381</v>
      </c>
      <c r="N195" s="52" t="s">
        <v>4383</v>
      </c>
      <c r="O195" s="52" t="s">
        <v>4384</v>
      </c>
      <c r="P195" s="40" t="s">
        <v>25</v>
      </c>
      <c r="Q195" s="100"/>
    </row>
    <row r="196" spans="2:17" ht="18" customHeight="1" x14ac:dyDescent="0.15">
      <c r="B196" s="98">
        <v>2017</v>
      </c>
      <c r="C196" s="40">
        <v>2</v>
      </c>
      <c r="D196" s="40" t="s">
        <v>3228</v>
      </c>
      <c r="E196" s="41" t="s">
        <v>4388</v>
      </c>
      <c r="F196" s="40" t="s">
        <v>128</v>
      </c>
      <c r="G196" s="107" t="s">
        <v>3434</v>
      </c>
      <c r="H196" s="107" t="s">
        <v>4389</v>
      </c>
      <c r="I196" s="99" t="s">
        <v>4390</v>
      </c>
      <c r="J196" s="99">
        <v>7000</v>
      </c>
      <c r="K196" s="99" t="s">
        <v>4391</v>
      </c>
      <c r="L196" s="227">
        <v>610</v>
      </c>
      <c r="M196" s="41" t="s">
        <v>4392</v>
      </c>
      <c r="N196" s="39" t="s">
        <v>3714</v>
      </c>
      <c r="O196" s="39" t="s">
        <v>4393</v>
      </c>
      <c r="P196" s="40" t="s">
        <v>3403</v>
      </c>
      <c r="Q196" s="108"/>
    </row>
    <row r="197" spans="2:17" ht="18" customHeight="1" x14ac:dyDescent="0.15">
      <c r="B197" s="98">
        <v>2017</v>
      </c>
      <c r="C197" s="40">
        <v>2</v>
      </c>
      <c r="D197" s="40" t="s">
        <v>3228</v>
      </c>
      <c r="E197" s="41" t="s">
        <v>4388</v>
      </c>
      <c r="F197" s="40" t="s">
        <v>128</v>
      </c>
      <c r="G197" s="107" t="s">
        <v>3806</v>
      </c>
      <c r="H197" s="107" t="s">
        <v>4394</v>
      </c>
      <c r="I197" s="99" t="s">
        <v>4390</v>
      </c>
      <c r="J197" s="99">
        <v>587</v>
      </c>
      <c r="K197" s="99" t="s">
        <v>4395</v>
      </c>
      <c r="L197" s="227">
        <v>357</v>
      </c>
      <c r="M197" s="41" t="s">
        <v>4392</v>
      </c>
      <c r="N197" s="39" t="s">
        <v>3714</v>
      </c>
      <c r="O197" s="39" t="s">
        <v>4393</v>
      </c>
      <c r="P197" s="40" t="s">
        <v>3403</v>
      </c>
      <c r="Q197" s="100"/>
    </row>
    <row r="198" spans="2:17" ht="18" customHeight="1" x14ac:dyDescent="0.15">
      <c r="B198" s="98">
        <v>2017</v>
      </c>
      <c r="C198" s="40">
        <v>2</v>
      </c>
      <c r="D198" s="40" t="s">
        <v>3228</v>
      </c>
      <c r="E198" s="41" t="s">
        <v>4396</v>
      </c>
      <c r="F198" s="40" t="s">
        <v>128</v>
      </c>
      <c r="G198" s="107" t="s">
        <v>246</v>
      </c>
      <c r="H198" s="107" t="s">
        <v>4399</v>
      </c>
      <c r="I198" s="99" t="s">
        <v>4400</v>
      </c>
      <c r="J198" s="99">
        <v>522</v>
      </c>
      <c r="K198" s="99" t="s">
        <v>288</v>
      </c>
      <c r="L198" s="227">
        <v>35</v>
      </c>
      <c r="M198" s="41" t="s">
        <v>4392</v>
      </c>
      <c r="N198" s="39" t="s">
        <v>4397</v>
      </c>
      <c r="O198" s="39" t="s">
        <v>4398</v>
      </c>
      <c r="P198" s="40" t="s">
        <v>25</v>
      </c>
      <c r="Q198" s="100"/>
    </row>
    <row r="199" spans="2:17" ht="18" customHeight="1" x14ac:dyDescent="0.15">
      <c r="B199" s="98">
        <v>2017</v>
      </c>
      <c r="C199" s="40">
        <v>2</v>
      </c>
      <c r="D199" s="40" t="s">
        <v>3228</v>
      </c>
      <c r="E199" s="41" t="s">
        <v>4424</v>
      </c>
      <c r="F199" s="40" t="s">
        <v>128</v>
      </c>
      <c r="G199" s="107" t="s">
        <v>4425</v>
      </c>
      <c r="H199" s="107" t="s">
        <v>4426</v>
      </c>
      <c r="I199" s="99" t="s">
        <v>4427</v>
      </c>
      <c r="J199" s="99">
        <v>1</v>
      </c>
      <c r="K199" s="99" t="s">
        <v>3432</v>
      </c>
      <c r="L199" s="227">
        <v>27</v>
      </c>
      <c r="M199" s="163" t="s">
        <v>4404</v>
      </c>
      <c r="N199" s="39" t="s">
        <v>4428</v>
      </c>
      <c r="O199" s="39" t="s">
        <v>4429</v>
      </c>
      <c r="P199" s="40" t="s">
        <v>25</v>
      </c>
      <c r="Q199" s="100"/>
    </row>
    <row r="200" spans="2:17" ht="18" customHeight="1" x14ac:dyDescent="0.15">
      <c r="B200" s="98">
        <v>2017</v>
      </c>
      <c r="C200" s="40">
        <v>2</v>
      </c>
      <c r="D200" s="40" t="s">
        <v>3228</v>
      </c>
      <c r="E200" s="41" t="str">
        <f>+E199</f>
        <v>이산권역단위종합정비사업 토목건축조경</v>
      </c>
      <c r="F200" s="40" t="s">
        <v>128</v>
      </c>
      <c r="G200" s="107" t="s">
        <v>4430</v>
      </c>
      <c r="H200" s="107" t="s">
        <v>4431</v>
      </c>
      <c r="I200" s="99" t="s">
        <v>4432</v>
      </c>
      <c r="J200" s="99">
        <v>2</v>
      </c>
      <c r="K200" s="99" t="s">
        <v>3379</v>
      </c>
      <c r="L200" s="227">
        <v>51</v>
      </c>
      <c r="M200" s="163" t="s">
        <v>4404</v>
      </c>
      <c r="N200" s="39" t="s">
        <v>4428</v>
      </c>
      <c r="O200" s="39" t="s">
        <v>4429</v>
      </c>
      <c r="P200" s="40" t="s">
        <v>25</v>
      </c>
      <c r="Q200" s="100"/>
    </row>
    <row r="201" spans="2:17" ht="18" customHeight="1" x14ac:dyDescent="0.15">
      <c r="B201" s="98">
        <v>2017</v>
      </c>
      <c r="C201" s="40">
        <v>2</v>
      </c>
      <c r="D201" s="40" t="s">
        <v>3228</v>
      </c>
      <c r="E201" s="41" t="s">
        <v>4442</v>
      </c>
      <c r="F201" s="40" t="s">
        <v>36</v>
      </c>
      <c r="G201" s="107" t="s">
        <v>3434</v>
      </c>
      <c r="H201" s="107" t="s">
        <v>4443</v>
      </c>
      <c r="I201" s="99" t="s">
        <v>3440</v>
      </c>
      <c r="J201" s="99">
        <v>451</v>
      </c>
      <c r="K201" s="99" t="s">
        <v>4380</v>
      </c>
      <c r="L201" s="227">
        <v>33</v>
      </c>
      <c r="M201" s="41" t="s">
        <v>4433</v>
      </c>
      <c r="N201" s="39" t="s">
        <v>4444</v>
      </c>
      <c r="O201" s="39" t="s">
        <v>4445</v>
      </c>
      <c r="P201" s="40" t="s">
        <v>25</v>
      </c>
      <c r="Q201" s="100"/>
    </row>
    <row r="202" spans="2:17" ht="18" customHeight="1" x14ac:dyDescent="0.15">
      <c r="B202" s="98">
        <v>2017</v>
      </c>
      <c r="C202" s="40">
        <v>2</v>
      </c>
      <c r="D202" s="40" t="s">
        <v>3228</v>
      </c>
      <c r="E202" s="41" t="s">
        <v>4442</v>
      </c>
      <c r="F202" s="40" t="s">
        <v>36</v>
      </c>
      <c r="G202" s="107" t="s">
        <v>4414</v>
      </c>
      <c r="H202" s="107"/>
      <c r="I202" s="99"/>
      <c r="J202" s="99">
        <v>521</v>
      </c>
      <c r="K202" s="99" t="s">
        <v>4626</v>
      </c>
      <c r="L202" s="227">
        <v>40</v>
      </c>
      <c r="M202" s="41" t="s">
        <v>4433</v>
      </c>
      <c r="N202" s="39" t="s">
        <v>4444</v>
      </c>
      <c r="O202" s="39" t="s">
        <v>4445</v>
      </c>
      <c r="P202" s="40" t="s">
        <v>25</v>
      </c>
      <c r="Q202" s="100"/>
    </row>
    <row r="203" spans="2:17" ht="18" customHeight="1" x14ac:dyDescent="0.15">
      <c r="B203" s="98">
        <v>2017</v>
      </c>
      <c r="C203" s="40">
        <v>2</v>
      </c>
      <c r="D203" s="40" t="s">
        <v>3228</v>
      </c>
      <c r="E203" s="41" t="s">
        <v>4442</v>
      </c>
      <c r="F203" s="40" t="s">
        <v>36</v>
      </c>
      <c r="G203" s="107" t="s">
        <v>4440</v>
      </c>
      <c r="H203" s="107"/>
      <c r="I203" s="99"/>
      <c r="J203" s="99">
        <v>1</v>
      </c>
      <c r="K203" s="99" t="s">
        <v>3432</v>
      </c>
      <c r="L203" s="227">
        <v>28</v>
      </c>
      <c r="M203" s="41" t="s">
        <v>4433</v>
      </c>
      <c r="N203" s="39" t="s">
        <v>4444</v>
      </c>
      <c r="O203" s="39" t="s">
        <v>4445</v>
      </c>
      <c r="P203" s="40" t="s">
        <v>25</v>
      </c>
      <c r="Q203" s="100"/>
    </row>
    <row r="204" spans="2:17" ht="18" customHeight="1" x14ac:dyDescent="0.15">
      <c r="B204" s="98">
        <v>2017</v>
      </c>
      <c r="C204" s="40">
        <v>2</v>
      </c>
      <c r="D204" s="40" t="s">
        <v>3228</v>
      </c>
      <c r="E204" s="41" t="s">
        <v>4442</v>
      </c>
      <c r="F204" s="40" t="s">
        <v>128</v>
      </c>
      <c r="G204" s="107" t="s">
        <v>4446</v>
      </c>
      <c r="H204" s="107"/>
      <c r="I204" s="99"/>
      <c r="J204" s="99">
        <v>540</v>
      </c>
      <c r="K204" s="99" t="s">
        <v>4421</v>
      </c>
      <c r="L204" s="227">
        <v>36</v>
      </c>
      <c r="M204" s="41" t="s">
        <v>4433</v>
      </c>
      <c r="N204" s="39" t="s">
        <v>4444</v>
      </c>
      <c r="O204" s="39" t="s">
        <v>4445</v>
      </c>
      <c r="P204" s="40" t="s">
        <v>25</v>
      </c>
      <c r="Q204" s="100"/>
    </row>
    <row r="205" spans="2:17" ht="18" customHeight="1" x14ac:dyDescent="0.15">
      <c r="B205" s="98">
        <v>2017</v>
      </c>
      <c r="C205" s="40">
        <v>2</v>
      </c>
      <c r="D205" s="40" t="s">
        <v>3228</v>
      </c>
      <c r="E205" s="41" t="s">
        <v>4468</v>
      </c>
      <c r="F205" s="40" t="s">
        <v>128</v>
      </c>
      <c r="G205" s="107" t="s">
        <v>3434</v>
      </c>
      <c r="H205" s="107" t="s">
        <v>3435</v>
      </c>
      <c r="I205" s="99" t="s">
        <v>4379</v>
      </c>
      <c r="J205" s="99">
        <v>341</v>
      </c>
      <c r="K205" s="99" t="s">
        <v>4380</v>
      </c>
      <c r="L205" s="227">
        <v>24</v>
      </c>
      <c r="M205" s="41" t="s">
        <v>4469</v>
      </c>
      <c r="N205" s="39" t="s">
        <v>4111</v>
      </c>
      <c r="O205" s="39" t="s">
        <v>4112</v>
      </c>
      <c r="P205" s="40" t="s">
        <v>25</v>
      </c>
      <c r="Q205" s="100"/>
    </row>
    <row r="206" spans="2:17" ht="18" customHeight="1" x14ac:dyDescent="0.15">
      <c r="B206" s="98">
        <v>2017</v>
      </c>
      <c r="C206" s="40">
        <v>2</v>
      </c>
      <c r="D206" s="40" t="s">
        <v>3228</v>
      </c>
      <c r="E206" s="41" t="s">
        <v>4273</v>
      </c>
      <c r="F206" s="40" t="s">
        <v>3826</v>
      </c>
      <c r="G206" s="107" t="s">
        <v>3434</v>
      </c>
      <c r="H206" s="107" t="s">
        <v>3435</v>
      </c>
      <c r="I206" s="99" t="s">
        <v>3303</v>
      </c>
      <c r="J206" s="99">
        <v>3500</v>
      </c>
      <c r="K206" s="99" t="s">
        <v>3803</v>
      </c>
      <c r="L206" s="227">
        <v>245</v>
      </c>
      <c r="M206" s="41" t="s">
        <v>4469</v>
      </c>
      <c r="N206" s="39" t="s">
        <v>4470</v>
      </c>
      <c r="O206" s="39" t="s">
        <v>4471</v>
      </c>
      <c r="P206" s="40" t="s">
        <v>3403</v>
      </c>
      <c r="Q206" s="164"/>
    </row>
    <row r="207" spans="2:17" ht="18" customHeight="1" x14ac:dyDescent="0.15">
      <c r="B207" s="98">
        <v>2017</v>
      </c>
      <c r="C207" s="40">
        <v>2</v>
      </c>
      <c r="D207" s="40" t="s">
        <v>3228</v>
      </c>
      <c r="E207" s="41" t="s">
        <v>4273</v>
      </c>
      <c r="F207" s="40" t="s">
        <v>128</v>
      </c>
      <c r="G207" s="107" t="s">
        <v>3806</v>
      </c>
      <c r="H207" s="107" t="s">
        <v>3922</v>
      </c>
      <c r="I207" s="99" t="s">
        <v>3303</v>
      </c>
      <c r="J207" s="99">
        <v>150</v>
      </c>
      <c r="K207" s="99" t="s">
        <v>3817</v>
      </c>
      <c r="L207" s="227">
        <v>105</v>
      </c>
      <c r="M207" s="41" t="s">
        <v>4469</v>
      </c>
      <c r="N207" s="39" t="s">
        <v>4472</v>
      </c>
      <c r="O207" s="39" t="s">
        <v>4473</v>
      </c>
      <c r="P207" s="40" t="s">
        <v>25</v>
      </c>
      <c r="Q207" s="164"/>
    </row>
    <row r="208" spans="2:17" ht="18" customHeight="1" x14ac:dyDescent="0.15">
      <c r="B208" s="98">
        <v>2017</v>
      </c>
      <c r="C208" s="40">
        <v>2</v>
      </c>
      <c r="D208" s="40" t="s">
        <v>3228</v>
      </c>
      <c r="E208" s="41" t="s">
        <v>4474</v>
      </c>
      <c r="F208" s="40" t="s">
        <v>36</v>
      </c>
      <c r="G208" s="107" t="s">
        <v>4475</v>
      </c>
      <c r="H208" s="107" t="s">
        <v>4476</v>
      </c>
      <c r="I208" s="99" t="s">
        <v>4477</v>
      </c>
      <c r="J208" s="99">
        <v>940</v>
      </c>
      <c r="K208" s="99" t="s">
        <v>3379</v>
      </c>
      <c r="L208" s="227">
        <v>160</v>
      </c>
      <c r="M208" s="41" t="s">
        <v>4478</v>
      </c>
      <c r="N208" s="39" t="s">
        <v>4479</v>
      </c>
      <c r="O208" s="39" t="s">
        <v>4480</v>
      </c>
      <c r="P208" s="40" t="s">
        <v>3403</v>
      </c>
      <c r="Q208" s="100"/>
    </row>
    <row r="209" spans="2:17" ht="18" customHeight="1" x14ac:dyDescent="0.15">
      <c r="B209" s="98">
        <v>2017</v>
      </c>
      <c r="C209" s="40">
        <v>2</v>
      </c>
      <c r="D209" s="40" t="s">
        <v>3228</v>
      </c>
      <c r="E209" s="41" t="s">
        <v>4474</v>
      </c>
      <c r="F209" s="40" t="s">
        <v>36</v>
      </c>
      <c r="G209" s="107" t="s">
        <v>3434</v>
      </c>
      <c r="H209" s="107" t="s">
        <v>4481</v>
      </c>
      <c r="I209" s="99" t="s">
        <v>4482</v>
      </c>
      <c r="J209" s="99">
        <v>1591</v>
      </c>
      <c r="K209" s="99" t="s">
        <v>4627</v>
      </c>
      <c r="L209" s="227">
        <v>98</v>
      </c>
      <c r="M209" s="41" t="s">
        <v>4478</v>
      </c>
      <c r="N209" s="39" t="s">
        <v>4479</v>
      </c>
      <c r="O209" s="39" t="s">
        <v>4480</v>
      </c>
      <c r="P209" s="40" t="s">
        <v>3403</v>
      </c>
      <c r="Q209" s="100"/>
    </row>
    <row r="210" spans="2:17" ht="18" customHeight="1" x14ac:dyDescent="0.15">
      <c r="B210" s="98">
        <v>2017</v>
      </c>
      <c r="C210" s="40">
        <v>2</v>
      </c>
      <c r="D210" s="40" t="s">
        <v>3228</v>
      </c>
      <c r="E210" s="41" t="s">
        <v>4494</v>
      </c>
      <c r="F210" s="40" t="s">
        <v>36</v>
      </c>
      <c r="G210" s="107" t="s">
        <v>4495</v>
      </c>
      <c r="H210" s="107" t="s">
        <v>4496</v>
      </c>
      <c r="I210" s="99" t="s">
        <v>4490</v>
      </c>
      <c r="J210" s="99">
        <v>5</v>
      </c>
      <c r="K210" s="99" t="s">
        <v>3422</v>
      </c>
      <c r="L210" s="227">
        <v>33</v>
      </c>
      <c r="M210" s="41" t="s">
        <v>4478</v>
      </c>
      <c r="N210" s="39" t="s">
        <v>4497</v>
      </c>
      <c r="O210" s="39" t="s">
        <v>4498</v>
      </c>
      <c r="P210" s="40" t="s">
        <v>3403</v>
      </c>
      <c r="Q210" s="100"/>
    </row>
    <row r="211" spans="2:17" ht="18" customHeight="1" x14ac:dyDescent="0.15">
      <c r="B211" s="98">
        <v>2017</v>
      </c>
      <c r="C211" s="40">
        <v>2</v>
      </c>
      <c r="D211" s="40" t="s">
        <v>3228</v>
      </c>
      <c r="E211" s="41" t="s">
        <v>4499</v>
      </c>
      <c r="F211" s="40" t="s">
        <v>36</v>
      </c>
      <c r="G211" s="107" t="s">
        <v>3806</v>
      </c>
      <c r="H211" s="107" t="s">
        <v>4500</v>
      </c>
      <c r="I211" s="99" t="s">
        <v>4501</v>
      </c>
      <c r="J211" s="99">
        <v>77</v>
      </c>
      <c r="K211" s="99" t="s">
        <v>4626</v>
      </c>
      <c r="L211" s="227">
        <v>81</v>
      </c>
      <c r="M211" s="41" t="s">
        <v>4478</v>
      </c>
      <c r="N211" s="39" t="s">
        <v>4497</v>
      </c>
      <c r="O211" s="39" t="s">
        <v>4498</v>
      </c>
      <c r="P211" s="40" t="s">
        <v>3403</v>
      </c>
      <c r="Q211" s="100"/>
    </row>
    <row r="212" spans="2:17" ht="18" customHeight="1" x14ac:dyDescent="0.15">
      <c r="B212" s="98">
        <v>2017</v>
      </c>
      <c r="C212" s="40">
        <v>2</v>
      </c>
      <c r="D212" s="40" t="s">
        <v>3228</v>
      </c>
      <c r="E212" s="41" t="s">
        <v>4499</v>
      </c>
      <c r="F212" s="40" t="s">
        <v>36</v>
      </c>
      <c r="G212" s="107" t="s">
        <v>3434</v>
      </c>
      <c r="H212" s="107" t="s">
        <v>4502</v>
      </c>
      <c r="I212" s="99" t="s">
        <v>4501</v>
      </c>
      <c r="J212" s="99">
        <v>1600</v>
      </c>
      <c r="K212" s="99" t="s">
        <v>4627</v>
      </c>
      <c r="L212" s="227">
        <v>115</v>
      </c>
      <c r="M212" s="41" t="s">
        <v>4478</v>
      </c>
      <c r="N212" s="39" t="s">
        <v>4497</v>
      </c>
      <c r="O212" s="39" t="s">
        <v>4498</v>
      </c>
      <c r="P212" s="40" t="s">
        <v>3403</v>
      </c>
      <c r="Q212" s="100"/>
    </row>
    <row r="213" spans="2:17" ht="18" customHeight="1" x14ac:dyDescent="0.15">
      <c r="B213" s="98">
        <v>2017</v>
      </c>
      <c r="C213" s="40">
        <v>2</v>
      </c>
      <c r="D213" s="40" t="s">
        <v>3228</v>
      </c>
      <c r="E213" s="41" t="s">
        <v>4307</v>
      </c>
      <c r="F213" s="40" t="s">
        <v>128</v>
      </c>
      <c r="G213" s="107" t="s">
        <v>246</v>
      </c>
      <c r="H213" s="107" t="s">
        <v>4516</v>
      </c>
      <c r="I213" s="99" t="s">
        <v>248</v>
      </c>
      <c r="J213" s="99">
        <v>578</v>
      </c>
      <c r="K213" s="99" t="s">
        <v>288</v>
      </c>
      <c r="L213" s="227">
        <v>48</v>
      </c>
      <c r="M213" s="41" t="s">
        <v>4298</v>
      </c>
      <c r="N213" s="39" t="s">
        <v>4308</v>
      </c>
      <c r="O213" s="39" t="s">
        <v>4309</v>
      </c>
      <c r="P213" s="40" t="s">
        <v>25</v>
      </c>
      <c r="Q213" s="100"/>
    </row>
    <row r="214" spans="2:17" ht="18" customHeight="1" x14ac:dyDescent="0.15">
      <c r="B214" s="98">
        <v>2017</v>
      </c>
      <c r="C214" s="40">
        <v>2</v>
      </c>
      <c r="D214" s="40" t="s">
        <v>3228</v>
      </c>
      <c r="E214" s="41" t="s">
        <v>4310</v>
      </c>
      <c r="F214" s="40" t="s">
        <v>128</v>
      </c>
      <c r="G214" s="107" t="s">
        <v>246</v>
      </c>
      <c r="H214" s="107" t="s">
        <v>4516</v>
      </c>
      <c r="I214" s="99" t="s">
        <v>248</v>
      </c>
      <c r="J214" s="99">
        <v>490</v>
      </c>
      <c r="K214" s="99" t="s">
        <v>288</v>
      </c>
      <c r="L214" s="227">
        <v>40</v>
      </c>
      <c r="M214" s="41" t="s">
        <v>4298</v>
      </c>
      <c r="N214" s="39" t="s">
        <v>4308</v>
      </c>
      <c r="O214" s="39" t="s">
        <v>4309</v>
      </c>
      <c r="P214" s="40" t="s">
        <v>25</v>
      </c>
      <c r="Q214" s="100"/>
    </row>
    <row r="215" spans="2:17" ht="18" customHeight="1" x14ac:dyDescent="0.15">
      <c r="B215" s="98">
        <v>2017</v>
      </c>
      <c r="C215" s="40">
        <v>2</v>
      </c>
      <c r="D215" s="40" t="s">
        <v>3228</v>
      </c>
      <c r="E215" s="41" t="s">
        <v>4311</v>
      </c>
      <c r="F215" s="40" t="s">
        <v>128</v>
      </c>
      <c r="G215" s="107" t="s">
        <v>246</v>
      </c>
      <c r="H215" s="107" t="s">
        <v>4516</v>
      </c>
      <c r="I215" s="99" t="s">
        <v>248</v>
      </c>
      <c r="J215" s="99">
        <v>622</v>
      </c>
      <c r="K215" s="99" t="s">
        <v>288</v>
      </c>
      <c r="L215" s="227">
        <v>46</v>
      </c>
      <c r="M215" s="41" t="s">
        <v>4298</v>
      </c>
      <c r="N215" s="39" t="s">
        <v>4308</v>
      </c>
      <c r="O215" s="39" t="s">
        <v>4309</v>
      </c>
      <c r="P215" s="40" t="s">
        <v>25</v>
      </c>
      <c r="Q215" s="100"/>
    </row>
    <row r="216" spans="2:17" ht="18" customHeight="1" x14ac:dyDescent="0.15">
      <c r="B216" s="98">
        <v>2017</v>
      </c>
      <c r="C216" s="40">
        <v>2</v>
      </c>
      <c r="D216" s="40" t="s">
        <v>3228</v>
      </c>
      <c r="E216" s="41" t="s">
        <v>4142</v>
      </c>
      <c r="F216" s="40" t="s">
        <v>128</v>
      </c>
      <c r="G216" s="107" t="s">
        <v>246</v>
      </c>
      <c r="H216" s="107" t="s">
        <v>955</v>
      </c>
      <c r="I216" s="99" t="s">
        <v>1161</v>
      </c>
      <c r="J216" s="99">
        <v>1</v>
      </c>
      <c r="K216" s="99" t="s">
        <v>132</v>
      </c>
      <c r="L216" s="227">
        <v>40</v>
      </c>
      <c r="M216" s="41" t="s">
        <v>4298</v>
      </c>
      <c r="N216" s="39" t="s">
        <v>4143</v>
      </c>
      <c r="O216" s="39" t="s">
        <v>4144</v>
      </c>
      <c r="P216" s="40" t="s">
        <v>25</v>
      </c>
      <c r="Q216" s="100"/>
    </row>
    <row r="217" spans="2:17" ht="18" customHeight="1" x14ac:dyDescent="0.15">
      <c r="B217" s="98">
        <v>2017</v>
      </c>
      <c r="C217" s="40">
        <v>2</v>
      </c>
      <c r="D217" s="40" t="s">
        <v>3228</v>
      </c>
      <c r="E217" s="41" t="s">
        <v>4142</v>
      </c>
      <c r="F217" s="40" t="s">
        <v>128</v>
      </c>
      <c r="G217" s="107" t="s">
        <v>251</v>
      </c>
      <c r="H217" s="107" t="s">
        <v>4532</v>
      </c>
      <c r="I217" s="99" t="s">
        <v>1161</v>
      </c>
      <c r="J217" s="99">
        <v>1</v>
      </c>
      <c r="K217" s="99" t="s">
        <v>132</v>
      </c>
      <c r="L217" s="227">
        <v>35</v>
      </c>
      <c r="M217" s="41" t="s">
        <v>4298</v>
      </c>
      <c r="N217" s="39" t="s">
        <v>4143</v>
      </c>
      <c r="O217" s="39" t="s">
        <v>4144</v>
      </c>
      <c r="P217" s="40" t="s">
        <v>25</v>
      </c>
      <c r="Q217" s="100"/>
    </row>
    <row r="218" spans="2:17" ht="18" customHeight="1" x14ac:dyDescent="0.15">
      <c r="B218" s="98">
        <v>2017</v>
      </c>
      <c r="C218" s="40">
        <v>2</v>
      </c>
      <c r="D218" s="40" t="s">
        <v>3228</v>
      </c>
      <c r="E218" s="41" t="s">
        <v>4142</v>
      </c>
      <c r="F218" s="40" t="s">
        <v>128</v>
      </c>
      <c r="G218" s="107" t="s">
        <v>4533</v>
      </c>
      <c r="H218" s="107" t="s">
        <v>4534</v>
      </c>
      <c r="I218" s="99" t="s">
        <v>1161</v>
      </c>
      <c r="J218" s="99">
        <v>1</v>
      </c>
      <c r="K218" s="99" t="s">
        <v>132</v>
      </c>
      <c r="L218" s="227">
        <v>60</v>
      </c>
      <c r="M218" s="41" t="s">
        <v>4298</v>
      </c>
      <c r="N218" s="39" t="s">
        <v>4143</v>
      </c>
      <c r="O218" s="39" t="s">
        <v>4144</v>
      </c>
      <c r="P218" s="40" t="s">
        <v>25</v>
      </c>
      <c r="Q218" s="100"/>
    </row>
    <row r="219" spans="2:17" ht="18" customHeight="1" x14ac:dyDescent="0.15">
      <c r="B219" s="98">
        <v>2017</v>
      </c>
      <c r="C219" s="40">
        <v>2</v>
      </c>
      <c r="D219" s="40" t="s">
        <v>3228</v>
      </c>
      <c r="E219" s="41" t="s">
        <v>4142</v>
      </c>
      <c r="F219" s="40" t="s">
        <v>128</v>
      </c>
      <c r="G219" s="107" t="s">
        <v>404</v>
      </c>
      <c r="H219" s="107"/>
      <c r="I219" s="99" t="s">
        <v>1161</v>
      </c>
      <c r="J219" s="99">
        <v>1</v>
      </c>
      <c r="K219" s="99" t="s">
        <v>132</v>
      </c>
      <c r="L219" s="227">
        <v>27</v>
      </c>
      <c r="M219" s="41" t="s">
        <v>4298</v>
      </c>
      <c r="N219" s="39" t="s">
        <v>4143</v>
      </c>
      <c r="O219" s="40" t="s">
        <v>4144</v>
      </c>
      <c r="P219" s="40" t="s">
        <v>25</v>
      </c>
      <c r="Q219" s="100"/>
    </row>
    <row r="220" spans="2:17" ht="18" customHeight="1" x14ac:dyDescent="0.15">
      <c r="B220" s="98">
        <v>2017</v>
      </c>
      <c r="C220" s="40">
        <v>2</v>
      </c>
      <c r="D220" s="40" t="s">
        <v>3228</v>
      </c>
      <c r="E220" s="41" t="s">
        <v>4549</v>
      </c>
      <c r="F220" s="40" t="s">
        <v>128</v>
      </c>
      <c r="G220" s="107" t="s">
        <v>4550</v>
      </c>
      <c r="H220" s="107" t="s">
        <v>4551</v>
      </c>
      <c r="I220" s="99" t="s">
        <v>4552</v>
      </c>
      <c r="J220" s="99">
        <v>13</v>
      </c>
      <c r="K220" s="99" t="s">
        <v>4553</v>
      </c>
      <c r="L220" s="227">
        <v>25</v>
      </c>
      <c r="M220" s="41" t="s">
        <v>4320</v>
      </c>
      <c r="N220" s="39" t="s">
        <v>4321</v>
      </c>
      <c r="O220" s="39" t="s">
        <v>4322</v>
      </c>
      <c r="P220" s="40" t="s">
        <v>25</v>
      </c>
      <c r="Q220" s="100"/>
    </row>
    <row r="221" spans="2:17" ht="18" customHeight="1" x14ac:dyDescent="0.15">
      <c r="B221" s="98">
        <v>2017</v>
      </c>
      <c r="C221" s="40">
        <v>2</v>
      </c>
      <c r="D221" s="40" t="s">
        <v>3228</v>
      </c>
      <c r="E221" s="41" t="s">
        <v>4333</v>
      </c>
      <c r="F221" s="40" t="s">
        <v>36</v>
      </c>
      <c r="G221" s="107" t="s">
        <v>4556</v>
      </c>
      <c r="H221" s="107" t="s">
        <v>4557</v>
      </c>
      <c r="I221" s="99" t="s">
        <v>4412</v>
      </c>
      <c r="J221" s="99">
        <v>786</v>
      </c>
      <c r="K221" s="99" t="s">
        <v>4421</v>
      </c>
      <c r="L221" s="227">
        <v>28</v>
      </c>
      <c r="M221" s="41" t="s">
        <v>4320</v>
      </c>
      <c r="N221" s="39" t="s">
        <v>4334</v>
      </c>
      <c r="O221" s="39" t="s">
        <v>4335</v>
      </c>
      <c r="P221" s="40" t="s">
        <v>25</v>
      </c>
      <c r="Q221" s="100"/>
    </row>
    <row r="222" spans="2:17" ht="18" customHeight="1" x14ac:dyDescent="0.15">
      <c r="B222" s="98">
        <v>2017</v>
      </c>
      <c r="C222" s="40">
        <v>2</v>
      </c>
      <c r="D222" s="40" t="s">
        <v>3228</v>
      </c>
      <c r="E222" s="41" t="s">
        <v>4338</v>
      </c>
      <c r="F222" s="40" t="s">
        <v>128</v>
      </c>
      <c r="G222" s="107" t="s">
        <v>3434</v>
      </c>
      <c r="H222" s="107" t="s">
        <v>4558</v>
      </c>
      <c r="I222" s="99" t="s">
        <v>3303</v>
      </c>
      <c r="J222" s="99">
        <v>813</v>
      </c>
      <c r="K222" s="99" t="s">
        <v>4380</v>
      </c>
      <c r="L222" s="227">
        <v>58</v>
      </c>
      <c r="M222" s="41" t="s">
        <v>4320</v>
      </c>
      <c r="N222" s="39" t="s">
        <v>4339</v>
      </c>
      <c r="O222" s="39" t="s">
        <v>4340</v>
      </c>
      <c r="P222" s="40" t="s">
        <v>25</v>
      </c>
      <c r="Q222" s="100"/>
    </row>
    <row r="223" spans="2:17" ht="18" customHeight="1" x14ac:dyDescent="0.15">
      <c r="B223" s="54">
        <v>2017</v>
      </c>
      <c r="C223" s="55">
        <v>2</v>
      </c>
      <c r="D223" s="57" t="s">
        <v>4959</v>
      </c>
      <c r="E223" s="45" t="s">
        <v>4960</v>
      </c>
      <c r="F223" s="55" t="s">
        <v>4961</v>
      </c>
      <c r="G223" s="42" t="s">
        <v>246</v>
      </c>
      <c r="H223" s="42" t="s">
        <v>1749</v>
      </c>
      <c r="I223" s="47" t="s">
        <v>17</v>
      </c>
      <c r="J223" s="183">
        <v>3119</v>
      </c>
      <c r="K223" s="184" t="s">
        <v>288</v>
      </c>
      <c r="L223" s="254">
        <v>230</v>
      </c>
      <c r="M223" s="247" t="s">
        <v>4962</v>
      </c>
      <c r="N223" s="52" t="s">
        <v>4963</v>
      </c>
      <c r="O223" s="52" t="s">
        <v>4964</v>
      </c>
      <c r="P223" s="55" t="s">
        <v>25</v>
      </c>
      <c r="Q223" s="246"/>
    </row>
    <row r="224" spans="2:17" ht="18" customHeight="1" x14ac:dyDescent="0.15">
      <c r="B224" s="54">
        <v>2017</v>
      </c>
      <c r="C224" s="55">
        <v>2</v>
      </c>
      <c r="D224" s="57" t="s">
        <v>4959</v>
      </c>
      <c r="E224" s="45" t="s">
        <v>4960</v>
      </c>
      <c r="F224" s="55" t="s">
        <v>4961</v>
      </c>
      <c r="G224" s="42" t="s">
        <v>246</v>
      </c>
      <c r="H224" s="42" t="s">
        <v>4967</v>
      </c>
      <c r="I224" s="47" t="s">
        <v>17</v>
      </c>
      <c r="J224" s="183">
        <v>324</v>
      </c>
      <c r="K224" s="184" t="s">
        <v>288</v>
      </c>
      <c r="L224" s="254">
        <v>30</v>
      </c>
      <c r="M224" s="247" t="s">
        <v>4962</v>
      </c>
      <c r="N224" s="52" t="s">
        <v>4965</v>
      </c>
      <c r="O224" s="52" t="s">
        <v>4964</v>
      </c>
      <c r="P224" s="55" t="s">
        <v>25</v>
      </c>
      <c r="Q224" s="246"/>
    </row>
    <row r="225" spans="2:17" ht="18" customHeight="1" x14ac:dyDescent="0.15">
      <c r="B225" s="54">
        <v>2017</v>
      </c>
      <c r="C225" s="55">
        <v>2</v>
      </c>
      <c r="D225" s="57" t="s">
        <v>4959</v>
      </c>
      <c r="E225" s="45" t="s">
        <v>4960</v>
      </c>
      <c r="F225" s="55" t="s">
        <v>4961</v>
      </c>
      <c r="G225" s="42" t="s">
        <v>4968</v>
      </c>
      <c r="H225" s="42" t="s">
        <v>4969</v>
      </c>
      <c r="I225" s="47" t="s">
        <v>17</v>
      </c>
      <c r="J225" s="183">
        <v>48</v>
      </c>
      <c r="K225" s="47" t="s">
        <v>4623</v>
      </c>
      <c r="L225" s="254">
        <v>90</v>
      </c>
      <c r="M225" s="247" t="s">
        <v>4962</v>
      </c>
      <c r="N225" s="52" t="s">
        <v>4965</v>
      </c>
      <c r="O225" s="52" t="s">
        <v>4964</v>
      </c>
      <c r="P225" s="55" t="s">
        <v>25</v>
      </c>
      <c r="Q225" s="246"/>
    </row>
    <row r="226" spans="2:17" ht="18" customHeight="1" x14ac:dyDescent="0.15">
      <c r="B226" s="54">
        <v>2017</v>
      </c>
      <c r="C226" s="55">
        <v>2</v>
      </c>
      <c r="D226" s="57" t="s">
        <v>4959</v>
      </c>
      <c r="E226" s="45" t="s">
        <v>4960</v>
      </c>
      <c r="F226" s="55" t="s">
        <v>4961</v>
      </c>
      <c r="G226" s="42" t="s">
        <v>4970</v>
      </c>
      <c r="H226" s="42" t="s">
        <v>4971</v>
      </c>
      <c r="I226" s="47" t="s">
        <v>18</v>
      </c>
      <c r="J226" s="183">
        <v>1</v>
      </c>
      <c r="K226" s="47" t="s">
        <v>132</v>
      </c>
      <c r="L226" s="254">
        <v>28</v>
      </c>
      <c r="M226" s="247" t="s">
        <v>4962</v>
      </c>
      <c r="N226" s="52" t="s">
        <v>4965</v>
      </c>
      <c r="O226" s="52" t="s">
        <v>4964</v>
      </c>
      <c r="P226" s="55" t="s">
        <v>25</v>
      </c>
      <c r="Q226" s="246"/>
    </row>
    <row r="227" spans="2:17" ht="18" customHeight="1" x14ac:dyDescent="0.15">
      <c r="B227" s="54">
        <v>2017</v>
      </c>
      <c r="C227" s="55">
        <v>2</v>
      </c>
      <c r="D227" s="57" t="s">
        <v>4959</v>
      </c>
      <c r="E227" s="45" t="s">
        <v>4960</v>
      </c>
      <c r="F227" s="55" t="s">
        <v>4961</v>
      </c>
      <c r="G227" s="42" t="s">
        <v>4972</v>
      </c>
      <c r="H227" s="42" t="s">
        <v>4973</v>
      </c>
      <c r="I227" s="47" t="s">
        <v>18</v>
      </c>
      <c r="J227" s="183">
        <v>1</v>
      </c>
      <c r="K227" s="47" t="s">
        <v>132</v>
      </c>
      <c r="L227" s="254">
        <v>164</v>
      </c>
      <c r="M227" s="247" t="s">
        <v>4962</v>
      </c>
      <c r="N227" s="52" t="s">
        <v>4965</v>
      </c>
      <c r="O227" s="52" t="s">
        <v>4964</v>
      </c>
      <c r="P227" s="55" t="s">
        <v>25</v>
      </c>
      <c r="Q227" s="246"/>
    </row>
    <row r="228" spans="2:17" ht="18" customHeight="1" x14ac:dyDescent="0.15">
      <c r="B228" s="54">
        <v>2017</v>
      </c>
      <c r="C228" s="55">
        <v>2</v>
      </c>
      <c r="D228" s="57" t="s">
        <v>4959</v>
      </c>
      <c r="E228" s="45" t="s">
        <v>4960</v>
      </c>
      <c r="F228" s="55" t="s">
        <v>4961</v>
      </c>
      <c r="G228" s="42" t="s">
        <v>939</v>
      </c>
      <c r="H228" s="42" t="s">
        <v>4974</v>
      </c>
      <c r="I228" s="47" t="s">
        <v>18</v>
      </c>
      <c r="J228" s="183">
        <v>1</v>
      </c>
      <c r="K228" s="47" t="s">
        <v>132</v>
      </c>
      <c r="L228" s="254">
        <v>122</v>
      </c>
      <c r="M228" s="247" t="s">
        <v>4962</v>
      </c>
      <c r="N228" s="52" t="s">
        <v>4965</v>
      </c>
      <c r="O228" s="52" t="s">
        <v>4964</v>
      </c>
      <c r="P228" s="55" t="s">
        <v>25</v>
      </c>
      <c r="Q228" s="246"/>
    </row>
    <row r="229" spans="2:17" ht="18" customHeight="1" x14ac:dyDescent="0.15">
      <c r="B229" s="54">
        <v>2017</v>
      </c>
      <c r="C229" s="55">
        <v>2</v>
      </c>
      <c r="D229" s="57" t="s">
        <v>4959</v>
      </c>
      <c r="E229" s="45" t="s">
        <v>4977</v>
      </c>
      <c r="F229" s="55" t="s">
        <v>4961</v>
      </c>
      <c r="G229" s="42" t="s">
        <v>4978</v>
      </c>
      <c r="H229" s="42" t="s">
        <v>4979</v>
      </c>
      <c r="I229" s="47" t="s">
        <v>4980</v>
      </c>
      <c r="J229" s="183">
        <v>4</v>
      </c>
      <c r="K229" s="47" t="s">
        <v>139</v>
      </c>
      <c r="L229" s="254">
        <v>43</v>
      </c>
      <c r="M229" s="247" t="s">
        <v>4962</v>
      </c>
      <c r="N229" s="52" t="s">
        <v>4981</v>
      </c>
      <c r="O229" s="52" t="s">
        <v>4982</v>
      </c>
      <c r="P229" s="55" t="s">
        <v>25</v>
      </c>
      <c r="Q229" s="246"/>
    </row>
    <row r="230" spans="2:17" ht="18" customHeight="1" x14ac:dyDescent="0.15">
      <c r="B230" s="54">
        <v>2017</v>
      </c>
      <c r="C230" s="55">
        <v>2</v>
      </c>
      <c r="D230" s="57" t="s">
        <v>4959</v>
      </c>
      <c r="E230" s="45" t="s">
        <v>4977</v>
      </c>
      <c r="F230" s="55" t="s">
        <v>4961</v>
      </c>
      <c r="G230" s="42" t="s">
        <v>4983</v>
      </c>
      <c r="H230" s="42" t="s">
        <v>4984</v>
      </c>
      <c r="I230" s="47" t="s">
        <v>4980</v>
      </c>
      <c r="J230" s="183">
        <v>4</v>
      </c>
      <c r="K230" s="47" t="s">
        <v>139</v>
      </c>
      <c r="L230" s="254">
        <v>32</v>
      </c>
      <c r="M230" s="247" t="s">
        <v>4962</v>
      </c>
      <c r="N230" s="52" t="s">
        <v>4981</v>
      </c>
      <c r="O230" s="52" t="s">
        <v>4982</v>
      </c>
      <c r="P230" s="55" t="s">
        <v>25</v>
      </c>
      <c r="Q230" s="246"/>
    </row>
    <row r="231" spans="2:17" ht="18" customHeight="1" x14ac:dyDescent="0.15">
      <c r="B231" s="54">
        <v>2017</v>
      </c>
      <c r="C231" s="55">
        <v>2</v>
      </c>
      <c r="D231" s="57" t="s">
        <v>4959</v>
      </c>
      <c r="E231" s="45" t="s">
        <v>4977</v>
      </c>
      <c r="F231" s="55" t="s">
        <v>4961</v>
      </c>
      <c r="G231" s="42" t="s">
        <v>4985</v>
      </c>
      <c r="H231" s="42" t="s">
        <v>4984</v>
      </c>
      <c r="I231" s="47" t="s">
        <v>4980</v>
      </c>
      <c r="J231" s="183">
        <v>4</v>
      </c>
      <c r="K231" s="47" t="s">
        <v>139</v>
      </c>
      <c r="L231" s="254">
        <v>40</v>
      </c>
      <c r="M231" s="247" t="s">
        <v>4962</v>
      </c>
      <c r="N231" s="52" t="s">
        <v>4981</v>
      </c>
      <c r="O231" s="52" t="s">
        <v>4982</v>
      </c>
      <c r="P231" s="55" t="s">
        <v>25</v>
      </c>
      <c r="Q231" s="246"/>
    </row>
    <row r="232" spans="2:17" ht="18" customHeight="1" x14ac:dyDescent="0.15">
      <c r="B232" s="54">
        <v>2017</v>
      </c>
      <c r="C232" s="55">
        <v>2</v>
      </c>
      <c r="D232" s="57" t="s">
        <v>4959</v>
      </c>
      <c r="E232" s="45" t="s">
        <v>4977</v>
      </c>
      <c r="F232" s="55" t="s">
        <v>4961</v>
      </c>
      <c r="G232" s="42" t="s">
        <v>4986</v>
      </c>
      <c r="H232" s="42" t="s">
        <v>4984</v>
      </c>
      <c r="I232" s="47" t="s">
        <v>4980</v>
      </c>
      <c r="J232" s="183">
        <v>4</v>
      </c>
      <c r="K232" s="47" t="s">
        <v>139</v>
      </c>
      <c r="L232" s="254">
        <v>27</v>
      </c>
      <c r="M232" s="247" t="s">
        <v>4962</v>
      </c>
      <c r="N232" s="52" t="s">
        <v>4981</v>
      </c>
      <c r="O232" s="52" t="s">
        <v>4982</v>
      </c>
      <c r="P232" s="55" t="s">
        <v>25</v>
      </c>
      <c r="Q232" s="246"/>
    </row>
    <row r="233" spans="2:17" ht="18" customHeight="1" x14ac:dyDescent="0.15">
      <c r="B233" s="54">
        <v>2017</v>
      </c>
      <c r="C233" s="55">
        <v>2</v>
      </c>
      <c r="D233" s="57" t="s">
        <v>4959</v>
      </c>
      <c r="E233" s="45" t="s">
        <v>4977</v>
      </c>
      <c r="F233" s="55" t="s">
        <v>4961</v>
      </c>
      <c r="G233" s="42" t="s">
        <v>4978</v>
      </c>
      <c r="H233" s="42" t="s">
        <v>4979</v>
      </c>
      <c r="I233" s="47" t="s">
        <v>4987</v>
      </c>
      <c r="J233" s="183">
        <v>4</v>
      </c>
      <c r="K233" s="47" t="s">
        <v>139</v>
      </c>
      <c r="L233" s="254">
        <v>43</v>
      </c>
      <c r="M233" s="247" t="s">
        <v>4962</v>
      </c>
      <c r="N233" s="52" t="s">
        <v>4981</v>
      </c>
      <c r="O233" s="52" t="s">
        <v>4982</v>
      </c>
      <c r="P233" s="55" t="s">
        <v>25</v>
      </c>
      <c r="Q233" s="246"/>
    </row>
    <row r="234" spans="2:17" ht="18" customHeight="1" x14ac:dyDescent="0.15">
      <c r="B234" s="54">
        <v>2017</v>
      </c>
      <c r="C234" s="55">
        <v>2</v>
      </c>
      <c r="D234" s="57" t="s">
        <v>4959</v>
      </c>
      <c r="E234" s="45" t="s">
        <v>4977</v>
      </c>
      <c r="F234" s="55" t="s">
        <v>4961</v>
      </c>
      <c r="G234" s="42" t="s">
        <v>4983</v>
      </c>
      <c r="H234" s="42" t="s">
        <v>4988</v>
      </c>
      <c r="I234" s="47" t="s">
        <v>4987</v>
      </c>
      <c r="J234" s="183">
        <v>4</v>
      </c>
      <c r="K234" s="47" t="s">
        <v>139</v>
      </c>
      <c r="L234" s="254">
        <v>29</v>
      </c>
      <c r="M234" s="247" t="s">
        <v>4962</v>
      </c>
      <c r="N234" s="52" t="s">
        <v>4981</v>
      </c>
      <c r="O234" s="52" t="s">
        <v>4982</v>
      </c>
      <c r="P234" s="55" t="s">
        <v>25</v>
      </c>
      <c r="Q234" s="246"/>
    </row>
    <row r="235" spans="2:17" ht="18" customHeight="1" x14ac:dyDescent="0.15">
      <c r="B235" s="54">
        <v>2017</v>
      </c>
      <c r="C235" s="55">
        <v>2</v>
      </c>
      <c r="D235" s="57" t="s">
        <v>4959</v>
      </c>
      <c r="E235" s="45" t="s">
        <v>4977</v>
      </c>
      <c r="F235" s="55" t="s">
        <v>4961</v>
      </c>
      <c r="G235" s="42" t="s">
        <v>4985</v>
      </c>
      <c r="H235" s="42" t="s">
        <v>4988</v>
      </c>
      <c r="I235" s="47" t="s">
        <v>4987</v>
      </c>
      <c r="J235" s="183">
        <v>4</v>
      </c>
      <c r="K235" s="47" t="s">
        <v>139</v>
      </c>
      <c r="L235" s="254">
        <v>34</v>
      </c>
      <c r="M235" s="247" t="s">
        <v>4962</v>
      </c>
      <c r="N235" s="52" t="s">
        <v>4981</v>
      </c>
      <c r="O235" s="52" t="s">
        <v>4982</v>
      </c>
      <c r="P235" s="55" t="s">
        <v>25</v>
      </c>
      <c r="Q235" s="246"/>
    </row>
    <row r="236" spans="2:17" ht="18" customHeight="1" x14ac:dyDescent="0.15">
      <c r="B236" s="54">
        <v>2017</v>
      </c>
      <c r="C236" s="55">
        <v>2</v>
      </c>
      <c r="D236" s="57" t="s">
        <v>4959</v>
      </c>
      <c r="E236" s="45" t="s">
        <v>4977</v>
      </c>
      <c r="F236" s="55" t="s">
        <v>4961</v>
      </c>
      <c r="G236" s="42" t="s">
        <v>907</v>
      </c>
      <c r="H236" s="42" t="s">
        <v>4989</v>
      </c>
      <c r="I236" s="47" t="s">
        <v>4980</v>
      </c>
      <c r="J236" s="183">
        <v>1</v>
      </c>
      <c r="K236" s="47" t="s">
        <v>132</v>
      </c>
      <c r="L236" s="254">
        <v>539</v>
      </c>
      <c r="M236" s="247" t="s">
        <v>4962</v>
      </c>
      <c r="N236" s="52" t="s">
        <v>4981</v>
      </c>
      <c r="O236" s="52" t="s">
        <v>4982</v>
      </c>
      <c r="P236" s="55" t="s">
        <v>25</v>
      </c>
      <c r="Q236" s="246"/>
    </row>
    <row r="237" spans="2:17" ht="18" customHeight="1" x14ac:dyDescent="0.15">
      <c r="B237" s="54">
        <v>2017</v>
      </c>
      <c r="C237" s="55">
        <v>2</v>
      </c>
      <c r="D237" s="57" t="s">
        <v>4959</v>
      </c>
      <c r="E237" s="45" t="s">
        <v>4977</v>
      </c>
      <c r="F237" s="55" t="s">
        <v>4961</v>
      </c>
      <c r="G237" s="42" t="s">
        <v>907</v>
      </c>
      <c r="H237" s="42" t="s">
        <v>4990</v>
      </c>
      <c r="I237" s="47" t="s">
        <v>4987</v>
      </c>
      <c r="J237" s="183">
        <v>1</v>
      </c>
      <c r="K237" s="47" t="s">
        <v>132</v>
      </c>
      <c r="L237" s="254">
        <v>536</v>
      </c>
      <c r="M237" s="247" t="s">
        <v>4962</v>
      </c>
      <c r="N237" s="52" t="s">
        <v>4981</v>
      </c>
      <c r="O237" s="52" t="s">
        <v>4982</v>
      </c>
      <c r="P237" s="55" t="s">
        <v>25</v>
      </c>
      <c r="Q237" s="246"/>
    </row>
    <row r="238" spans="2:17" ht="18" customHeight="1" x14ac:dyDescent="0.15">
      <c r="B238" s="70">
        <v>2017</v>
      </c>
      <c r="C238" s="71">
        <v>2</v>
      </c>
      <c r="D238" s="146" t="s">
        <v>15</v>
      </c>
      <c r="E238" s="217" t="s">
        <v>2959</v>
      </c>
      <c r="F238" s="71" t="s">
        <v>128</v>
      </c>
      <c r="G238" s="127" t="s">
        <v>246</v>
      </c>
      <c r="H238" s="127" t="s">
        <v>4991</v>
      </c>
      <c r="I238" s="166" t="s">
        <v>248</v>
      </c>
      <c r="J238" s="185">
        <v>1441</v>
      </c>
      <c r="K238" s="166" t="s">
        <v>288</v>
      </c>
      <c r="L238" s="255">
        <v>93</v>
      </c>
      <c r="M238" s="159" t="s">
        <v>4645</v>
      </c>
      <c r="N238" s="66" t="s">
        <v>4642</v>
      </c>
      <c r="O238" s="66" t="s">
        <v>4643</v>
      </c>
      <c r="P238" s="71" t="s">
        <v>25</v>
      </c>
      <c r="Q238" s="186"/>
    </row>
    <row r="239" spans="2:17" ht="18" customHeight="1" x14ac:dyDescent="0.15">
      <c r="B239" s="70">
        <v>2017</v>
      </c>
      <c r="C239" s="71">
        <v>2</v>
      </c>
      <c r="D239" s="146" t="s">
        <v>15</v>
      </c>
      <c r="E239" s="217" t="s">
        <v>2959</v>
      </c>
      <c r="F239" s="71" t="s">
        <v>128</v>
      </c>
      <c r="G239" s="127" t="s">
        <v>251</v>
      </c>
      <c r="H239" s="127" t="s">
        <v>4992</v>
      </c>
      <c r="I239" s="166" t="s">
        <v>248</v>
      </c>
      <c r="J239" s="185">
        <v>176</v>
      </c>
      <c r="K239" s="166" t="s">
        <v>4621</v>
      </c>
      <c r="L239" s="255">
        <v>106</v>
      </c>
      <c r="M239" s="159" t="s">
        <v>4645</v>
      </c>
      <c r="N239" s="66" t="s">
        <v>4642</v>
      </c>
      <c r="O239" s="66" t="s">
        <v>4643</v>
      </c>
      <c r="P239" s="71" t="s">
        <v>25</v>
      </c>
      <c r="Q239" s="186"/>
    </row>
    <row r="240" spans="2:17" ht="18" customHeight="1" x14ac:dyDescent="0.15">
      <c r="B240" s="70">
        <v>2017</v>
      </c>
      <c r="C240" s="71">
        <v>2</v>
      </c>
      <c r="D240" s="146" t="s">
        <v>15</v>
      </c>
      <c r="E240" s="159" t="s">
        <v>4651</v>
      </c>
      <c r="F240" s="71" t="s">
        <v>128</v>
      </c>
      <c r="G240" s="127" t="s">
        <v>4995</v>
      </c>
      <c r="H240" s="127" t="s">
        <v>4996</v>
      </c>
      <c r="I240" s="185" t="s">
        <v>1018</v>
      </c>
      <c r="J240" s="185">
        <v>545</v>
      </c>
      <c r="K240" s="166" t="s">
        <v>293</v>
      </c>
      <c r="L240" s="255">
        <v>59</v>
      </c>
      <c r="M240" s="159" t="s">
        <v>4653</v>
      </c>
      <c r="N240" s="66" t="s">
        <v>4654</v>
      </c>
      <c r="O240" s="66" t="s">
        <v>4655</v>
      </c>
      <c r="P240" s="71" t="s">
        <v>25</v>
      </c>
      <c r="Q240" s="186"/>
    </row>
    <row r="241" spans="2:17" ht="18" customHeight="1" x14ac:dyDescent="0.15">
      <c r="B241" s="54">
        <v>2017</v>
      </c>
      <c r="C241" s="55">
        <v>2</v>
      </c>
      <c r="D241" s="57" t="s">
        <v>15</v>
      </c>
      <c r="E241" s="45" t="s">
        <v>5013</v>
      </c>
      <c r="F241" s="55" t="s">
        <v>5006</v>
      </c>
      <c r="G241" s="42" t="s">
        <v>5015</v>
      </c>
      <c r="H241" s="42" t="s">
        <v>5016</v>
      </c>
      <c r="I241" s="47" t="s">
        <v>5014</v>
      </c>
      <c r="J241" s="183">
        <v>1270</v>
      </c>
      <c r="K241" s="183" t="s">
        <v>293</v>
      </c>
      <c r="L241" s="254">
        <v>36.83</v>
      </c>
      <c r="M241" s="45" t="s">
        <v>4665</v>
      </c>
      <c r="N241" s="52" t="s">
        <v>4673</v>
      </c>
      <c r="O241" s="52" t="s">
        <v>4674</v>
      </c>
      <c r="P241" s="55" t="s">
        <v>25</v>
      </c>
      <c r="Q241" s="246"/>
    </row>
    <row r="242" spans="2:17" ht="18" customHeight="1" x14ac:dyDescent="0.15">
      <c r="B242" s="54">
        <v>2017</v>
      </c>
      <c r="C242" s="55">
        <v>2</v>
      </c>
      <c r="D242" s="57" t="s">
        <v>15</v>
      </c>
      <c r="E242" s="45" t="s">
        <v>5013</v>
      </c>
      <c r="F242" s="55" t="s">
        <v>5006</v>
      </c>
      <c r="G242" s="42" t="s">
        <v>5017</v>
      </c>
      <c r="H242" s="42" t="s">
        <v>5018</v>
      </c>
      <c r="I242" s="47" t="s">
        <v>5014</v>
      </c>
      <c r="J242" s="183">
        <v>1</v>
      </c>
      <c r="K242" s="183" t="s">
        <v>926</v>
      </c>
      <c r="L242" s="254">
        <v>46.61</v>
      </c>
      <c r="M242" s="45" t="s">
        <v>4665</v>
      </c>
      <c r="N242" s="52" t="s">
        <v>4673</v>
      </c>
      <c r="O242" s="52" t="s">
        <v>4674</v>
      </c>
      <c r="P242" s="55" t="s">
        <v>25</v>
      </c>
      <c r="Q242" s="246"/>
    </row>
    <row r="243" spans="2:17" ht="18" customHeight="1" x14ac:dyDescent="0.15">
      <c r="B243" s="54">
        <v>2017</v>
      </c>
      <c r="C243" s="55">
        <v>2</v>
      </c>
      <c r="D243" s="57" t="s">
        <v>15</v>
      </c>
      <c r="E243" s="45" t="s">
        <v>5013</v>
      </c>
      <c r="F243" s="55" t="s">
        <v>5006</v>
      </c>
      <c r="G243" s="42" t="s">
        <v>5019</v>
      </c>
      <c r="H243" s="42" t="s">
        <v>5020</v>
      </c>
      <c r="I243" s="47" t="s">
        <v>5014</v>
      </c>
      <c r="J243" s="183">
        <v>431</v>
      </c>
      <c r="K243" s="183" t="s">
        <v>296</v>
      </c>
      <c r="L243" s="254">
        <v>56.03</v>
      </c>
      <c r="M243" s="45" t="s">
        <v>4665</v>
      </c>
      <c r="N243" s="52" t="s">
        <v>4673</v>
      </c>
      <c r="O243" s="52" t="s">
        <v>4674</v>
      </c>
      <c r="P243" s="55" t="s">
        <v>25</v>
      </c>
      <c r="Q243" s="246"/>
    </row>
    <row r="244" spans="2:17" ht="18" customHeight="1" x14ac:dyDescent="0.15">
      <c r="B244" s="54">
        <v>2017</v>
      </c>
      <c r="C244" s="55">
        <v>2</v>
      </c>
      <c r="D244" s="57" t="s">
        <v>15</v>
      </c>
      <c r="E244" s="45" t="s">
        <v>4672</v>
      </c>
      <c r="F244" s="55" t="s">
        <v>5006</v>
      </c>
      <c r="G244" s="42" t="s">
        <v>5022</v>
      </c>
      <c r="H244" s="42" t="s">
        <v>5021</v>
      </c>
      <c r="I244" s="47" t="s">
        <v>43</v>
      </c>
      <c r="J244" s="183">
        <v>8</v>
      </c>
      <c r="K244" s="183" t="s">
        <v>267</v>
      </c>
      <c r="L244" s="254">
        <v>61.15</v>
      </c>
      <c r="M244" s="45" t="s">
        <v>4665</v>
      </c>
      <c r="N244" s="52" t="s">
        <v>4673</v>
      </c>
      <c r="O244" s="52" t="s">
        <v>4674</v>
      </c>
      <c r="P244" s="55" t="s">
        <v>25</v>
      </c>
      <c r="Q244" s="246"/>
    </row>
    <row r="245" spans="2:17" ht="18" customHeight="1" x14ac:dyDescent="0.15">
      <c r="B245" s="54">
        <v>2017</v>
      </c>
      <c r="C245" s="55">
        <v>2</v>
      </c>
      <c r="D245" s="57" t="s">
        <v>15</v>
      </c>
      <c r="E245" s="45" t="s">
        <v>4672</v>
      </c>
      <c r="F245" s="55" t="s">
        <v>5006</v>
      </c>
      <c r="G245" s="42" t="s">
        <v>5023</v>
      </c>
      <c r="H245" s="42" t="s">
        <v>5024</v>
      </c>
      <c r="I245" s="47" t="s">
        <v>43</v>
      </c>
      <c r="J245" s="183">
        <v>1</v>
      </c>
      <c r="K245" s="183" t="s">
        <v>377</v>
      </c>
      <c r="L245" s="254">
        <v>44.3</v>
      </c>
      <c r="M245" s="45" t="s">
        <v>4665</v>
      </c>
      <c r="N245" s="52" t="s">
        <v>4673</v>
      </c>
      <c r="O245" s="52" t="s">
        <v>4674</v>
      </c>
      <c r="P245" s="55" t="s">
        <v>25</v>
      </c>
      <c r="Q245" s="246"/>
    </row>
    <row r="246" spans="2:17" ht="18" customHeight="1" x14ac:dyDescent="0.15">
      <c r="B246" s="98">
        <v>2017</v>
      </c>
      <c r="C246" s="40">
        <v>2</v>
      </c>
      <c r="D246" s="117" t="s">
        <v>16</v>
      </c>
      <c r="E246" s="218" t="s">
        <v>5032</v>
      </c>
      <c r="F246" s="40" t="s">
        <v>256</v>
      </c>
      <c r="G246" s="209" t="s">
        <v>5033</v>
      </c>
      <c r="H246" s="209" t="s">
        <v>5034</v>
      </c>
      <c r="I246" s="99" t="s">
        <v>131</v>
      </c>
      <c r="J246" s="192">
        <v>1</v>
      </c>
      <c r="K246" s="99" t="s">
        <v>894</v>
      </c>
      <c r="L246" s="256">
        <v>1107</v>
      </c>
      <c r="M246" s="218" t="s">
        <v>4681</v>
      </c>
      <c r="N246" s="134" t="s">
        <v>5035</v>
      </c>
      <c r="O246" s="134" t="s">
        <v>5036</v>
      </c>
      <c r="P246" s="40" t="s">
        <v>25</v>
      </c>
      <c r="Q246" s="164"/>
    </row>
    <row r="247" spans="2:17" ht="18" customHeight="1" x14ac:dyDescent="0.15">
      <c r="B247" s="54">
        <v>2017</v>
      </c>
      <c r="C247" s="55">
        <v>2</v>
      </c>
      <c r="D247" s="55" t="s">
        <v>16</v>
      </c>
      <c r="E247" s="45" t="s">
        <v>5045</v>
      </c>
      <c r="F247" s="55" t="s">
        <v>1011</v>
      </c>
      <c r="G247" s="42" t="s">
        <v>907</v>
      </c>
      <c r="H247" s="250" t="s">
        <v>5046</v>
      </c>
      <c r="I247" s="47" t="s">
        <v>5047</v>
      </c>
      <c r="J247" s="47">
        <v>2</v>
      </c>
      <c r="K247" s="47" t="s">
        <v>926</v>
      </c>
      <c r="L247" s="173">
        <v>821</v>
      </c>
      <c r="M247" s="45" t="s">
        <v>4691</v>
      </c>
      <c r="N247" s="52" t="s">
        <v>4703</v>
      </c>
      <c r="O247" s="52" t="s">
        <v>4893</v>
      </c>
      <c r="P247" s="55" t="s">
        <v>25</v>
      </c>
      <c r="Q247" s="246"/>
    </row>
    <row r="248" spans="2:17" ht="18" customHeight="1" x14ac:dyDescent="0.15">
      <c r="B248" s="54">
        <v>2017</v>
      </c>
      <c r="C248" s="55">
        <v>2</v>
      </c>
      <c r="D248" s="55" t="s">
        <v>15</v>
      </c>
      <c r="E248" s="45" t="s">
        <v>5048</v>
      </c>
      <c r="F248" s="55" t="s">
        <v>245</v>
      </c>
      <c r="G248" s="42" t="s">
        <v>5049</v>
      </c>
      <c r="H248" s="251" t="s">
        <v>5050</v>
      </c>
      <c r="I248" s="47" t="s">
        <v>5042</v>
      </c>
      <c r="J248" s="47">
        <v>2</v>
      </c>
      <c r="K248" s="47" t="s">
        <v>139</v>
      </c>
      <c r="L248" s="173">
        <v>148</v>
      </c>
      <c r="M248" s="45" t="s">
        <v>4691</v>
      </c>
      <c r="N248" s="52" t="s">
        <v>5043</v>
      </c>
      <c r="O248" s="52" t="s">
        <v>5044</v>
      </c>
      <c r="P248" s="55" t="s">
        <v>25</v>
      </c>
      <c r="Q248" s="246"/>
    </row>
    <row r="249" spans="2:17" ht="18" customHeight="1" x14ac:dyDescent="0.15">
      <c r="B249" s="54">
        <v>2017</v>
      </c>
      <c r="C249" s="55">
        <v>2</v>
      </c>
      <c r="D249" s="55" t="s">
        <v>16</v>
      </c>
      <c r="E249" s="45" t="s">
        <v>5051</v>
      </c>
      <c r="F249" s="55" t="s">
        <v>1011</v>
      </c>
      <c r="G249" s="42" t="s">
        <v>5052</v>
      </c>
      <c r="H249" s="42" t="s">
        <v>5053</v>
      </c>
      <c r="I249" s="47" t="s">
        <v>5047</v>
      </c>
      <c r="J249" s="47">
        <v>1</v>
      </c>
      <c r="K249" s="47" t="s">
        <v>132</v>
      </c>
      <c r="L249" s="173">
        <v>243</v>
      </c>
      <c r="M249" s="45" t="s">
        <v>4691</v>
      </c>
      <c r="N249" s="55" t="s">
        <v>594</v>
      </c>
      <c r="O249" s="52" t="s">
        <v>4887</v>
      </c>
      <c r="P249" s="55" t="s">
        <v>25</v>
      </c>
      <c r="Q249" s="246"/>
    </row>
    <row r="250" spans="2:17" ht="18" customHeight="1" x14ac:dyDescent="0.15">
      <c r="B250" s="54">
        <v>2017</v>
      </c>
      <c r="C250" s="55">
        <v>2</v>
      </c>
      <c r="D250" s="55" t="s">
        <v>15</v>
      </c>
      <c r="E250" s="45" t="s">
        <v>5051</v>
      </c>
      <c r="F250" s="55" t="s">
        <v>245</v>
      </c>
      <c r="G250" s="42" t="s">
        <v>153</v>
      </c>
      <c r="H250" s="42" t="s">
        <v>5054</v>
      </c>
      <c r="I250" s="47" t="s">
        <v>5047</v>
      </c>
      <c r="J250" s="47">
        <v>2</v>
      </c>
      <c r="K250" s="47" t="s">
        <v>139</v>
      </c>
      <c r="L250" s="173">
        <v>122</v>
      </c>
      <c r="M250" s="45" t="s">
        <v>4691</v>
      </c>
      <c r="N250" s="55" t="s">
        <v>594</v>
      </c>
      <c r="O250" s="52" t="s">
        <v>4887</v>
      </c>
      <c r="P250" s="55" t="s">
        <v>25</v>
      </c>
      <c r="Q250" s="246"/>
    </row>
    <row r="251" spans="2:17" ht="18" customHeight="1" x14ac:dyDescent="0.15">
      <c r="B251" s="54">
        <v>2017</v>
      </c>
      <c r="C251" s="55">
        <v>2</v>
      </c>
      <c r="D251" s="55" t="s">
        <v>15</v>
      </c>
      <c r="E251" s="45" t="s">
        <v>5064</v>
      </c>
      <c r="F251" s="55" t="s">
        <v>5065</v>
      </c>
      <c r="G251" s="42" t="s">
        <v>246</v>
      </c>
      <c r="H251" s="42" t="s">
        <v>958</v>
      </c>
      <c r="I251" s="47" t="s">
        <v>17</v>
      </c>
      <c r="J251" s="193">
        <v>1198.9000000000001</v>
      </c>
      <c r="K251" s="47" t="s">
        <v>4618</v>
      </c>
      <c r="L251" s="254">
        <v>72</v>
      </c>
      <c r="M251" s="45" t="s">
        <v>4724</v>
      </c>
      <c r="N251" s="52" t="s">
        <v>4725</v>
      </c>
      <c r="O251" s="52" t="s">
        <v>5066</v>
      </c>
      <c r="P251" s="55" t="s">
        <v>25</v>
      </c>
      <c r="Q251" s="246"/>
    </row>
    <row r="252" spans="2:17" ht="18" customHeight="1" x14ac:dyDescent="0.15">
      <c r="B252" s="54">
        <v>2017</v>
      </c>
      <c r="C252" s="55">
        <v>2</v>
      </c>
      <c r="D252" s="55" t="s">
        <v>15</v>
      </c>
      <c r="E252" s="45" t="s">
        <v>5064</v>
      </c>
      <c r="F252" s="55" t="s">
        <v>5065</v>
      </c>
      <c r="G252" s="42" t="s">
        <v>246</v>
      </c>
      <c r="H252" s="42" t="s">
        <v>955</v>
      </c>
      <c r="I252" s="47" t="s">
        <v>17</v>
      </c>
      <c r="J252" s="193">
        <v>861.53</v>
      </c>
      <c r="K252" s="47" t="s">
        <v>4618</v>
      </c>
      <c r="L252" s="254">
        <v>53</v>
      </c>
      <c r="M252" s="45" t="s">
        <v>4724</v>
      </c>
      <c r="N252" s="52" t="s">
        <v>4725</v>
      </c>
      <c r="O252" s="52" t="s">
        <v>4729</v>
      </c>
      <c r="P252" s="55" t="s">
        <v>25</v>
      </c>
      <c r="Q252" s="246"/>
    </row>
    <row r="253" spans="2:17" ht="18" customHeight="1" x14ac:dyDescent="0.15">
      <c r="B253" s="54">
        <v>2017</v>
      </c>
      <c r="C253" s="55">
        <v>2</v>
      </c>
      <c r="D253" s="55" t="s">
        <v>15</v>
      </c>
      <c r="E253" s="45" t="s">
        <v>5064</v>
      </c>
      <c r="F253" s="55" t="s">
        <v>5065</v>
      </c>
      <c r="G253" s="42" t="s">
        <v>942</v>
      </c>
      <c r="H253" s="42" t="s">
        <v>5067</v>
      </c>
      <c r="I253" s="47" t="s">
        <v>17</v>
      </c>
      <c r="J253" s="193">
        <v>489</v>
      </c>
      <c r="K253" s="47" t="s">
        <v>267</v>
      </c>
      <c r="L253" s="254">
        <v>45</v>
      </c>
      <c r="M253" s="45" t="s">
        <v>4724</v>
      </c>
      <c r="N253" s="52" t="s">
        <v>4725</v>
      </c>
      <c r="O253" s="52" t="s">
        <v>5068</v>
      </c>
      <c r="P253" s="55" t="s">
        <v>25</v>
      </c>
      <c r="Q253" s="246"/>
    </row>
    <row r="254" spans="2:17" ht="18" customHeight="1" x14ac:dyDescent="0.15">
      <c r="B254" s="54">
        <v>2017</v>
      </c>
      <c r="C254" s="55">
        <v>2</v>
      </c>
      <c r="D254" s="55" t="s">
        <v>15</v>
      </c>
      <c r="E254" s="45" t="s">
        <v>5064</v>
      </c>
      <c r="F254" s="55" t="s">
        <v>5065</v>
      </c>
      <c r="G254" s="42" t="s">
        <v>942</v>
      </c>
      <c r="H254" s="42" t="s">
        <v>5069</v>
      </c>
      <c r="I254" s="47" t="s">
        <v>17</v>
      </c>
      <c r="J254" s="193">
        <v>1070</v>
      </c>
      <c r="K254" s="47" t="s">
        <v>267</v>
      </c>
      <c r="L254" s="254">
        <v>131</v>
      </c>
      <c r="M254" s="45" t="s">
        <v>4724</v>
      </c>
      <c r="N254" s="52" t="s">
        <v>4725</v>
      </c>
      <c r="O254" s="52" t="s">
        <v>5070</v>
      </c>
      <c r="P254" s="55" t="s">
        <v>25</v>
      </c>
      <c r="Q254" s="246"/>
    </row>
    <row r="255" spans="2:17" ht="18" customHeight="1" x14ac:dyDescent="0.15">
      <c r="B255" s="54">
        <v>2017</v>
      </c>
      <c r="C255" s="55">
        <v>2</v>
      </c>
      <c r="D255" s="55" t="s">
        <v>16</v>
      </c>
      <c r="E255" s="45" t="s">
        <v>4760</v>
      </c>
      <c r="F255" s="55" t="s">
        <v>219</v>
      </c>
      <c r="G255" s="42" t="s">
        <v>1024</v>
      </c>
      <c r="H255" s="42" t="s">
        <v>5087</v>
      </c>
      <c r="I255" s="47" t="s">
        <v>1115</v>
      </c>
      <c r="J255" s="183">
        <v>5</v>
      </c>
      <c r="K255" s="47" t="s">
        <v>377</v>
      </c>
      <c r="L255" s="254">
        <v>505</v>
      </c>
      <c r="M255" s="22" t="s">
        <v>4742</v>
      </c>
      <c r="N255" s="52" t="s">
        <v>4761</v>
      </c>
      <c r="O255" s="52" t="s">
        <v>4762</v>
      </c>
      <c r="P255" s="55" t="s">
        <v>25</v>
      </c>
      <c r="Q255" s="246"/>
    </row>
    <row r="256" spans="2:17" ht="18" customHeight="1" x14ac:dyDescent="0.15">
      <c r="B256" s="54">
        <v>2017</v>
      </c>
      <c r="C256" s="55">
        <v>2</v>
      </c>
      <c r="D256" s="55" t="s">
        <v>5088</v>
      </c>
      <c r="E256" s="45" t="s">
        <v>4760</v>
      </c>
      <c r="F256" s="55" t="s">
        <v>219</v>
      </c>
      <c r="G256" s="42" t="s">
        <v>3471</v>
      </c>
      <c r="H256" s="42" t="s">
        <v>5089</v>
      </c>
      <c r="I256" s="47" t="s">
        <v>1115</v>
      </c>
      <c r="J256" s="183">
        <v>5</v>
      </c>
      <c r="K256" s="47" t="s">
        <v>377</v>
      </c>
      <c r="L256" s="254">
        <v>75</v>
      </c>
      <c r="M256" s="22" t="s">
        <v>4742</v>
      </c>
      <c r="N256" s="52" t="s">
        <v>4761</v>
      </c>
      <c r="O256" s="52" t="s">
        <v>4762</v>
      </c>
      <c r="P256" s="55" t="s">
        <v>25</v>
      </c>
      <c r="Q256" s="246"/>
    </row>
    <row r="257" spans="2:17" ht="18" customHeight="1" x14ac:dyDescent="0.15">
      <c r="B257" s="54">
        <v>2017</v>
      </c>
      <c r="C257" s="55">
        <v>2</v>
      </c>
      <c r="D257" s="55" t="s">
        <v>5088</v>
      </c>
      <c r="E257" s="45" t="s">
        <v>4760</v>
      </c>
      <c r="F257" s="55" t="s">
        <v>219</v>
      </c>
      <c r="G257" s="42" t="s">
        <v>5090</v>
      </c>
      <c r="H257" s="42" t="s">
        <v>5091</v>
      </c>
      <c r="I257" s="47" t="s">
        <v>1115</v>
      </c>
      <c r="J257" s="183">
        <v>2</v>
      </c>
      <c r="K257" s="47" t="s">
        <v>377</v>
      </c>
      <c r="L257" s="254">
        <v>60</v>
      </c>
      <c r="M257" s="22" t="s">
        <v>4742</v>
      </c>
      <c r="N257" s="52" t="s">
        <v>4761</v>
      </c>
      <c r="O257" s="52" t="s">
        <v>4762</v>
      </c>
      <c r="P257" s="55" t="s">
        <v>25</v>
      </c>
      <c r="Q257" s="246"/>
    </row>
    <row r="258" spans="2:17" ht="18" customHeight="1" x14ac:dyDescent="0.15">
      <c r="B258" s="54">
        <v>2017</v>
      </c>
      <c r="C258" s="55">
        <v>2</v>
      </c>
      <c r="D258" s="55" t="s">
        <v>5088</v>
      </c>
      <c r="E258" s="45" t="s">
        <v>4760</v>
      </c>
      <c r="F258" s="55" t="s">
        <v>219</v>
      </c>
      <c r="G258" s="42" t="s">
        <v>153</v>
      </c>
      <c r="H258" s="42" t="s">
        <v>5092</v>
      </c>
      <c r="I258" s="47" t="s">
        <v>1115</v>
      </c>
      <c r="J258" s="183">
        <v>2</v>
      </c>
      <c r="K258" s="47" t="s">
        <v>377</v>
      </c>
      <c r="L258" s="254">
        <v>75</v>
      </c>
      <c r="M258" s="22" t="s">
        <v>4742</v>
      </c>
      <c r="N258" s="52" t="s">
        <v>4761</v>
      </c>
      <c r="O258" s="52" t="s">
        <v>4762</v>
      </c>
      <c r="P258" s="55" t="s">
        <v>25</v>
      </c>
      <c r="Q258" s="246"/>
    </row>
    <row r="259" spans="2:17" ht="18" customHeight="1" x14ac:dyDescent="0.15">
      <c r="B259" s="54">
        <v>2017</v>
      </c>
      <c r="C259" s="55">
        <v>2</v>
      </c>
      <c r="D259" s="55" t="s">
        <v>16</v>
      </c>
      <c r="E259" s="45" t="s">
        <v>4760</v>
      </c>
      <c r="F259" s="55" t="s">
        <v>219</v>
      </c>
      <c r="G259" s="42" t="s">
        <v>907</v>
      </c>
      <c r="H259" s="42" t="s">
        <v>5093</v>
      </c>
      <c r="I259" s="47" t="s">
        <v>1115</v>
      </c>
      <c r="J259" s="183">
        <v>19</v>
      </c>
      <c r="K259" s="47" t="s">
        <v>1147</v>
      </c>
      <c r="L259" s="254">
        <v>367</v>
      </c>
      <c r="M259" s="22" t="s">
        <v>4742</v>
      </c>
      <c r="N259" s="52" t="s">
        <v>4761</v>
      </c>
      <c r="O259" s="52" t="s">
        <v>4762</v>
      </c>
      <c r="P259" s="55" t="s">
        <v>25</v>
      </c>
      <c r="Q259" s="246"/>
    </row>
    <row r="260" spans="2:17" ht="18" customHeight="1" x14ac:dyDescent="0.15">
      <c r="B260" s="54">
        <v>2017</v>
      </c>
      <c r="C260" s="55">
        <v>2</v>
      </c>
      <c r="D260" s="55" t="s">
        <v>15</v>
      </c>
      <c r="E260" s="45" t="s">
        <v>4760</v>
      </c>
      <c r="F260" s="55" t="s">
        <v>219</v>
      </c>
      <c r="G260" s="42" t="s">
        <v>5094</v>
      </c>
      <c r="H260" s="42" t="s">
        <v>5095</v>
      </c>
      <c r="I260" s="47" t="s">
        <v>1115</v>
      </c>
      <c r="J260" s="183">
        <v>1</v>
      </c>
      <c r="K260" s="47" t="s">
        <v>132</v>
      </c>
      <c r="L260" s="254">
        <v>125</v>
      </c>
      <c r="M260" s="22" t="s">
        <v>4742</v>
      </c>
      <c r="N260" s="52" t="s">
        <v>4761</v>
      </c>
      <c r="O260" s="52" t="s">
        <v>4762</v>
      </c>
      <c r="P260" s="55" t="s">
        <v>25</v>
      </c>
      <c r="Q260" s="246"/>
    </row>
    <row r="261" spans="2:17" ht="18" customHeight="1" x14ac:dyDescent="0.15">
      <c r="B261" s="54">
        <v>2017</v>
      </c>
      <c r="C261" s="55">
        <v>2</v>
      </c>
      <c r="D261" s="55" t="s">
        <v>5088</v>
      </c>
      <c r="E261" s="45" t="s">
        <v>5096</v>
      </c>
      <c r="F261" s="55" t="s">
        <v>219</v>
      </c>
      <c r="G261" s="42" t="s">
        <v>5097</v>
      </c>
      <c r="H261" s="42" t="s">
        <v>5098</v>
      </c>
      <c r="I261" s="47" t="s">
        <v>3041</v>
      </c>
      <c r="J261" s="183">
        <v>207</v>
      </c>
      <c r="K261" s="47" t="s">
        <v>267</v>
      </c>
      <c r="L261" s="254">
        <v>51</v>
      </c>
      <c r="M261" s="22" t="s">
        <v>4742</v>
      </c>
      <c r="N261" s="52" t="s">
        <v>4761</v>
      </c>
      <c r="O261" s="52" t="s">
        <v>4762</v>
      </c>
      <c r="P261" s="55" t="s">
        <v>25</v>
      </c>
      <c r="Q261" s="246"/>
    </row>
    <row r="262" spans="2:17" ht="18" customHeight="1" x14ac:dyDescent="0.15">
      <c r="B262" s="54">
        <v>2017</v>
      </c>
      <c r="C262" s="55">
        <v>2</v>
      </c>
      <c r="D262" s="55" t="s">
        <v>5088</v>
      </c>
      <c r="E262" s="45" t="s">
        <v>5096</v>
      </c>
      <c r="F262" s="55" t="s">
        <v>219</v>
      </c>
      <c r="G262" s="42" t="s">
        <v>5099</v>
      </c>
      <c r="H262" s="42" t="s">
        <v>5100</v>
      </c>
      <c r="I262" s="47" t="s">
        <v>3041</v>
      </c>
      <c r="J262" s="183">
        <v>1455</v>
      </c>
      <c r="K262" s="47" t="s">
        <v>267</v>
      </c>
      <c r="L262" s="254">
        <v>25</v>
      </c>
      <c r="M262" s="22" t="s">
        <v>4742</v>
      </c>
      <c r="N262" s="55" t="s">
        <v>4761</v>
      </c>
      <c r="O262" s="55" t="s">
        <v>4762</v>
      </c>
      <c r="P262" s="55" t="s">
        <v>25</v>
      </c>
      <c r="Q262" s="246"/>
    </row>
    <row r="263" spans="2:17" ht="18" customHeight="1" x14ac:dyDescent="0.15">
      <c r="B263" s="54">
        <v>2017</v>
      </c>
      <c r="C263" s="55">
        <v>2</v>
      </c>
      <c r="D263" s="55" t="s">
        <v>5088</v>
      </c>
      <c r="E263" s="45" t="s">
        <v>5096</v>
      </c>
      <c r="F263" s="55" t="s">
        <v>219</v>
      </c>
      <c r="G263" s="42" t="s">
        <v>4376</v>
      </c>
      <c r="H263" s="42" t="s">
        <v>5102</v>
      </c>
      <c r="I263" s="47" t="s">
        <v>5101</v>
      </c>
      <c r="J263" s="183">
        <v>1274</v>
      </c>
      <c r="K263" s="47" t="s">
        <v>293</v>
      </c>
      <c r="L263" s="254">
        <v>34</v>
      </c>
      <c r="M263" s="22" t="s">
        <v>4742</v>
      </c>
      <c r="N263" s="55" t="s">
        <v>4761</v>
      </c>
      <c r="O263" s="55" t="s">
        <v>4762</v>
      </c>
      <c r="P263" s="55" t="s">
        <v>25</v>
      </c>
      <c r="Q263" s="246"/>
    </row>
    <row r="264" spans="2:17" ht="18" customHeight="1" x14ac:dyDescent="0.15">
      <c r="B264" s="54">
        <v>2017</v>
      </c>
      <c r="C264" s="55">
        <v>2</v>
      </c>
      <c r="D264" s="55" t="s">
        <v>5088</v>
      </c>
      <c r="E264" s="45" t="s">
        <v>5096</v>
      </c>
      <c r="F264" s="55" t="s">
        <v>219</v>
      </c>
      <c r="G264" s="42" t="s">
        <v>1769</v>
      </c>
      <c r="H264" s="42" t="s">
        <v>901</v>
      </c>
      <c r="I264" s="47" t="s">
        <v>5101</v>
      </c>
      <c r="J264" s="183">
        <v>1</v>
      </c>
      <c r="K264" s="47" t="s">
        <v>377</v>
      </c>
      <c r="L264" s="254">
        <v>51</v>
      </c>
      <c r="M264" s="22" t="s">
        <v>4742</v>
      </c>
      <c r="N264" s="52" t="s">
        <v>4761</v>
      </c>
      <c r="O264" s="52" t="s">
        <v>4762</v>
      </c>
      <c r="P264" s="55" t="s">
        <v>25</v>
      </c>
      <c r="Q264" s="246"/>
    </row>
    <row r="265" spans="2:17" ht="18" customHeight="1" x14ac:dyDescent="0.15">
      <c r="B265" s="54">
        <v>2017</v>
      </c>
      <c r="C265" s="55">
        <v>2</v>
      </c>
      <c r="D265" s="55" t="s">
        <v>5088</v>
      </c>
      <c r="E265" s="45" t="s">
        <v>5096</v>
      </c>
      <c r="F265" s="55" t="s">
        <v>219</v>
      </c>
      <c r="G265" s="42" t="s">
        <v>5103</v>
      </c>
      <c r="H265" s="42" t="s">
        <v>5104</v>
      </c>
      <c r="I265" s="47" t="s">
        <v>5101</v>
      </c>
      <c r="J265" s="183">
        <v>6</v>
      </c>
      <c r="K265" s="47" t="s">
        <v>926</v>
      </c>
      <c r="L265" s="254">
        <v>68</v>
      </c>
      <c r="M265" s="22" t="s">
        <v>4742</v>
      </c>
      <c r="N265" s="55" t="s">
        <v>4761</v>
      </c>
      <c r="O265" s="55" t="s">
        <v>4762</v>
      </c>
      <c r="P265" s="55" t="s">
        <v>25</v>
      </c>
      <c r="Q265" s="246"/>
    </row>
    <row r="266" spans="2:17" ht="18" customHeight="1" x14ac:dyDescent="0.15">
      <c r="B266" s="54">
        <v>2017</v>
      </c>
      <c r="C266" s="55">
        <v>2</v>
      </c>
      <c r="D266" s="55" t="s">
        <v>5088</v>
      </c>
      <c r="E266" s="45" t="s">
        <v>5096</v>
      </c>
      <c r="F266" s="55" t="s">
        <v>219</v>
      </c>
      <c r="G266" s="42" t="s">
        <v>5105</v>
      </c>
      <c r="H266" s="42" t="s">
        <v>5106</v>
      </c>
      <c r="I266" s="47" t="s">
        <v>5107</v>
      </c>
      <c r="J266" s="183">
        <v>41</v>
      </c>
      <c r="K266" s="47" t="s">
        <v>377</v>
      </c>
      <c r="L266" s="254">
        <v>68</v>
      </c>
      <c r="M266" s="22" t="s">
        <v>4742</v>
      </c>
      <c r="N266" s="55" t="s">
        <v>4761</v>
      </c>
      <c r="O266" s="55" t="s">
        <v>4762</v>
      </c>
      <c r="P266" s="55" t="s">
        <v>25</v>
      </c>
      <c r="Q266" s="246"/>
    </row>
    <row r="267" spans="2:17" ht="18" customHeight="1" x14ac:dyDescent="0.15">
      <c r="B267" s="54">
        <v>2017</v>
      </c>
      <c r="C267" s="55">
        <v>2</v>
      </c>
      <c r="D267" s="55" t="s">
        <v>5088</v>
      </c>
      <c r="E267" s="45" t="s">
        <v>5096</v>
      </c>
      <c r="F267" s="55" t="s">
        <v>219</v>
      </c>
      <c r="G267" s="42" t="s">
        <v>5108</v>
      </c>
      <c r="H267" s="42" t="s">
        <v>5109</v>
      </c>
      <c r="I267" s="47" t="s">
        <v>5107</v>
      </c>
      <c r="J267" s="183">
        <v>41</v>
      </c>
      <c r="K267" s="47" t="s">
        <v>377</v>
      </c>
      <c r="L267" s="254">
        <v>39</v>
      </c>
      <c r="M267" s="22" t="s">
        <v>4742</v>
      </c>
      <c r="N267" s="55" t="s">
        <v>4761</v>
      </c>
      <c r="O267" s="55" t="s">
        <v>4762</v>
      </c>
      <c r="P267" s="55" t="s">
        <v>25</v>
      </c>
      <c r="Q267" s="246"/>
    </row>
    <row r="268" spans="2:17" ht="18" customHeight="1" x14ac:dyDescent="0.15">
      <c r="B268" s="54">
        <v>2017</v>
      </c>
      <c r="C268" s="55">
        <v>2</v>
      </c>
      <c r="D268" s="55" t="s">
        <v>5006</v>
      </c>
      <c r="E268" s="45" t="s">
        <v>5110</v>
      </c>
      <c r="F268" s="55" t="s">
        <v>219</v>
      </c>
      <c r="G268" s="42" t="s">
        <v>1746</v>
      </c>
      <c r="H268" s="42" t="s">
        <v>5111</v>
      </c>
      <c r="I268" s="47" t="s">
        <v>17</v>
      </c>
      <c r="J268" s="183">
        <v>869</v>
      </c>
      <c r="K268" s="47" t="s">
        <v>377</v>
      </c>
      <c r="L268" s="254">
        <v>35.4</v>
      </c>
      <c r="M268" s="45" t="s">
        <v>5112</v>
      </c>
      <c r="N268" s="52" t="s">
        <v>4765</v>
      </c>
      <c r="O268" s="52" t="s">
        <v>4766</v>
      </c>
      <c r="P268" s="55" t="s">
        <v>25</v>
      </c>
      <c r="Q268" s="246"/>
    </row>
    <row r="269" spans="2:17" ht="18" customHeight="1" x14ac:dyDescent="0.15">
      <c r="B269" s="54">
        <v>2017</v>
      </c>
      <c r="C269" s="55">
        <v>2</v>
      </c>
      <c r="D269" s="55" t="s">
        <v>5006</v>
      </c>
      <c r="E269" s="45" t="s">
        <v>5113</v>
      </c>
      <c r="F269" s="55" t="s">
        <v>219</v>
      </c>
      <c r="G269" s="42" t="s">
        <v>246</v>
      </c>
      <c r="H269" s="42" t="s">
        <v>5114</v>
      </c>
      <c r="I269" s="47" t="s">
        <v>17</v>
      </c>
      <c r="J269" s="197">
        <v>1500</v>
      </c>
      <c r="K269" s="47" t="s">
        <v>4618</v>
      </c>
      <c r="L269" s="254">
        <v>90.8</v>
      </c>
      <c r="M269" s="45" t="s">
        <v>5112</v>
      </c>
      <c r="N269" s="52" t="s">
        <v>4916</v>
      </c>
      <c r="O269" s="52" t="s">
        <v>4917</v>
      </c>
      <c r="P269" s="55" t="s">
        <v>25</v>
      </c>
      <c r="Q269" s="246"/>
    </row>
    <row r="270" spans="2:17" ht="18" customHeight="1" x14ac:dyDescent="0.15">
      <c r="B270" s="54">
        <v>2017</v>
      </c>
      <c r="C270" s="55">
        <v>2</v>
      </c>
      <c r="D270" s="55" t="s">
        <v>5006</v>
      </c>
      <c r="E270" s="45" t="s">
        <v>5117</v>
      </c>
      <c r="F270" s="55" t="s">
        <v>219</v>
      </c>
      <c r="G270" s="42" t="s">
        <v>5118</v>
      </c>
      <c r="H270" s="42" t="s">
        <v>5119</v>
      </c>
      <c r="I270" s="47" t="s">
        <v>17</v>
      </c>
      <c r="J270" s="183">
        <v>137</v>
      </c>
      <c r="K270" s="47" t="s">
        <v>296</v>
      </c>
      <c r="L270" s="254">
        <v>52.347999999999999</v>
      </c>
      <c r="M270" s="45" t="s">
        <v>5112</v>
      </c>
      <c r="N270" s="52" t="s">
        <v>4765</v>
      </c>
      <c r="O270" s="52" t="s">
        <v>4766</v>
      </c>
      <c r="P270" s="55" t="s">
        <v>25</v>
      </c>
      <c r="Q270" s="246"/>
    </row>
    <row r="271" spans="2:17" ht="18" customHeight="1" x14ac:dyDescent="0.15">
      <c r="B271" s="54">
        <v>2017</v>
      </c>
      <c r="C271" s="55">
        <v>2</v>
      </c>
      <c r="D271" s="55" t="s">
        <v>5006</v>
      </c>
      <c r="E271" s="45" t="s">
        <v>5120</v>
      </c>
      <c r="F271" s="55" t="s">
        <v>219</v>
      </c>
      <c r="G271" s="42" t="s">
        <v>3198</v>
      </c>
      <c r="H271" s="42" t="s">
        <v>5121</v>
      </c>
      <c r="I271" s="47" t="s">
        <v>17</v>
      </c>
      <c r="J271" s="183">
        <v>67.515000000000001</v>
      </c>
      <c r="K271" s="47" t="s">
        <v>951</v>
      </c>
      <c r="L271" s="254">
        <v>39.261000000000003</v>
      </c>
      <c r="M271" s="45" t="s">
        <v>5112</v>
      </c>
      <c r="N271" s="52" t="s">
        <v>4765</v>
      </c>
      <c r="O271" s="52" t="s">
        <v>4766</v>
      </c>
      <c r="P271" s="55" t="s">
        <v>25</v>
      </c>
      <c r="Q271" s="246"/>
    </row>
    <row r="272" spans="2:17" ht="18" customHeight="1" x14ac:dyDescent="0.15">
      <c r="B272" s="54">
        <v>2017</v>
      </c>
      <c r="C272" s="55">
        <v>2</v>
      </c>
      <c r="D272" s="55" t="s">
        <v>5006</v>
      </c>
      <c r="E272" s="45" t="s">
        <v>5120</v>
      </c>
      <c r="F272" s="55" t="s">
        <v>219</v>
      </c>
      <c r="G272" s="42" t="s">
        <v>246</v>
      </c>
      <c r="H272" s="42" t="s">
        <v>5122</v>
      </c>
      <c r="I272" s="47" t="s">
        <v>17</v>
      </c>
      <c r="J272" s="183">
        <v>908.81</v>
      </c>
      <c r="K272" s="47" t="s">
        <v>4618</v>
      </c>
      <c r="L272" s="254">
        <v>65.286000000000001</v>
      </c>
      <c r="M272" s="45" t="s">
        <v>5112</v>
      </c>
      <c r="N272" s="52" t="s">
        <v>4765</v>
      </c>
      <c r="O272" s="52" t="s">
        <v>4766</v>
      </c>
      <c r="P272" s="55" t="s">
        <v>25</v>
      </c>
      <c r="Q272" s="246"/>
    </row>
    <row r="273" spans="2:17" ht="18" customHeight="1" x14ac:dyDescent="0.15">
      <c r="B273" s="54">
        <v>2017</v>
      </c>
      <c r="C273" s="55">
        <v>2</v>
      </c>
      <c r="D273" s="57" t="s">
        <v>15</v>
      </c>
      <c r="E273" s="45" t="s">
        <v>5123</v>
      </c>
      <c r="F273" s="55" t="s">
        <v>36</v>
      </c>
      <c r="G273" s="42" t="s">
        <v>5099</v>
      </c>
      <c r="H273" s="42" t="s">
        <v>5124</v>
      </c>
      <c r="I273" s="47" t="s">
        <v>5125</v>
      </c>
      <c r="J273" s="183">
        <v>2137</v>
      </c>
      <c r="K273" s="47" t="s">
        <v>267</v>
      </c>
      <c r="L273" s="254">
        <v>41</v>
      </c>
      <c r="M273" s="22" t="s">
        <v>4781</v>
      </c>
      <c r="N273" s="52" t="s">
        <v>5126</v>
      </c>
      <c r="O273" s="52" t="s">
        <v>5127</v>
      </c>
      <c r="P273" s="55" t="s">
        <v>25</v>
      </c>
      <c r="Q273" s="246"/>
    </row>
    <row r="274" spans="2:17" ht="18" customHeight="1" x14ac:dyDescent="0.15">
      <c r="B274" s="54">
        <v>2017</v>
      </c>
      <c r="C274" s="55">
        <v>2</v>
      </c>
      <c r="D274" s="57" t="s">
        <v>15</v>
      </c>
      <c r="E274" s="45" t="s">
        <v>5123</v>
      </c>
      <c r="F274" s="55" t="s">
        <v>36</v>
      </c>
      <c r="G274" s="42" t="s">
        <v>5128</v>
      </c>
      <c r="H274" s="42" t="s">
        <v>5129</v>
      </c>
      <c r="I274" s="47" t="s">
        <v>5130</v>
      </c>
      <c r="J274" s="183">
        <v>1065</v>
      </c>
      <c r="K274" s="47" t="s">
        <v>293</v>
      </c>
      <c r="L274" s="254">
        <v>23</v>
      </c>
      <c r="M274" s="22" t="s">
        <v>4781</v>
      </c>
      <c r="N274" s="52" t="s">
        <v>5126</v>
      </c>
      <c r="O274" s="52" t="s">
        <v>5127</v>
      </c>
      <c r="P274" s="55" t="s">
        <v>25</v>
      </c>
      <c r="Q274" s="246"/>
    </row>
    <row r="275" spans="2:17" ht="18" customHeight="1" x14ac:dyDescent="0.15">
      <c r="B275" s="54">
        <v>2017</v>
      </c>
      <c r="C275" s="55">
        <v>2</v>
      </c>
      <c r="D275" s="57" t="s">
        <v>15</v>
      </c>
      <c r="E275" s="45" t="s">
        <v>5123</v>
      </c>
      <c r="F275" s="55" t="s">
        <v>36</v>
      </c>
      <c r="G275" s="42" t="s">
        <v>294</v>
      </c>
      <c r="H275" s="42" t="s">
        <v>5132</v>
      </c>
      <c r="I275" s="47" t="s">
        <v>5131</v>
      </c>
      <c r="J275" s="183">
        <v>318</v>
      </c>
      <c r="K275" s="183" t="s">
        <v>296</v>
      </c>
      <c r="L275" s="254">
        <v>25</v>
      </c>
      <c r="M275" s="22" t="s">
        <v>4781</v>
      </c>
      <c r="N275" s="52" t="s">
        <v>5126</v>
      </c>
      <c r="O275" s="52" t="s">
        <v>5127</v>
      </c>
      <c r="P275" s="55" t="s">
        <v>25</v>
      </c>
      <c r="Q275" s="246"/>
    </row>
    <row r="276" spans="2:17" ht="18" customHeight="1" x14ac:dyDescent="0.15">
      <c r="B276" s="54">
        <v>2017</v>
      </c>
      <c r="C276" s="55">
        <v>2</v>
      </c>
      <c r="D276" s="55" t="s">
        <v>16</v>
      </c>
      <c r="E276" s="22" t="s">
        <v>5169</v>
      </c>
      <c r="F276" s="196" t="s">
        <v>219</v>
      </c>
      <c r="G276" s="23" t="s">
        <v>5170</v>
      </c>
      <c r="H276" s="42" t="s">
        <v>1078</v>
      </c>
      <c r="I276" s="47" t="s">
        <v>5171</v>
      </c>
      <c r="J276" s="183">
        <v>50</v>
      </c>
      <c r="K276" s="47" t="s">
        <v>267</v>
      </c>
      <c r="L276" s="254">
        <v>50</v>
      </c>
      <c r="M276" s="22" t="s">
        <v>4806</v>
      </c>
      <c r="N276" s="24" t="s">
        <v>4810</v>
      </c>
      <c r="O276" s="24" t="s">
        <v>4811</v>
      </c>
      <c r="P276" s="55" t="s">
        <v>25</v>
      </c>
      <c r="Q276" s="246"/>
    </row>
    <row r="277" spans="2:17" ht="18" customHeight="1" x14ac:dyDescent="0.15">
      <c r="B277" s="54">
        <v>2017</v>
      </c>
      <c r="C277" s="55">
        <v>2</v>
      </c>
      <c r="D277" s="57" t="s">
        <v>15</v>
      </c>
      <c r="E277" s="45" t="s">
        <v>5303</v>
      </c>
      <c r="F277" s="55" t="s">
        <v>36</v>
      </c>
      <c r="G277" s="42" t="s">
        <v>5304</v>
      </c>
      <c r="H277" s="42" t="s">
        <v>1078</v>
      </c>
      <c r="I277" s="194"/>
      <c r="J277" s="194">
        <v>1</v>
      </c>
      <c r="K277" s="44" t="s">
        <v>132</v>
      </c>
      <c r="L277" s="254">
        <v>80</v>
      </c>
      <c r="M277" s="45" t="s">
        <v>5236</v>
      </c>
      <c r="N277" s="52" t="s">
        <v>5305</v>
      </c>
      <c r="O277" s="52" t="s">
        <v>5306</v>
      </c>
      <c r="P277" s="55" t="s">
        <v>25</v>
      </c>
      <c r="Q277" s="43"/>
    </row>
    <row r="278" spans="2:17" ht="18" customHeight="1" x14ac:dyDescent="0.15">
      <c r="B278" s="54">
        <v>2017</v>
      </c>
      <c r="C278" s="55">
        <v>2</v>
      </c>
      <c r="D278" s="57" t="s">
        <v>15</v>
      </c>
      <c r="E278" s="45" t="s">
        <v>5307</v>
      </c>
      <c r="F278" s="55" t="s">
        <v>36</v>
      </c>
      <c r="G278" s="42" t="s">
        <v>5304</v>
      </c>
      <c r="H278" s="42" t="s">
        <v>1078</v>
      </c>
      <c r="I278" s="183"/>
      <c r="J278" s="183">
        <v>1</v>
      </c>
      <c r="K278" s="46" t="s">
        <v>132</v>
      </c>
      <c r="L278" s="254">
        <v>70</v>
      </c>
      <c r="M278" s="45" t="s">
        <v>5236</v>
      </c>
      <c r="N278" s="52" t="s">
        <v>5237</v>
      </c>
      <c r="O278" s="52" t="s">
        <v>5238</v>
      </c>
      <c r="P278" s="55" t="s">
        <v>25</v>
      </c>
      <c r="Q278" s="246"/>
    </row>
    <row r="279" spans="2:17" ht="18" customHeight="1" x14ac:dyDescent="0.15">
      <c r="B279" s="98">
        <v>2017</v>
      </c>
      <c r="C279" s="40">
        <v>2</v>
      </c>
      <c r="D279" s="117" t="s">
        <v>15</v>
      </c>
      <c r="E279" s="41" t="s">
        <v>5308</v>
      </c>
      <c r="F279" s="40" t="s">
        <v>128</v>
      </c>
      <c r="G279" s="107" t="s">
        <v>5309</v>
      </c>
      <c r="H279" s="107" t="s">
        <v>5310</v>
      </c>
      <c r="I279" s="144" t="s">
        <v>5311</v>
      </c>
      <c r="J279" s="274">
        <v>1</v>
      </c>
      <c r="K279" s="144" t="s">
        <v>5299</v>
      </c>
      <c r="L279" s="256">
        <v>252</v>
      </c>
      <c r="M279" s="41" t="s">
        <v>5300</v>
      </c>
      <c r="N279" s="39" t="s">
        <v>5312</v>
      </c>
      <c r="O279" s="39" t="s">
        <v>5313</v>
      </c>
      <c r="P279" s="40" t="s">
        <v>25</v>
      </c>
      <c r="Q279" s="100"/>
    </row>
    <row r="280" spans="2:17" ht="18" customHeight="1" x14ac:dyDescent="0.15">
      <c r="B280" s="54">
        <v>2017</v>
      </c>
      <c r="C280" s="55">
        <v>3</v>
      </c>
      <c r="D280" s="57" t="s">
        <v>16</v>
      </c>
      <c r="E280" s="45" t="s">
        <v>127</v>
      </c>
      <c r="F280" s="55" t="s">
        <v>128</v>
      </c>
      <c r="G280" s="42" t="s">
        <v>129</v>
      </c>
      <c r="H280" s="42" t="s">
        <v>130</v>
      </c>
      <c r="I280" s="47" t="s">
        <v>131</v>
      </c>
      <c r="J280" s="44">
        <v>1</v>
      </c>
      <c r="K280" s="44" t="s">
        <v>132</v>
      </c>
      <c r="L280" s="173">
        <v>95</v>
      </c>
      <c r="M280" s="45" t="s">
        <v>100</v>
      </c>
      <c r="N280" s="52" t="s">
        <v>101</v>
      </c>
      <c r="O280" s="52" t="s">
        <v>102</v>
      </c>
      <c r="P280" s="55" t="s">
        <v>25</v>
      </c>
      <c r="Q280" s="271"/>
    </row>
    <row r="281" spans="2:17" ht="18" customHeight="1" x14ac:dyDescent="0.15">
      <c r="B281" s="54">
        <v>2017</v>
      </c>
      <c r="C281" s="55">
        <v>3</v>
      </c>
      <c r="D281" s="55" t="s">
        <v>16</v>
      </c>
      <c r="E281" s="45" t="s">
        <v>213</v>
      </c>
      <c r="F281" s="21" t="s">
        <v>219</v>
      </c>
      <c r="G281" s="42" t="s">
        <v>220</v>
      </c>
      <c r="H281" s="42" t="s">
        <v>221</v>
      </c>
      <c r="I281" s="47" t="s">
        <v>43</v>
      </c>
      <c r="J281" s="47">
        <v>1</v>
      </c>
      <c r="K281" s="47" t="s">
        <v>132</v>
      </c>
      <c r="L281" s="173">
        <v>700</v>
      </c>
      <c r="M281" s="45" t="s">
        <v>222</v>
      </c>
      <c r="N281" s="52" t="s">
        <v>214</v>
      </c>
      <c r="O281" s="52" t="s">
        <v>223</v>
      </c>
      <c r="P281" s="55" t="s">
        <v>25</v>
      </c>
      <c r="Q281" s="272"/>
    </row>
    <row r="282" spans="2:17" ht="18" customHeight="1" x14ac:dyDescent="0.15">
      <c r="B282" s="54">
        <v>2017</v>
      </c>
      <c r="C282" s="55">
        <v>3</v>
      </c>
      <c r="D282" s="57" t="s">
        <v>16</v>
      </c>
      <c r="E282" s="45" t="s">
        <v>244</v>
      </c>
      <c r="F282" s="55" t="s">
        <v>256</v>
      </c>
      <c r="G282" s="42" t="s">
        <v>257</v>
      </c>
      <c r="H282" s="42" t="s">
        <v>258</v>
      </c>
      <c r="I282" s="47" t="s">
        <v>248</v>
      </c>
      <c r="J282" s="47">
        <v>5</v>
      </c>
      <c r="K282" s="47" t="s">
        <v>132</v>
      </c>
      <c r="L282" s="173">
        <v>1341</v>
      </c>
      <c r="M282" s="45" t="s">
        <v>237</v>
      </c>
      <c r="N282" s="52" t="s">
        <v>249</v>
      </c>
      <c r="O282" s="52" t="s">
        <v>250</v>
      </c>
      <c r="P282" s="55" t="s">
        <v>25</v>
      </c>
      <c r="Q282" s="43"/>
    </row>
    <row r="283" spans="2:17" ht="18" customHeight="1" x14ac:dyDescent="0.15">
      <c r="B283" s="54">
        <v>2017</v>
      </c>
      <c r="C283" s="55">
        <v>3</v>
      </c>
      <c r="D283" s="57" t="s">
        <v>16</v>
      </c>
      <c r="E283" s="45" t="s">
        <v>244</v>
      </c>
      <c r="F283" s="55" t="s">
        <v>245</v>
      </c>
      <c r="G283" s="42" t="s">
        <v>259</v>
      </c>
      <c r="H283" s="42" t="s">
        <v>260</v>
      </c>
      <c r="I283" s="47" t="s">
        <v>261</v>
      </c>
      <c r="J283" s="47">
        <v>179196</v>
      </c>
      <c r="K283" s="47" t="s">
        <v>262</v>
      </c>
      <c r="L283" s="173">
        <v>197</v>
      </c>
      <c r="M283" s="45" t="s">
        <v>237</v>
      </c>
      <c r="N283" s="52" t="s">
        <v>249</v>
      </c>
      <c r="O283" s="52" t="s">
        <v>250</v>
      </c>
      <c r="P283" s="55" t="s">
        <v>25</v>
      </c>
      <c r="Q283" s="43"/>
    </row>
    <row r="284" spans="2:17" ht="18" customHeight="1" x14ac:dyDescent="0.15">
      <c r="B284" s="54">
        <v>2017</v>
      </c>
      <c r="C284" s="55">
        <v>3</v>
      </c>
      <c r="D284" s="57" t="s">
        <v>16</v>
      </c>
      <c r="E284" s="45" t="s">
        <v>263</v>
      </c>
      <c r="F284" s="55" t="s">
        <v>245</v>
      </c>
      <c r="G284" s="42" t="s">
        <v>264</v>
      </c>
      <c r="H284" s="42" t="s">
        <v>265</v>
      </c>
      <c r="I284" s="47" t="s">
        <v>17</v>
      </c>
      <c r="J284" s="47">
        <v>1</v>
      </c>
      <c r="K284" s="47" t="s">
        <v>266</v>
      </c>
      <c r="L284" s="173">
        <v>430</v>
      </c>
      <c r="M284" s="45" t="s">
        <v>237</v>
      </c>
      <c r="N284" s="52" t="s">
        <v>249</v>
      </c>
      <c r="O284" s="52" t="s">
        <v>250</v>
      </c>
      <c r="P284" s="55" t="s">
        <v>25</v>
      </c>
      <c r="Q284" s="43"/>
    </row>
    <row r="285" spans="2:17" ht="18" customHeight="1" x14ac:dyDescent="0.15">
      <c r="B285" s="54">
        <v>2017</v>
      </c>
      <c r="C285" s="55">
        <v>3</v>
      </c>
      <c r="D285" s="57" t="s">
        <v>16</v>
      </c>
      <c r="E285" s="45" t="s">
        <v>263</v>
      </c>
      <c r="F285" s="55" t="s">
        <v>245</v>
      </c>
      <c r="G285" s="42" t="s">
        <v>268</v>
      </c>
      <c r="H285" s="42" t="s">
        <v>269</v>
      </c>
      <c r="I285" s="47" t="s">
        <v>17</v>
      </c>
      <c r="J285" s="47">
        <v>60</v>
      </c>
      <c r="K285" s="47" t="s">
        <v>267</v>
      </c>
      <c r="L285" s="173">
        <v>215</v>
      </c>
      <c r="M285" s="45" t="s">
        <v>237</v>
      </c>
      <c r="N285" s="52" t="s">
        <v>249</v>
      </c>
      <c r="O285" s="52" t="s">
        <v>250</v>
      </c>
      <c r="P285" s="55" t="s">
        <v>25</v>
      </c>
      <c r="Q285" s="43"/>
    </row>
    <row r="286" spans="2:17" ht="18" customHeight="1" x14ac:dyDescent="0.15">
      <c r="B286" s="54">
        <v>2017</v>
      </c>
      <c r="C286" s="55">
        <v>3</v>
      </c>
      <c r="D286" s="57" t="s">
        <v>16</v>
      </c>
      <c r="E286" s="45" t="s">
        <v>263</v>
      </c>
      <c r="F286" s="55" t="s">
        <v>245</v>
      </c>
      <c r="G286" s="42" t="s">
        <v>270</v>
      </c>
      <c r="H286" s="42" t="s">
        <v>271</v>
      </c>
      <c r="I286" s="47" t="s">
        <v>17</v>
      </c>
      <c r="J286" s="47">
        <v>4</v>
      </c>
      <c r="K286" s="47" t="s">
        <v>266</v>
      </c>
      <c r="L286" s="173">
        <v>245</v>
      </c>
      <c r="M286" s="45" t="s">
        <v>237</v>
      </c>
      <c r="N286" s="52" t="s">
        <v>249</v>
      </c>
      <c r="O286" s="52" t="s">
        <v>250</v>
      </c>
      <c r="P286" s="55" t="s">
        <v>25</v>
      </c>
      <c r="Q286" s="43"/>
    </row>
    <row r="287" spans="2:17" ht="18" customHeight="1" x14ac:dyDescent="0.15">
      <c r="B287" s="54">
        <v>2017</v>
      </c>
      <c r="C287" s="55">
        <v>3</v>
      </c>
      <c r="D287" s="57" t="s">
        <v>16</v>
      </c>
      <c r="E287" s="45" t="s">
        <v>263</v>
      </c>
      <c r="F287" s="55" t="s">
        <v>245</v>
      </c>
      <c r="G287" s="42" t="s">
        <v>246</v>
      </c>
      <c r="H287" s="42" t="s">
        <v>272</v>
      </c>
      <c r="I287" s="47" t="s">
        <v>17</v>
      </c>
      <c r="J287" s="47">
        <v>6584</v>
      </c>
      <c r="K287" s="47" t="s">
        <v>4618</v>
      </c>
      <c r="L287" s="173">
        <v>432</v>
      </c>
      <c r="M287" s="45" t="s">
        <v>237</v>
      </c>
      <c r="N287" s="52" t="s">
        <v>249</v>
      </c>
      <c r="O287" s="52" t="s">
        <v>250</v>
      </c>
      <c r="P287" s="55" t="s">
        <v>25</v>
      </c>
      <c r="Q287" s="43"/>
    </row>
    <row r="288" spans="2:17" ht="18" customHeight="1" x14ac:dyDescent="0.15">
      <c r="B288" s="54">
        <v>2017</v>
      </c>
      <c r="C288" s="55">
        <v>3</v>
      </c>
      <c r="D288" s="57" t="s">
        <v>16</v>
      </c>
      <c r="E288" s="45" t="s">
        <v>263</v>
      </c>
      <c r="F288" s="55" t="s">
        <v>245</v>
      </c>
      <c r="G288" s="42" t="s">
        <v>273</v>
      </c>
      <c r="H288" s="42" t="s">
        <v>274</v>
      </c>
      <c r="I288" s="47" t="s">
        <v>17</v>
      </c>
      <c r="J288" s="47">
        <v>505</v>
      </c>
      <c r="K288" s="47" t="s">
        <v>275</v>
      </c>
      <c r="L288" s="173">
        <v>57</v>
      </c>
      <c r="M288" s="45" t="s">
        <v>237</v>
      </c>
      <c r="N288" s="52" t="s">
        <v>249</v>
      </c>
      <c r="O288" s="52" t="s">
        <v>250</v>
      </c>
      <c r="P288" s="55" t="s">
        <v>25</v>
      </c>
      <c r="Q288" s="43"/>
    </row>
    <row r="289" spans="2:17" ht="18" customHeight="1" x14ac:dyDescent="0.15">
      <c r="B289" s="54">
        <v>2017</v>
      </c>
      <c r="C289" s="55">
        <v>3</v>
      </c>
      <c r="D289" s="57" t="s">
        <v>16</v>
      </c>
      <c r="E289" s="45" t="s">
        <v>263</v>
      </c>
      <c r="F289" s="55" t="s">
        <v>245</v>
      </c>
      <c r="G289" s="42" t="s">
        <v>276</v>
      </c>
      <c r="H289" s="42"/>
      <c r="I289" s="47" t="s">
        <v>17</v>
      </c>
      <c r="J289" s="47">
        <v>6666</v>
      </c>
      <c r="K289" s="47" t="s">
        <v>4618</v>
      </c>
      <c r="L289" s="173">
        <v>152</v>
      </c>
      <c r="M289" s="45" t="s">
        <v>237</v>
      </c>
      <c r="N289" s="52" t="s">
        <v>249</v>
      </c>
      <c r="O289" s="52" t="s">
        <v>250</v>
      </c>
      <c r="P289" s="55" t="s">
        <v>25</v>
      </c>
      <c r="Q289" s="43"/>
    </row>
    <row r="290" spans="2:17" ht="18" customHeight="1" x14ac:dyDescent="0.15">
      <c r="B290" s="54">
        <v>2017</v>
      </c>
      <c r="C290" s="55">
        <v>3</v>
      </c>
      <c r="D290" s="57" t="s">
        <v>16</v>
      </c>
      <c r="E290" s="45" t="s">
        <v>263</v>
      </c>
      <c r="F290" s="55" t="s">
        <v>245</v>
      </c>
      <c r="G290" s="42" t="s">
        <v>277</v>
      </c>
      <c r="H290" s="42" t="s">
        <v>278</v>
      </c>
      <c r="I290" s="47" t="s">
        <v>17</v>
      </c>
      <c r="J290" s="47">
        <v>2</v>
      </c>
      <c r="K290" s="47" t="s">
        <v>266</v>
      </c>
      <c r="L290" s="173">
        <v>191</v>
      </c>
      <c r="M290" s="45" t="s">
        <v>237</v>
      </c>
      <c r="N290" s="52" t="s">
        <v>249</v>
      </c>
      <c r="O290" s="52" t="s">
        <v>250</v>
      </c>
      <c r="P290" s="55" t="s">
        <v>25</v>
      </c>
      <c r="Q290" s="43"/>
    </row>
    <row r="291" spans="2:17" ht="18" customHeight="1" x14ac:dyDescent="0.15">
      <c r="B291" s="54">
        <v>2017</v>
      </c>
      <c r="C291" s="55">
        <v>3</v>
      </c>
      <c r="D291" s="57" t="s">
        <v>16</v>
      </c>
      <c r="E291" s="45" t="s">
        <v>263</v>
      </c>
      <c r="F291" s="55" t="s">
        <v>245</v>
      </c>
      <c r="G291" s="42" t="s">
        <v>279</v>
      </c>
      <c r="H291" s="42" t="s">
        <v>280</v>
      </c>
      <c r="I291" s="47" t="s">
        <v>17</v>
      </c>
      <c r="J291" s="47">
        <v>1</v>
      </c>
      <c r="K291" s="47" t="s">
        <v>266</v>
      </c>
      <c r="L291" s="173">
        <v>298</v>
      </c>
      <c r="M291" s="45" t="s">
        <v>237</v>
      </c>
      <c r="N291" s="52" t="s">
        <v>249</v>
      </c>
      <c r="O291" s="52" t="s">
        <v>250</v>
      </c>
      <c r="P291" s="55" t="s">
        <v>25</v>
      </c>
      <c r="Q291" s="43"/>
    </row>
    <row r="292" spans="2:17" ht="18" customHeight="1" x14ac:dyDescent="0.15">
      <c r="B292" s="54">
        <v>2017</v>
      </c>
      <c r="C292" s="55">
        <v>3</v>
      </c>
      <c r="D292" s="57" t="s">
        <v>16</v>
      </c>
      <c r="E292" s="45" t="s">
        <v>263</v>
      </c>
      <c r="F292" s="55" t="s">
        <v>245</v>
      </c>
      <c r="G292" s="42" t="s">
        <v>281</v>
      </c>
      <c r="H292" s="42" t="s">
        <v>282</v>
      </c>
      <c r="I292" s="47" t="s">
        <v>17</v>
      </c>
      <c r="J292" s="47">
        <v>3288</v>
      </c>
      <c r="K292" s="47" t="s">
        <v>4618</v>
      </c>
      <c r="L292" s="173">
        <v>61</v>
      </c>
      <c r="M292" s="45" t="s">
        <v>237</v>
      </c>
      <c r="N292" s="52" t="s">
        <v>249</v>
      </c>
      <c r="O292" s="52" t="s">
        <v>250</v>
      </c>
      <c r="P292" s="55" t="s">
        <v>25</v>
      </c>
      <c r="Q292" s="43"/>
    </row>
    <row r="293" spans="2:17" ht="18" customHeight="1" x14ac:dyDescent="0.15">
      <c r="B293" s="54">
        <v>2017</v>
      </c>
      <c r="C293" s="55">
        <v>3</v>
      </c>
      <c r="D293" s="57" t="s">
        <v>16</v>
      </c>
      <c r="E293" s="45" t="s">
        <v>263</v>
      </c>
      <c r="F293" s="55" t="s">
        <v>245</v>
      </c>
      <c r="G293" s="42" t="s">
        <v>251</v>
      </c>
      <c r="H293" s="42" t="s">
        <v>283</v>
      </c>
      <c r="I293" s="47" t="s">
        <v>17</v>
      </c>
      <c r="J293" s="47">
        <v>241</v>
      </c>
      <c r="K293" s="47" t="s">
        <v>4619</v>
      </c>
      <c r="L293" s="173">
        <v>149</v>
      </c>
      <c r="M293" s="45" t="s">
        <v>237</v>
      </c>
      <c r="N293" s="52" t="s">
        <v>249</v>
      </c>
      <c r="O293" s="52" t="s">
        <v>250</v>
      </c>
      <c r="P293" s="55" t="s">
        <v>25</v>
      </c>
      <c r="Q293" s="43"/>
    </row>
    <row r="294" spans="2:17" ht="18" customHeight="1" x14ac:dyDescent="0.15">
      <c r="B294" s="54">
        <v>2017</v>
      </c>
      <c r="C294" s="55">
        <v>3</v>
      </c>
      <c r="D294" s="57" t="s">
        <v>16</v>
      </c>
      <c r="E294" s="45" t="s">
        <v>263</v>
      </c>
      <c r="F294" s="55" t="s">
        <v>245</v>
      </c>
      <c r="G294" s="42" t="s">
        <v>284</v>
      </c>
      <c r="H294" s="42" t="s">
        <v>285</v>
      </c>
      <c r="I294" s="47" t="s">
        <v>17</v>
      </c>
      <c r="J294" s="47">
        <v>174</v>
      </c>
      <c r="K294" s="47" t="s">
        <v>4619</v>
      </c>
      <c r="L294" s="173">
        <v>109</v>
      </c>
      <c r="M294" s="45" t="s">
        <v>237</v>
      </c>
      <c r="N294" s="52" t="s">
        <v>249</v>
      </c>
      <c r="O294" s="52" t="s">
        <v>250</v>
      </c>
      <c r="P294" s="55" t="s">
        <v>25</v>
      </c>
      <c r="Q294" s="43"/>
    </row>
    <row r="295" spans="2:17" ht="18" customHeight="1" x14ac:dyDescent="0.15">
      <c r="B295" s="54">
        <v>2017</v>
      </c>
      <c r="C295" s="55">
        <v>3</v>
      </c>
      <c r="D295" s="57" t="s">
        <v>16</v>
      </c>
      <c r="E295" s="45" t="s">
        <v>286</v>
      </c>
      <c r="F295" s="55" t="s">
        <v>245</v>
      </c>
      <c r="G295" s="42" t="s">
        <v>246</v>
      </c>
      <c r="H295" s="44" t="s">
        <v>4620</v>
      </c>
      <c r="I295" s="47" t="s">
        <v>287</v>
      </c>
      <c r="J295" s="47">
        <v>7556</v>
      </c>
      <c r="K295" s="47" t="s">
        <v>288</v>
      </c>
      <c r="L295" s="68">
        <v>219</v>
      </c>
      <c r="M295" s="45" t="s">
        <v>237</v>
      </c>
      <c r="N295" s="52" t="s">
        <v>249</v>
      </c>
      <c r="O295" s="55" t="s">
        <v>250</v>
      </c>
      <c r="P295" s="55" t="s">
        <v>25</v>
      </c>
      <c r="Q295" s="246"/>
    </row>
    <row r="296" spans="2:17" ht="18" customHeight="1" x14ac:dyDescent="0.15">
      <c r="B296" s="54">
        <v>2017</v>
      </c>
      <c r="C296" s="55">
        <v>3</v>
      </c>
      <c r="D296" s="57" t="s">
        <v>16</v>
      </c>
      <c r="E296" s="45" t="s">
        <v>286</v>
      </c>
      <c r="F296" s="55" t="s">
        <v>245</v>
      </c>
      <c r="G296" s="42" t="s">
        <v>289</v>
      </c>
      <c r="H296" s="44" t="s">
        <v>290</v>
      </c>
      <c r="I296" s="47" t="s">
        <v>287</v>
      </c>
      <c r="J296" s="47">
        <v>726</v>
      </c>
      <c r="K296" s="47" t="s">
        <v>291</v>
      </c>
      <c r="L296" s="68">
        <v>77</v>
      </c>
      <c r="M296" s="45" t="s">
        <v>237</v>
      </c>
      <c r="N296" s="52" t="s">
        <v>249</v>
      </c>
      <c r="O296" s="55" t="s">
        <v>250</v>
      </c>
      <c r="P296" s="55" t="s">
        <v>25</v>
      </c>
      <c r="Q296" s="246"/>
    </row>
    <row r="297" spans="2:17" ht="18" customHeight="1" x14ac:dyDescent="0.15">
      <c r="B297" s="54">
        <v>2017</v>
      </c>
      <c r="C297" s="55">
        <v>3</v>
      </c>
      <c r="D297" s="57" t="s">
        <v>16</v>
      </c>
      <c r="E297" s="45" t="s">
        <v>292</v>
      </c>
      <c r="F297" s="55" t="s">
        <v>245</v>
      </c>
      <c r="G297" s="42" t="s">
        <v>294</v>
      </c>
      <c r="H297" s="42" t="s">
        <v>295</v>
      </c>
      <c r="I297" s="47" t="s">
        <v>17</v>
      </c>
      <c r="J297" s="47">
        <v>550</v>
      </c>
      <c r="K297" s="47" t="s">
        <v>296</v>
      </c>
      <c r="L297" s="173">
        <v>144</v>
      </c>
      <c r="M297" s="45" t="s">
        <v>237</v>
      </c>
      <c r="N297" s="52" t="s">
        <v>249</v>
      </c>
      <c r="O297" s="52" t="s">
        <v>250</v>
      </c>
      <c r="P297" s="55" t="s">
        <v>25</v>
      </c>
      <c r="Q297" s="43"/>
    </row>
    <row r="298" spans="2:17" ht="18" customHeight="1" x14ac:dyDescent="0.15">
      <c r="B298" s="54">
        <v>2017</v>
      </c>
      <c r="C298" s="55">
        <v>3</v>
      </c>
      <c r="D298" s="57" t="s">
        <v>16</v>
      </c>
      <c r="E298" s="45" t="s">
        <v>292</v>
      </c>
      <c r="F298" s="55" t="s">
        <v>245</v>
      </c>
      <c r="G298" s="42" t="s">
        <v>246</v>
      </c>
      <c r="H298" s="42"/>
      <c r="I298" s="47" t="s">
        <v>17</v>
      </c>
      <c r="J298" s="47">
        <v>4967</v>
      </c>
      <c r="K298" s="47" t="s">
        <v>288</v>
      </c>
      <c r="L298" s="173">
        <v>307</v>
      </c>
      <c r="M298" s="45" t="s">
        <v>237</v>
      </c>
      <c r="N298" s="52" t="s">
        <v>249</v>
      </c>
      <c r="O298" s="52" t="s">
        <v>250</v>
      </c>
      <c r="P298" s="55" t="s">
        <v>25</v>
      </c>
      <c r="Q298" s="43"/>
    </row>
    <row r="299" spans="2:17" ht="18" customHeight="1" x14ac:dyDescent="0.15">
      <c r="B299" s="54">
        <v>2017</v>
      </c>
      <c r="C299" s="55">
        <v>3</v>
      </c>
      <c r="D299" s="57" t="s">
        <v>16</v>
      </c>
      <c r="E299" s="45" t="s">
        <v>292</v>
      </c>
      <c r="F299" s="55" t="s">
        <v>245</v>
      </c>
      <c r="G299" s="42" t="s">
        <v>251</v>
      </c>
      <c r="H299" s="42"/>
      <c r="I299" s="47" t="s">
        <v>17</v>
      </c>
      <c r="J299" s="47">
        <v>302</v>
      </c>
      <c r="K299" s="47" t="s">
        <v>4621</v>
      </c>
      <c r="L299" s="173">
        <v>227</v>
      </c>
      <c r="M299" s="45" t="s">
        <v>237</v>
      </c>
      <c r="N299" s="52" t="s">
        <v>249</v>
      </c>
      <c r="O299" s="52" t="s">
        <v>250</v>
      </c>
      <c r="P299" s="55" t="s">
        <v>25</v>
      </c>
      <c r="Q299" s="43"/>
    </row>
    <row r="300" spans="2:17" ht="18" customHeight="1" x14ac:dyDescent="0.15">
      <c r="B300" s="54">
        <v>2017</v>
      </c>
      <c r="C300" s="55">
        <v>3</v>
      </c>
      <c r="D300" s="57" t="s">
        <v>16</v>
      </c>
      <c r="E300" s="45" t="s">
        <v>292</v>
      </c>
      <c r="F300" s="55" t="s">
        <v>245</v>
      </c>
      <c r="G300" s="42" t="s">
        <v>297</v>
      </c>
      <c r="H300" s="42" t="s">
        <v>298</v>
      </c>
      <c r="I300" s="47" t="s">
        <v>17</v>
      </c>
      <c r="J300" s="47">
        <v>1</v>
      </c>
      <c r="K300" s="47" t="s">
        <v>139</v>
      </c>
      <c r="L300" s="173">
        <v>29</v>
      </c>
      <c r="M300" s="45" t="s">
        <v>237</v>
      </c>
      <c r="N300" s="52" t="s">
        <v>249</v>
      </c>
      <c r="O300" s="52" t="s">
        <v>250</v>
      </c>
      <c r="P300" s="55" t="s">
        <v>25</v>
      </c>
      <c r="Q300" s="43"/>
    </row>
    <row r="301" spans="2:17" ht="18" customHeight="1" x14ac:dyDescent="0.15">
      <c r="B301" s="54">
        <v>2017</v>
      </c>
      <c r="C301" s="55">
        <v>3</v>
      </c>
      <c r="D301" s="57" t="s">
        <v>16</v>
      </c>
      <c r="E301" s="45" t="s">
        <v>292</v>
      </c>
      <c r="F301" s="55" t="s">
        <v>245</v>
      </c>
      <c r="G301" s="42" t="s">
        <v>299</v>
      </c>
      <c r="H301" s="42" t="s">
        <v>300</v>
      </c>
      <c r="I301" s="47" t="s">
        <v>17</v>
      </c>
      <c r="J301" s="47">
        <v>1</v>
      </c>
      <c r="K301" s="47" t="s">
        <v>266</v>
      </c>
      <c r="L301" s="173">
        <v>23</v>
      </c>
      <c r="M301" s="45" t="s">
        <v>237</v>
      </c>
      <c r="N301" s="52" t="s">
        <v>249</v>
      </c>
      <c r="O301" s="52" t="s">
        <v>250</v>
      </c>
      <c r="P301" s="55" t="s">
        <v>25</v>
      </c>
      <c r="Q301" s="43"/>
    </row>
    <row r="302" spans="2:17" ht="18" customHeight="1" x14ac:dyDescent="0.15">
      <c r="B302" s="54">
        <v>2017</v>
      </c>
      <c r="C302" s="55">
        <v>3</v>
      </c>
      <c r="D302" s="57" t="s">
        <v>16</v>
      </c>
      <c r="E302" s="45" t="s">
        <v>292</v>
      </c>
      <c r="F302" s="55" t="s">
        <v>245</v>
      </c>
      <c r="G302" s="42" t="s">
        <v>301</v>
      </c>
      <c r="H302" s="42" t="s">
        <v>302</v>
      </c>
      <c r="I302" s="47" t="s">
        <v>17</v>
      </c>
      <c r="J302" s="47">
        <v>2</v>
      </c>
      <c r="K302" s="47" t="s">
        <v>266</v>
      </c>
      <c r="L302" s="173">
        <v>23</v>
      </c>
      <c r="M302" s="45" t="s">
        <v>237</v>
      </c>
      <c r="N302" s="52" t="s">
        <v>249</v>
      </c>
      <c r="O302" s="52" t="s">
        <v>250</v>
      </c>
      <c r="P302" s="55" t="s">
        <v>25</v>
      </c>
      <c r="Q302" s="43"/>
    </row>
    <row r="303" spans="2:17" ht="18" customHeight="1" x14ac:dyDescent="0.15">
      <c r="B303" s="54">
        <v>2017</v>
      </c>
      <c r="C303" s="55">
        <v>3</v>
      </c>
      <c r="D303" s="57" t="s">
        <v>16</v>
      </c>
      <c r="E303" s="45" t="s">
        <v>292</v>
      </c>
      <c r="F303" s="55" t="s">
        <v>245</v>
      </c>
      <c r="G303" s="42" t="s">
        <v>303</v>
      </c>
      <c r="H303" s="42" t="s">
        <v>304</v>
      </c>
      <c r="I303" s="47" t="s">
        <v>17</v>
      </c>
      <c r="J303" s="47">
        <v>936</v>
      </c>
      <c r="K303" s="47" t="s">
        <v>296</v>
      </c>
      <c r="L303" s="173">
        <v>129</v>
      </c>
      <c r="M303" s="45" t="s">
        <v>237</v>
      </c>
      <c r="N303" s="52" t="s">
        <v>249</v>
      </c>
      <c r="O303" s="52" t="s">
        <v>250</v>
      </c>
      <c r="P303" s="55" t="s">
        <v>25</v>
      </c>
      <c r="Q303" s="43"/>
    </row>
    <row r="304" spans="2:17" ht="18" customHeight="1" x14ac:dyDescent="0.15">
      <c r="B304" s="98">
        <v>2017</v>
      </c>
      <c r="C304" s="40">
        <v>3</v>
      </c>
      <c r="D304" s="40" t="s">
        <v>15</v>
      </c>
      <c r="E304" s="41" t="s">
        <v>644</v>
      </c>
      <c r="F304" s="40" t="s">
        <v>128</v>
      </c>
      <c r="G304" s="107" t="s">
        <v>246</v>
      </c>
      <c r="H304" s="107" t="s">
        <v>895</v>
      </c>
      <c r="I304" s="99" t="s">
        <v>17</v>
      </c>
      <c r="J304" s="99">
        <v>1463</v>
      </c>
      <c r="K304" s="99" t="s">
        <v>288</v>
      </c>
      <c r="L304" s="227">
        <v>104</v>
      </c>
      <c r="M304" s="163" t="s">
        <v>483</v>
      </c>
      <c r="N304" s="40" t="s">
        <v>645</v>
      </c>
      <c r="O304" s="39" t="s">
        <v>485</v>
      </c>
      <c r="P304" s="40" t="s">
        <v>25</v>
      </c>
      <c r="Q304" s="100"/>
    </row>
    <row r="305" spans="2:17" ht="18" customHeight="1" x14ac:dyDescent="0.15">
      <c r="B305" s="98">
        <v>2017</v>
      </c>
      <c r="C305" s="40">
        <v>3</v>
      </c>
      <c r="D305" s="40" t="s">
        <v>15</v>
      </c>
      <c r="E305" s="41" t="s">
        <v>644</v>
      </c>
      <c r="F305" s="40" t="s">
        <v>128</v>
      </c>
      <c r="G305" s="107" t="s">
        <v>251</v>
      </c>
      <c r="H305" s="107" t="s">
        <v>896</v>
      </c>
      <c r="I305" s="99" t="s">
        <v>17</v>
      </c>
      <c r="J305" s="99">
        <v>111</v>
      </c>
      <c r="K305" s="99" t="s">
        <v>897</v>
      </c>
      <c r="L305" s="227">
        <v>68</v>
      </c>
      <c r="M305" s="163" t="s">
        <v>483</v>
      </c>
      <c r="N305" s="40" t="s">
        <v>645</v>
      </c>
      <c r="O305" s="39" t="s">
        <v>485</v>
      </c>
      <c r="P305" s="40" t="s">
        <v>25</v>
      </c>
      <c r="Q305" s="100"/>
    </row>
    <row r="306" spans="2:17" ht="18" customHeight="1" x14ac:dyDescent="0.15">
      <c r="B306" s="98">
        <v>2017</v>
      </c>
      <c r="C306" s="40">
        <v>3</v>
      </c>
      <c r="D306" s="40" t="s">
        <v>15</v>
      </c>
      <c r="E306" s="41" t="s">
        <v>644</v>
      </c>
      <c r="F306" s="40" t="s">
        <v>128</v>
      </c>
      <c r="G306" s="107" t="s">
        <v>898</v>
      </c>
      <c r="H306" s="107" t="s">
        <v>899</v>
      </c>
      <c r="I306" s="99" t="s">
        <v>17</v>
      </c>
      <c r="J306" s="99">
        <v>1600</v>
      </c>
      <c r="K306" s="99" t="s">
        <v>296</v>
      </c>
      <c r="L306" s="227">
        <v>258</v>
      </c>
      <c r="M306" s="163" t="s">
        <v>483</v>
      </c>
      <c r="N306" s="40" t="s">
        <v>645</v>
      </c>
      <c r="O306" s="39" t="s">
        <v>485</v>
      </c>
      <c r="P306" s="40" t="s">
        <v>25</v>
      </c>
      <c r="Q306" s="100"/>
    </row>
    <row r="307" spans="2:17" ht="18" customHeight="1" x14ac:dyDescent="0.15">
      <c r="B307" s="98">
        <v>2017</v>
      </c>
      <c r="C307" s="40">
        <v>3</v>
      </c>
      <c r="D307" s="40" t="s">
        <v>15</v>
      </c>
      <c r="E307" s="41" t="s">
        <v>644</v>
      </c>
      <c r="F307" s="40" t="s">
        <v>128</v>
      </c>
      <c r="G307" s="107" t="s">
        <v>900</v>
      </c>
      <c r="H307" s="107" t="s">
        <v>901</v>
      </c>
      <c r="I307" s="99" t="s">
        <v>43</v>
      </c>
      <c r="J307" s="99">
        <v>1</v>
      </c>
      <c r="K307" s="99" t="s">
        <v>132</v>
      </c>
      <c r="L307" s="227">
        <v>30</v>
      </c>
      <c r="M307" s="163" t="s">
        <v>483</v>
      </c>
      <c r="N307" s="40" t="s">
        <v>645</v>
      </c>
      <c r="O307" s="39" t="s">
        <v>485</v>
      </c>
      <c r="P307" s="40" t="s">
        <v>25</v>
      </c>
      <c r="Q307" s="100"/>
    </row>
    <row r="308" spans="2:17" ht="18" customHeight="1" x14ac:dyDescent="0.15">
      <c r="B308" s="98">
        <v>2017</v>
      </c>
      <c r="C308" s="40">
        <v>3</v>
      </c>
      <c r="D308" s="40" t="s">
        <v>15</v>
      </c>
      <c r="E308" s="41" t="s">
        <v>644</v>
      </c>
      <c r="F308" s="40" t="s">
        <v>128</v>
      </c>
      <c r="G308" s="107" t="s">
        <v>902</v>
      </c>
      <c r="H308" s="107" t="s">
        <v>901</v>
      </c>
      <c r="I308" s="99" t="s">
        <v>43</v>
      </c>
      <c r="J308" s="99">
        <v>1</v>
      </c>
      <c r="K308" s="99" t="s">
        <v>132</v>
      </c>
      <c r="L308" s="227">
        <v>80</v>
      </c>
      <c r="M308" s="163" t="s">
        <v>483</v>
      </c>
      <c r="N308" s="40" t="s">
        <v>645</v>
      </c>
      <c r="O308" s="39" t="s">
        <v>485</v>
      </c>
      <c r="P308" s="40" t="s">
        <v>25</v>
      </c>
      <c r="Q308" s="100"/>
    </row>
    <row r="309" spans="2:17" ht="18" customHeight="1" x14ac:dyDescent="0.15">
      <c r="B309" s="98">
        <v>2017</v>
      </c>
      <c r="C309" s="40">
        <v>3</v>
      </c>
      <c r="D309" s="40" t="s">
        <v>15</v>
      </c>
      <c r="E309" s="41" t="s">
        <v>909</v>
      </c>
      <c r="F309" s="40" t="s">
        <v>128</v>
      </c>
      <c r="G309" s="107" t="s">
        <v>910</v>
      </c>
      <c r="H309" s="107" t="s">
        <v>911</v>
      </c>
      <c r="I309" s="99" t="s">
        <v>17</v>
      </c>
      <c r="J309" s="99">
        <v>72</v>
      </c>
      <c r="K309" s="99" t="s">
        <v>275</v>
      </c>
      <c r="L309" s="227">
        <v>26</v>
      </c>
      <c r="M309" s="163" t="s">
        <v>483</v>
      </c>
      <c r="N309" s="39" t="s">
        <v>655</v>
      </c>
      <c r="O309" s="39" t="s">
        <v>485</v>
      </c>
      <c r="P309" s="40" t="s">
        <v>25</v>
      </c>
      <c r="Q309" s="100"/>
    </row>
    <row r="310" spans="2:17" ht="18" customHeight="1" x14ac:dyDescent="0.15">
      <c r="B310" s="54">
        <v>2017</v>
      </c>
      <c r="C310" s="55">
        <v>3</v>
      </c>
      <c r="D310" s="55" t="s">
        <v>16</v>
      </c>
      <c r="E310" s="45" t="s">
        <v>676</v>
      </c>
      <c r="F310" s="40" t="s">
        <v>128</v>
      </c>
      <c r="G310" s="42" t="s">
        <v>970</v>
      </c>
      <c r="H310" s="42" t="s">
        <v>971</v>
      </c>
      <c r="I310" s="47" t="s">
        <v>972</v>
      </c>
      <c r="J310" s="47">
        <v>450</v>
      </c>
      <c r="K310" s="47" t="s">
        <v>296</v>
      </c>
      <c r="L310" s="173">
        <v>112.5</v>
      </c>
      <c r="M310" s="45" t="s">
        <v>666</v>
      </c>
      <c r="N310" s="52" t="s">
        <v>677</v>
      </c>
      <c r="O310" s="52" t="s">
        <v>678</v>
      </c>
      <c r="P310" s="55" t="s">
        <v>25</v>
      </c>
      <c r="Q310" s="43"/>
    </row>
    <row r="311" spans="2:17" ht="18" customHeight="1" x14ac:dyDescent="0.15">
      <c r="B311" s="54">
        <v>2017</v>
      </c>
      <c r="C311" s="55">
        <v>3</v>
      </c>
      <c r="D311" s="55" t="s">
        <v>16</v>
      </c>
      <c r="E311" s="45" t="s">
        <v>676</v>
      </c>
      <c r="F311" s="40" t="s">
        <v>128</v>
      </c>
      <c r="G311" s="42" t="s">
        <v>973</v>
      </c>
      <c r="H311" s="42" t="s">
        <v>974</v>
      </c>
      <c r="I311" s="47" t="s">
        <v>972</v>
      </c>
      <c r="J311" s="47">
        <v>500</v>
      </c>
      <c r="K311" s="47" t="s">
        <v>296</v>
      </c>
      <c r="L311" s="173">
        <v>64.5</v>
      </c>
      <c r="M311" s="45" t="s">
        <v>666</v>
      </c>
      <c r="N311" s="52" t="s">
        <v>677</v>
      </c>
      <c r="O311" s="52" t="s">
        <v>678</v>
      </c>
      <c r="P311" s="55" t="s">
        <v>25</v>
      </c>
      <c r="Q311" s="43"/>
    </row>
    <row r="312" spans="2:17" ht="18" customHeight="1" x14ac:dyDescent="0.15">
      <c r="B312" s="54">
        <v>2017</v>
      </c>
      <c r="C312" s="55">
        <v>3</v>
      </c>
      <c r="D312" s="55" t="s">
        <v>16</v>
      </c>
      <c r="E312" s="45" t="s">
        <v>676</v>
      </c>
      <c r="F312" s="40" t="s">
        <v>128</v>
      </c>
      <c r="G312" s="42" t="s">
        <v>975</v>
      </c>
      <c r="H312" s="42" t="s">
        <v>974</v>
      </c>
      <c r="I312" s="47" t="s">
        <v>972</v>
      </c>
      <c r="J312" s="47">
        <v>4</v>
      </c>
      <c r="K312" s="47" t="s">
        <v>377</v>
      </c>
      <c r="L312" s="173">
        <v>40.4</v>
      </c>
      <c r="M312" s="45" t="s">
        <v>666</v>
      </c>
      <c r="N312" s="52" t="s">
        <v>677</v>
      </c>
      <c r="O312" s="52" t="s">
        <v>678</v>
      </c>
      <c r="P312" s="55" t="s">
        <v>25</v>
      </c>
      <c r="Q312" s="43"/>
    </row>
    <row r="313" spans="2:17" ht="18" customHeight="1" x14ac:dyDescent="0.15">
      <c r="B313" s="54">
        <v>2017</v>
      </c>
      <c r="C313" s="55">
        <v>3</v>
      </c>
      <c r="D313" s="55" t="s">
        <v>16</v>
      </c>
      <c r="E313" s="45" t="s">
        <v>676</v>
      </c>
      <c r="F313" s="40" t="s">
        <v>128</v>
      </c>
      <c r="G313" s="42" t="s">
        <v>976</v>
      </c>
      <c r="H313" s="42" t="s">
        <v>977</v>
      </c>
      <c r="I313" s="47" t="s">
        <v>972</v>
      </c>
      <c r="J313" s="47">
        <v>9</v>
      </c>
      <c r="K313" s="47" t="s">
        <v>377</v>
      </c>
      <c r="L313" s="173">
        <v>100.8</v>
      </c>
      <c r="M313" s="45" t="s">
        <v>666</v>
      </c>
      <c r="N313" s="52" t="s">
        <v>677</v>
      </c>
      <c r="O313" s="52" t="s">
        <v>678</v>
      </c>
      <c r="P313" s="55" t="s">
        <v>25</v>
      </c>
      <c r="Q313" s="43"/>
    </row>
    <row r="314" spans="2:17" ht="18" customHeight="1" x14ac:dyDescent="0.15">
      <c r="B314" s="54">
        <v>2017</v>
      </c>
      <c r="C314" s="55">
        <v>3</v>
      </c>
      <c r="D314" s="55" t="s">
        <v>16</v>
      </c>
      <c r="E314" s="45" t="s">
        <v>676</v>
      </c>
      <c r="F314" s="40" t="s">
        <v>128</v>
      </c>
      <c r="G314" s="42" t="s">
        <v>246</v>
      </c>
      <c r="H314" s="42" t="s">
        <v>955</v>
      </c>
      <c r="I314" s="47" t="s">
        <v>965</v>
      </c>
      <c r="J314" s="47">
        <v>350</v>
      </c>
      <c r="K314" s="47" t="s">
        <v>957</v>
      </c>
      <c r="L314" s="173">
        <v>24.150000000000002</v>
      </c>
      <c r="M314" s="45" t="s">
        <v>666</v>
      </c>
      <c r="N314" s="52" t="s">
        <v>677</v>
      </c>
      <c r="O314" s="52" t="s">
        <v>678</v>
      </c>
      <c r="P314" s="55" t="s">
        <v>25</v>
      </c>
      <c r="Q314" s="43"/>
    </row>
    <row r="315" spans="2:17" ht="18" customHeight="1" x14ac:dyDescent="0.15">
      <c r="B315" s="54">
        <v>2017</v>
      </c>
      <c r="C315" s="55">
        <v>3</v>
      </c>
      <c r="D315" s="55" t="s">
        <v>16</v>
      </c>
      <c r="E315" s="45" t="s">
        <v>992</v>
      </c>
      <c r="F315" s="40" t="s">
        <v>128</v>
      </c>
      <c r="G315" s="42" t="s">
        <v>910</v>
      </c>
      <c r="H315" s="42" t="s">
        <v>993</v>
      </c>
      <c r="I315" s="47" t="s">
        <v>994</v>
      </c>
      <c r="J315" s="47">
        <v>472</v>
      </c>
      <c r="K315" s="47" t="s">
        <v>275</v>
      </c>
      <c r="L315" s="173">
        <v>125</v>
      </c>
      <c r="M315" s="162" t="s">
        <v>666</v>
      </c>
      <c r="N315" s="55" t="s">
        <v>674</v>
      </c>
      <c r="O315" s="55" t="s">
        <v>675</v>
      </c>
      <c r="P315" s="55" t="s">
        <v>25</v>
      </c>
      <c r="Q315" s="43"/>
    </row>
    <row r="316" spans="2:17" ht="18" customHeight="1" x14ac:dyDescent="0.15">
      <c r="B316" s="54">
        <v>2017</v>
      </c>
      <c r="C316" s="55">
        <v>3</v>
      </c>
      <c r="D316" s="55" t="s">
        <v>16</v>
      </c>
      <c r="E316" s="45" t="s">
        <v>992</v>
      </c>
      <c r="F316" s="40" t="s">
        <v>128</v>
      </c>
      <c r="G316" s="42" t="s">
        <v>995</v>
      </c>
      <c r="H316" s="42" t="s">
        <v>980</v>
      </c>
      <c r="I316" s="47" t="s">
        <v>994</v>
      </c>
      <c r="J316" s="47">
        <v>119</v>
      </c>
      <c r="K316" s="47" t="s">
        <v>377</v>
      </c>
      <c r="L316" s="173">
        <v>33</v>
      </c>
      <c r="M316" s="162" t="s">
        <v>666</v>
      </c>
      <c r="N316" s="55" t="s">
        <v>674</v>
      </c>
      <c r="O316" s="55" t="s">
        <v>675</v>
      </c>
      <c r="P316" s="55" t="s">
        <v>25</v>
      </c>
      <c r="Q316" s="43"/>
    </row>
    <row r="317" spans="2:17" ht="18" customHeight="1" x14ac:dyDescent="0.15">
      <c r="B317" s="54">
        <v>2017</v>
      </c>
      <c r="C317" s="55">
        <v>3</v>
      </c>
      <c r="D317" s="55" t="s">
        <v>16</v>
      </c>
      <c r="E317" s="45" t="s">
        <v>992</v>
      </c>
      <c r="F317" s="40" t="s">
        <v>128</v>
      </c>
      <c r="G317" s="42" t="s">
        <v>996</v>
      </c>
      <c r="H317" s="42" t="s">
        <v>997</v>
      </c>
      <c r="I317" s="47" t="s">
        <v>994</v>
      </c>
      <c r="J317" s="47">
        <v>276</v>
      </c>
      <c r="K317" s="47" t="s">
        <v>262</v>
      </c>
      <c r="L317" s="173">
        <v>28</v>
      </c>
      <c r="M317" s="162" t="s">
        <v>666</v>
      </c>
      <c r="N317" s="55" t="s">
        <v>674</v>
      </c>
      <c r="O317" s="55" t="s">
        <v>675</v>
      </c>
      <c r="P317" s="55" t="s">
        <v>25</v>
      </c>
      <c r="Q317" s="43"/>
    </row>
    <row r="318" spans="2:17" ht="18" customHeight="1" x14ac:dyDescent="0.15">
      <c r="B318" s="54">
        <v>2017</v>
      </c>
      <c r="C318" s="55">
        <v>3</v>
      </c>
      <c r="D318" s="55" t="s">
        <v>16</v>
      </c>
      <c r="E318" s="45" t="s">
        <v>992</v>
      </c>
      <c r="F318" s="40" t="s">
        <v>128</v>
      </c>
      <c r="G318" s="42" t="s">
        <v>998</v>
      </c>
      <c r="H318" s="42" t="s">
        <v>999</v>
      </c>
      <c r="I318" s="47" t="s">
        <v>994</v>
      </c>
      <c r="J318" s="47">
        <v>63</v>
      </c>
      <c r="K318" s="47" t="s">
        <v>296</v>
      </c>
      <c r="L318" s="173">
        <v>70</v>
      </c>
      <c r="M318" s="162" t="s">
        <v>666</v>
      </c>
      <c r="N318" s="55" t="s">
        <v>674</v>
      </c>
      <c r="O318" s="55" t="s">
        <v>675</v>
      </c>
      <c r="P318" s="55" t="s">
        <v>25</v>
      </c>
      <c r="Q318" s="43"/>
    </row>
    <row r="319" spans="2:17" ht="18" customHeight="1" x14ac:dyDescent="0.15">
      <c r="B319" s="54">
        <v>2017</v>
      </c>
      <c r="C319" s="55">
        <v>3</v>
      </c>
      <c r="D319" s="55" t="s">
        <v>16</v>
      </c>
      <c r="E319" s="45" t="s">
        <v>992</v>
      </c>
      <c r="F319" s="40" t="s">
        <v>128</v>
      </c>
      <c r="G319" s="42" t="s">
        <v>1000</v>
      </c>
      <c r="H319" s="42" t="s">
        <v>1001</v>
      </c>
      <c r="I319" s="47" t="s">
        <v>994</v>
      </c>
      <c r="J319" s="47">
        <v>4680</v>
      </c>
      <c r="K319" s="47" t="s">
        <v>262</v>
      </c>
      <c r="L319" s="173">
        <v>197</v>
      </c>
      <c r="M319" s="162" t="s">
        <v>666</v>
      </c>
      <c r="N319" s="55" t="s">
        <v>674</v>
      </c>
      <c r="O319" s="55" t="s">
        <v>675</v>
      </c>
      <c r="P319" s="55" t="s">
        <v>25</v>
      </c>
      <c r="Q319" s="43"/>
    </row>
    <row r="320" spans="2:17" ht="18" customHeight="1" x14ac:dyDescent="0.15">
      <c r="B320" s="33">
        <v>2017</v>
      </c>
      <c r="C320" s="52">
        <v>3</v>
      </c>
      <c r="D320" s="55" t="s">
        <v>15</v>
      </c>
      <c r="E320" s="45" t="s">
        <v>711</v>
      </c>
      <c r="F320" s="55" t="s">
        <v>128</v>
      </c>
      <c r="G320" s="42" t="s">
        <v>246</v>
      </c>
      <c r="H320" s="42" t="s">
        <v>1014</v>
      </c>
      <c r="I320" s="47" t="s">
        <v>959</v>
      </c>
      <c r="J320" s="44">
        <v>1500</v>
      </c>
      <c r="K320" s="47" t="s">
        <v>288</v>
      </c>
      <c r="L320" s="173">
        <v>40</v>
      </c>
      <c r="M320" s="45" t="s">
        <v>495</v>
      </c>
      <c r="N320" s="52" t="s">
        <v>496</v>
      </c>
      <c r="O320" s="52" t="s">
        <v>497</v>
      </c>
      <c r="P320" s="55" t="s">
        <v>25</v>
      </c>
      <c r="Q320" s="43"/>
    </row>
    <row r="321" spans="2:17" ht="18" customHeight="1" x14ac:dyDescent="0.15">
      <c r="B321" s="54">
        <v>2017</v>
      </c>
      <c r="C321" s="55">
        <v>3</v>
      </c>
      <c r="D321" s="57" t="s">
        <v>15</v>
      </c>
      <c r="E321" s="45" t="s">
        <v>1016</v>
      </c>
      <c r="F321" s="55" t="s">
        <v>128</v>
      </c>
      <c r="G321" s="42" t="s">
        <v>1017</v>
      </c>
      <c r="H321" s="42" t="s">
        <v>143</v>
      </c>
      <c r="I321" s="47" t="s">
        <v>1018</v>
      </c>
      <c r="J321" s="44">
        <v>947</v>
      </c>
      <c r="K321" s="44" t="s">
        <v>293</v>
      </c>
      <c r="L321" s="173">
        <v>23</v>
      </c>
      <c r="M321" s="162" t="s">
        <v>495</v>
      </c>
      <c r="N321" s="55" t="s">
        <v>719</v>
      </c>
      <c r="O321" s="55" t="s">
        <v>720</v>
      </c>
      <c r="P321" s="55" t="s">
        <v>25</v>
      </c>
      <c r="Q321" s="43"/>
    </row>
    <row r="322" spans="2:17" ht="18" customHeight="1" x14ac:dyDescent="0.15">
      <c r="B322" s="54">
        <v>2017</v>
      </c>
      <c r="C322" s="55">
        <v>3</v>
      </c>
      <c r="D322" s="57" t="s">
        <v>15</v>
      </c>
      <c r="E322" s="45" t="s">
        <v>726</v>
      </c>
      <c r="F322" s="55" t="s">
        <v>128</v>
      </c>
      <c r="G322" s="42" t="s">
        <v>246</v>
      </c>
      <c r="H322" s="42" t="s">
        <v>979</v>
      </c>
      <c r="I322" s="47" t="s">
        <v>17</v>
      </c>
      <c r="J322" s="44">
        <v>1062</v>
      </c>
      <c r="K322" s="44" t="s">
        <v>288</v>
      </c>
      <c r="L322" s="173">
        <v>85</v>
      </c>
      <c r="M322" s="162" t="s">
        <v>495</v>
      </c>
      <c r="N322" s="55" t="s">
        <v>727</v>
      </c>
      <c r="O322" s="55" t="s">
        <v>728</v>
      </c>
      <c r="P322" s="55" t="s">
        <v>25</v>
      </c>
      <c r="Q322" s="43"/>
    </row>
    <row r="323" spans="2:17" ht="18" customHeight="1" x14ac:dyDescent="0.15">
      <c r="B323" s="54">
        <v>2017</v>
      </c>
      <c r="C323" s="55">
        <v>3</v>
      </c>
      <c r="D323" s="57" t="s">
        <v>15</v>
      </c>
      <c r="E323" s="45" t="s">
        <v>726</v>
      </c>
      <c r="F323" s="55" t="s">
        <v>128</v>
      </c>
      <c r="G323" s="42" t="s">
        <v>251</v>
      </c>
      <c r="H323" s="42" t="s">
        <v>1022</v>
      </c>
      <c r="I323" s="47" t="s">
        <v>17</v>
      </c>
      <c r="J323" s="44">
        <v>45</v>
      </c>
      <c r="K323" s="44" t="s">
        <v>253</v>
      </c>
      <c r="L323" s="173">
        <v>34</v>
      </c>
      <c r="M323" s="162" t="s">
        <v>495</v>
      </c>
      <c r="N323" s="55" t="s">
        <v>727</v>
      </c>
      <c r="O323" s="55" t="s">
        <v>728</v>
      </c>
      <c r="P323" s="55" t="s">
        <v>25</v>
      </c>
      <c r="Q323" s="43"/>
    </row>
    <row r="324" spans="2:17" ht="18" customHeight="1" x14ac:dyDescent="0.15">
      <c r="B324" s="54">
        <v>2017</v>
      </c>
      <c r="C324" s="55">
        <v>3</v>
      </c>
      <c r="D324" s="57" t="s">
        <v>15</v>
      </c>
      <c r="E324" s="45" t="s">
        <v>729</v>
      </c>
      <c r="F324" s="55" t="s">
        <v>128</v>
      </c>
      <c r="G324" s="42" t="s">
        <v>246</v>
      </c>
      <c r="H324" s="42" t="s">
        <v>1023</v>
      </c>
      <c r="I324" s="47" t="s">
        <v>17</v>
      </c>
      <c r="J324" s="44">
        <v>1025</v>
      </c>
      <c r="K324" s="44" t="s">
        <v>288</v>
      </c>
      <c r="L324" s="173">
        <v>82</v>
      </c>
      <c r="M324" s="162" t="s">
        <v>495</v>
      </c>
      <c r="N324" s="55" t="s">
        <v>727</v>
      </c>
      <c r="O324" s="55" t="s">
        <v>728</v>
      </c>
      <c r="P324" s="55" t="s">
        <v>25</v>
      </c>
      <c r="Q324" s="43"/>
    </row>
    <row r="325" spans="2:17" ht="18" customHeight="1" x14ac:dyDescent="0.15">
      <c r="B325" s="54">
        <v>2017</v>
      </c>
      <c r="C325" s="55">
        <v>3</v>
      </c>
      <c r="D325" s="57" t="s">
        <v>15</v>
      </c>
      <c r="E325" s="45" t="s">
        <v>729</v>
      </c>
      <c r="F325" s="55" t="s">
        <v>128</v>
      </c>
      <c r="G325" s="42" t="s">
        <v>251</v>
      </c>
      <c r="H325" s="42" t="s">
        <v>1022</v>
      </c>
      <c r="I325" s="47" t="s">
        <v>17</v>
      </c>
      <c r="J325" s="44">
        <v>46</v>
      </c>
      <c r="K325" s="44" t="s">
        <v>253</v>
      </c>
      <c r="L325" s="173">
        <v>35</v>
      </c>
      <c r="M325" s="162" t="s">
        <v>495</v>
      </c>
      <c r="N325" s="55" t="s">
        <v>727</v>
      </c>
      <c r="O325" s="55" t="s">
        <v>728</v>
      </c>
      <c r="P325" s="55" t="s">
        <v>25</v>
      </c>
      <c r="Q325" s="43"/>
    </row>
    <row r="326" spans="2:17" ht="18" customHeight="1" x14ac:dyDescent="0.15">
      <c r="B326" s="54">
        <v>2017</v>
      </c>
      <c r="C326" s="55">
        <v>3</v>
      </c>
      <c r="D326" s="57" t="s">
        <v>15</v>
      </c>
      <c r="E326" s="45" t="s">
        <v>730</v>
      </c>
      <c r="F326" s="55" t="s">
        <v>128</v>
      </c>
      <c r="G326" s="42" t="s">
        <v>246</v>
      </c>
      <c r="H326" s="42" t="s">
        <v>979</v>
      </c>
      <c r="I326" s="47" t="s">
        <v>17</v>
      </c>
      <c r="J326" s="44">
        <v>825</v>
      </c>
      <c r="K326" s="44" t="s">
        <v>288</v>
      </c>
      <c r="L326" s="173">
        <v>66</v>
      </c>
      <c r="M326" s="162" t="s">
        <v>495</v>
      </c>
      <c r="N326" s="55" t="s">
        <v>727</v>
      </c>
      <c r="O326" s="55" t="s">
        <v>728</v>
      </c>
      <c r="P326" s="55" t="s">
        <v>25</v>
      </c>
      <c r="Q326" s="43"/>
    </row>
    <row r="327" spans="2:17" ht="18" customHeight="1" x14ac:dyDescent="0.15">
      <c r="B327" s="54">
        <v>2017</v>
      </c>
      <c r="C327" s="55">
        <v>3</v>
      </c>
      <c r="D327" s="57" t="s">
        <v>15</v>
      </c>
      <c r="E327" s="45" t="s">
        <v>734</v>
      </c>
      <c r="F327" s="55" t="s">
        <v>128</v>
      </c>
      <c r="G327" s="42" t="s">
        <v>251</v>
      </c>
      <c r="H327" s="42" t="s">
        <v>1039</v>
      </c>
      <c r="I327" s="47" t="s">
        <v>1038</v>
      </c>
      <c r="J327" s="47">
        <v>45.8</v>
      </c>
      <c r="K327" s="47" t="s">
        <v>897</v>
      </c>
      <c r="L327" s="173">
        <v>25</v>
      </c>
      <c r="M327" s="45" t="s">
        <v>506</v>
      </c>
      <c r="N327" s="52" t="s">
        <v>507</v>
      </c>
      <c r="O327" s="52" t="s">
        <v>508</v>
      </c>
      <c r="P327" s="55" t="s">
        <v>25</v>
      </c>
      <c r="Q327" s="246"/>
    </row>
    <row r="328" spans="2:17" ht="18" customHeight="1" x14ac:dyDescent="0.15">
      <c r="B328" s="54">
        <v>2017</v>
      </c>
      <c r="C328" s="55">
        <v>3</v>
      </c>
      <c r="D328" s="57" t="s">
        <v>15</v>
      </c>
      <c r="E328" s="45" t="s">
        <v>1061</v>
      </c>
      <c r="F328" s="55" t="s">
        <v>128</v>
      </c>
      <c r="G328" s="42" t="s">
        <v>1062</v>
      </c>
      <c r="H328" s="42" t="s">
        <v>1063</v>
      </c>
      <c r="I328" s="47" t="s">
        <v>17</v>
      </c>
      <c r="J328" s="47">
        <v>1521</v>
      </c>
      <c r="K328" s="47" t="s">
        <v>377</v>
      </c>
      <c r="L328" s="173">
        <v>63</v>
      </c>
      <c r="M328" s="45" t="s">
        <v>755</v>
      </c>
      <c r="N328" s="52" t="s">
        <v>1064</v>
      </c>
      <c r="O328" s="52" t="s">
        <v>1065</v>
      </c>
      <c r="P328" s="55" t="s">
        <v>25</v>
      </c>
      <c r="Q328" s="246"/>
    </row>
    <row r="329" spans="2:17" ht="18" customHeight="1" x14ac:dyDescent="0.15">
      <c r="B329" s="54">
        <v>2017</v>
      </c>
      <c r="C329" s="55">
        <v>3</v>
      </c>
      <c r="D329" s="57" t="s">
        <v>15</v>
      </c>
      <c r="E329" s="45" t="s">
        <v>1066</v>
      </c>
      <c r="F329" s="55" t="s">
        <v>128</v>
      </c>
      <c r="G329" s="42" t="s">
        <v>942</v>
      </c>
      <c r="H329" s="42" t="s">
        <v>1067</v>
      </c>
      <c r="I329" s="47" t="s">
        <v>17</v>
      </c>
      <c r="J329" s="47">
        <v>1005</v>
      </c>
      <c r="K329" s="47" t="s">
        <v>267</v>
      </c>
      <c r="L329" s="173">
        <v>198</v>
      </c>
      <c r="M329" s="45" t="s">
        <v>755</v>
      </c>
      <c r="N329" s="52" t="s">
        <v>1064</v>
      </c>
      <c r="O329" s="52" t="s">
        <v>1065</v>
      </c>
      <c r="P329" s="55" t="s">
        <v>25</v>
      </c>
      <c r="Q329" s="246"/>
    </row>
    <row r="330" spans="2:17" ht="18" customHeight="1" x14ac:dyDescent="0.15">
      <c r="B330" s="54">
        <v>2017</v>
      </c>
      <c r="C330" s="55">
        <v>3</v>
      </c>
      <c r="D330" s="57" t="s">
        <v>15</v>
      </c>
      <c r="E330" s="45" t="s">
        <v>1070</v>
      </c>
      <c r="F330" s="55" t="s">
        <v>128</v>
      </c>
      <c r="G330" s="42" t="s">
        <v>1071</v>
      </c>
      <c r="H330" s="42" t="s">
        <v>901</v>
      </c>
      <c r="I330" s="47" t="s">
        <v>1015</v>
      </c>
      <c r="J330" s="47">
        <v>5</v>
      </c>
      <c r="K330" s="47" t="s">
        <v>132</v>
      </c>
      <c r="L330" s="173">
        <v>85</v>
      </c>
      <c r="M330" s="45" t="s">
        <v>755</v>
      </c>
      <c r="N330" s="52" t="s">
        <v>538</v>
      </c>
      <c r="O330" s="52" t="s">
        <v>539</v>
      </c>
      <c r="P330" s="55" t="s">
        <v>25</v>
      </c>
      <c r="Q330" s="246"/>
    </row>
    <row r="331" spans="2:17" ht="18" customHeight="1" x14ac:dyDescent="0.15">
      <c r="B331" s="54">
        <v>2017</v>
      </c>
      <c r="C331" s="55">
        <v>3</v>
      </c>
      <c r="D331" s="57" t="s">
        <v>15</v>
      </c>
      <c r="E331" s="45" t="s">
        <v>1075</v>
      </c>
      <c r="F331" s="55" t="s">
        <v>36</v>
      </c>
      <c r="G331" s="42" t="s">
        <v>1073</v>
      </c>
      <c r="H331" s="42" t="s">
        <v>1076</v>
      </c>
      <c r="I331" s="47" t="s">
        <v>1073</v>
      </c>
      <c r="J331" s="47">
        <v>1</v>
      </c>
      <c r="K331" s="47" t="s">
        <v>132</v>
      </c>
      <c r="L331" s="173">
        <v>30</v>
      </c>
      <c r="M331" s="45" t="s">
        <v>755</v>
      </c>
      <c r="N331" s="52" t="s">
        <v>531</v>
      </c>
      <c r="O331" s="52" t="s">
        <v>532</v>
      </c>
      <c r="P331" s="55" t="s">
        <v>25</v>
      </c>
      <c r="Q331" s="246"/>
    </row>
    <row r="332" spans="2:17" ht="18" customHeight="1" x14ac:dyDescent="0.15">
      <c r="B332" s="54">
        <v>2017</v>
      </c>
      <c r="C332" s="55">
        <v>3</v>
      </c>
      <c r="D332" s="57" t="s">
        <v>15</v>
      </c>
      <c r="E332" s="45" t="s">
        <v>1077</v>
      </c>
      <c r="F332" s="55" t="s">
        <v>128</v>
      </c>
      <c r="G332" s="42" t="s">
        <v>942</v>
      </c>
      <c r="H332" s="42" t="s">
        <v>1078</v>
      </c>
      <c r="I332" s="47" t="s">
        <v>945</v>
      </c>
      <c r="J332" s="47">
        <v>1800</v>
      </c>
      <c r="K332" s="47" t="s">
        <v>267</v>
      </c>
      <c r="L332" s="173">
        <v>162</v>
      </c>
      <c r="M332" s="45" t="s">
        <v>557</v>
      </c>
      <c r="N332" s="52" t="s">
        <v>773</v>
      </c>
      <c r="O332" s="52" t="s">
        <v>774</v>
      </c>
      <c r="P332" s="55" t="s">
        <v>25</v>
      </c>
      <c r="Q332" s="43"/>
    </row>
    <row r="333" spans="2:17" ht="18" customHeight="1" x14ac:dyDescent="0.15">
      <c r="B333" s="54">
        <v>2017</v>
      </c>
      <c r="C333" s="55">
        <v>3</v>
      </c>
      <c r="D333" s="57" t="s">
        <v>15</v>
      </c>
      <c r="E333" s="45" t="s">
        <v>1135</v>
      </c>
      <c r="F333" s="55" t="s">
        <v>36</v>
      </c>
      <c r="G333" s="42" t="s">
        <v>1136</v>
      </c>
      <c r="H333" s="42" t="s">
        <v>1121</v>
      </c>
      <c r="I333" s="47" t="s">
        <v>1137</v>
      </c>
      <c r="J333" s="47">
        <v>1</v>
      </c>
      <c r="K333" s="47" t="s">
        <v>132</v>
      </c>
      <c r="L333" s="173">
        <v>226</v>
      </c>
      <c r="M333" s="45" t="s">
        <v>593</v>
      </c>
      <c r="N333" s="52" t="s">
        <v>599</v>
      </c>
      <c r="O333" s="52" t="s">
        <v>600</v>
      </c>
      <c r="P333" s="55" t="s">
        <v>25</v>
      </c>
      <c r="Q333" s="246"/>
    </row>
    <row r="334" spans="2:17" ht="18" customHeight="1" x14ac:dyDescent="0.15">
      <c r="B334" s="54">
        <v>2017</v>
      </c>
      <c r="C334" s="55">
        <v>3</v>
      </c>
      <c r="D334" s="57" t="s">
        <v>15</v>
      </c>
      <c r="E334" s="45" t="s">
        <v>1141</v>
      </c>
      <c r="F334" s="55" t="s">
        <v>128</v>
      </c>
      <c r="G334" s="42" t="s">
        <v>1142</v>
      </c>
      <c r="H334" s="42" t="s">
        <v>1143</v>
      </c>
      <c r="I334" s="47" t="s">
        <v>1144</v>
      </c>
      <c r="J334" s="47">
        <v>1</v>
      </c>
      <c r="K334" s="47" t="s">
        <v>377</v>
      </c>
      <c r="L334" s="173">
        <v>79</v>
      </c>
      <c r="M334" s="45" t="s">
        <v>593</v>
      </c>
      <c r="N334" s="52" t="s">
        <v>602</v>
      </c>
      <c r="O334" s="52" t="s">
        <v>603</v>
      </c>
      <c r="P334" s="55" t="s">
        <v>25</v>
      </c>
      <c r="Q334" s="246"/>
    </row>
    <row r="335" spans="2:17" ht="18" customHeight="1" x14ac:dyDescent="0.15">
      <c r="B335" s="54">
        <v>2017</v>
      </c>
      <c r="C335" s="55">
        <v>3</v>
      </c>
      <c r="D335" s="57" t="s">
        <v>15</v>
      </c>
      <c r="E335" s="45" t="s">
        <v>1141</v>
      </c>
      <c r="F335" s="55" t="s">
        <v>128</v>
      </c>
      <c r="G335" s="42" t="s">
        <v>1145</v>
      </c>
      <c r="H335" s="42" t="s">
        <v>1121</v>
      </c>
      <c r="I335" s="47" t="s">
        <v>1146</v>
      </c>
      <c r="J335" s="47">
        <v>5</v>
      </c>
      <c r="K335" s="47" t="s">
        <v>1147</v>
      </c>
      <c r="L335" s="173">
        <v>183</v>
      </c>
      <c r="M335" s="45" t="s">
        <v>593</v>
      </c>
      <c r="N335" s="52" t="s">
        <v>602</v>
      </c>
      <c r="O335" s="52" t="s">
        <v>603</v>
      </c>
      <c r="P335" s="55" t="s">
        <v>25</v>
      </c>
      <c r="Q335" s="246"/>
    </row>
    <row r="336" spans="2:17" ht="18" customHeight="1" x14ac:dyDescent="0.15">
      <c r="B336" s="54">
        <v>2017</v>
      </c>
      <c r="C336" s="55">
        <v>3</v>
      </c>
      <c r="D336" s="57" t="s">
        <v>15</v>
      </c>
      <c r="E336" s="45" t="s">
        <v>601</v>
      </c>
      <c r="F336" s="55" t="s">
        <v>128</v>
      </c>
      <c r="G336" s="42" t="s">
        <v>1029</v>
      </c>
      <c r="H336" s="42" t="s">
        <v>1148</v>
      </c>
      <c r="I336" s="47" t="s">
        <v>1146</v>
      </c>
      <c r="J336" s="47">
        <v>1</v>
      </c>
      <c r="K336" s="47" t="s">
        <v>894</v>
      </c>
      <c r="L336" s="173">
        <v>39</v>
      </c>
      <c r="M336" s="45" t="s">
        <v>593</v>
      </c>
      <c r="N336" s="52" t="s">
        <v>1149</v>
      </c>
      <c r="O336" s="52" t="s">
        <v>1150</v>
      </c>
      <c r="P336" s="55" t="s">
        <v>25</v>
      </c>
      <c r="Q336" s="246"/>
    </row>
    <row r="337" spans="2:17" ht="18" customHeight="1" x14ac:dyDescent="0.15">
      <c r="B337" s="33">
        <v>2017</v>
      </c>
      <c r="C337" s="52">
        <v>3</v>
      </c>
      <c r="D337" s="52" t="s">
        <v>16</v>
      </c>
      <c r="E337" s="45" t="s">
        <v>1152</v>
      </c>
      <c r="F337" s="52" t="s">
        <v>1011</v>
      </c>
      <c r="G337" s="48" t="s">
        <v>1012</v>
      </c>
      <c r="H337" s="48" t="s">
        <v>1153</v>
      </c>
      <c r="I337" s="52" t="s">
        <v>131</v>
      </c>
      <c r="J337" s="25">
        <v>1</v>
      </c>
      <c r="K337" s="47" t="s">
        <v>132</v>
      </c>
      <c r="L337" s="68">
        <v>658</v>
      </c>
      <c r="M337" s="45" t="s">
        <v>605</v>
      </c>
      <c r="N337" s="52" t="s">
        <v>1154</v>
      </c>
      <c r="O337" s="52" t="s">
        <v>1155</v>
      </c>
      <c r="P337" s="52" t="s">
        <v>25</v>
      </c>
      <c r="Q337" s="43"/>
    </row>
    <row r="338" spans="2:17" ht="18" customHeight="1" x14ac:dyDescent="0.15">
      <c r="B338" s="33">
        <v>2017</v>
      </c>
      <c r="C338" s="52">
        <v>3</v>
      </c>
      <c r="D338" s="52" t="s">
        <v>15</v>
      </c>
      <c r="E338" s="45" t="s">
        <v>1152</v>
      </c>
      <c r="F338" s="52" t="s">
        <v>245</v>
      </c>
      <c r="G338" s="48" t="s">
        <v>1029</v>
      </c>
      <c r="H338" s="48" t="s">
        <v>1156</v>
      </c>
      <c r="I338" s="52" t="s">
        <v>131</v>
      </c>
      <c r="J338" s="25">
        <v>3</v>
      </c>
      <c r="K338" s="47" t="s">
        <v>132</v>
      </c>
      <c r="L338" s="68">
        <v>32</v>
      </c>
      <c r="M338" s="45" t="s">
        <v>605</v>
      </c>
      <c r="N338" s="52" t="s">
        <v>1154</v>
      </c>
      <c r="O338" s="52" t="s">
        <v>1155</v>
      </c>
      <c r="P338" s="52" t="s">
        <v>25</v>
      </c>
      <c r="Q338" s="43"/>
    </row>
    <row r="339" spans="2:17" ht="18" customHeight="1" x14ac:dyDescent="0.15">
      <c r="B339" s="33">
        <v>2017</v>
      </c>
      <c r="C339" s="52">
        <v>3</v>
      </c>
      <c r="D339" s="52" t="s">
        <v>16</v>
      </c>
      <c r="E339" s="45" t="s">
        <v>1157</v>
      </c>
      <c r="F339" s="52" t="s">
        <v>1011</v>
      </c>
      <c r="G339" s="48" t="s">
        <v>1012</v>
      </c>
      <c r="H339" s="48" t="s">
        <v>1158</v>
      </c>
      <c r="I339" s="52" t="s">
        <v>131</v>
      </c>
      <c r="J339" s="25">
        <v>1</v>
      </c>
      <c r="K339" s="47" t="s">
        <v>132</v>
      </c>
      <c r="L339" s="68">
        <v>279</v>
      </c>
      <c r="M339" s="45" t="s">
        <v>605</v>
      </c>
      <c r="N339" s="52" t="s">
        <v>1154</v>
      </c>
      <c r="O339" s="52" t="s">
        <v>1155</v>
      </c>
      <c r="P339" s="52" t="s">
        <v>25</v>
      </c>
      <c r="Q339" s="43"/>
    </row>
    <row r="340" spans="2:17" ht="18" customHeight="1" x14ac:dyDescent="0.15">
      <c r="B340" s="54">
        <v>2017</v>
      </c>
      <c r="C340" s="55">
        <v>3</v>
      </c>
      <c r="D340" s="57" t="s">
        <v>15</v>
      </c>
      <c r="E340" s="45" t="s">
        <v>1165</v>
      </c>
      <c r="F340" s="55" t="s">
        <v>128</v>
      </c>
      <c r="G340" s="42" t="s">
        <v>246</v>
      </c>
      <c r="H340" s="42" t="s">
        <v>1166</v>
      </c>
      <c r="I340" s="47" t="s">
        <v>1161</v>
      </c>
      <c r="J340" s="47">
        <v>1228</v>
      </c>
      <c r="K340" s="47" t="s">
        <v>4618</v>
      </c>
      <c r="L340" s="173">
        <v>91</v>
      </c>
      <c r="M340" s="45" t="s">
        <v>840</v>
      </c>
      <c r="N340" s="52" t="s">
        <v>621</v>
      </c>
      <c r="O340" s="52" t="s">
        <v>622</v>
      </c>
      <c r="P340" s="55" t="s">
        <v>25</v>
      </c>
      <c r="Q340" s="246"/>
    </row>
    <row r="341" spans="2:17" ht="18" customHeight="1" x14ac:dyDescent="0.15">
      <c r="B341" s="54">
        <v>2017</v>
      </c>
      <c r="C341" s="55">
        <v>3</v>
      </c>
      <c r="D341" s="57" t="s">
        <v>15</v>
      </c>
      <c r="E341" s="45" t="s">
        <v>1165</v>
      </c>
      <c r="F341" s="55" t="s">
        <v>128</v>
      </c>
      <c r="G341" s="42" t="s">
        <v>1167</v>
      </c>
      <c r="H341" s="42" t="s">
        <v>1168</v>
      </c>
      <c r="I341" s="47" t="s">
        <v>1161</v>
      </c>
      <c r="J341" s="47">
        <v>146</v>
      </c>
      <c r="K341" s="47" t="s">
        <v>1169</v>
      </c>
      <c r="L341" s="173">
        <v>38</v>
      </c>
      <c r="M341" s="45" t="s">
        <v>840</v>
      </c>
      <c r="N341" s="52" t="s">
        <v>621</v>
      </c>
      <c r="O341" s="52" t="s">
        <v>622</v>
      </c>
      <c r="P341" s="55" t="s">
        <v>25</v>
      </c>
      <c r="Q341" s="246"/>
    </row>
    <row r="342" spans="2:17" ht="18" customHeight="1" x14ac:dyDescent="0.15">
      <c r="B342" s="54">
        <v>2017</v>
      </c>
      <c r="C342" s="55">
        <v>3</v>
      </c>
      <c r="D342" s="57" t="s">
        <v>15</v>
      </c>
      <c r="E342" s="45" t="s">
        <v>1165</v>
      </c>
      <c r="F342" s="55" t="s">
        <v>128</v>
      </c>
      <c r="G342" s="42" t="s">
        <v>153</v>
      </c>
      <c r="H342" s="42" t="s">
        <v>1170</v>
      </c>
      <c r="I342" s="47" t="s">
        <v>1161</v>
      </c>
      <c r="J342" s="47">
        <v>1</v>
      </c>
      <c r="K342" s="47" t="s">
        <v>132</v>
      </c>
      <c r="L342" s="173">
        <v>30</v>
      </c>
      <c r="M342" s="45" t="s">
        <v>840</v>
      </c>
      <c r="N342" s="52" t="s">
        <v>618</v>
      </c>
      <c r="O342" s="52" t="s">
        <v>619</v>
      </c>
      <c r="P342" s="55" t="s">
        <v>25</v>
      </c>
      <c r="Q342" s="246"/>
    </row>
    <row r="343" spans="2:17" ht="18" customHeight="1" x14ac:dyDescent="0.15">
      <c r="B343" s="54">
        <v>2017</v>
      </c>
      <c r="C343" s="55">
        <v>3</v>
      </c>
      <c r="D343" s="57" t="s">
        <v>15</v>
      </c>
      <c r="E343" s="45" t="s">
        <v>1171</v>
      </c>
      <c r="F343" s="55" t="s">
        <v>36</v>
      </c>
      <c r="G343" s="42" t="s">
        <v>1003</v>
      </c>
      <c r="H343" s="42" t="s">
        <v>1172</v>
      </c>
      <c r="I343" s="47" t="s">
        <v>18</v>
      </c>
      <c r="J343" s="47">
        <v>1</v>
      </c>
      <c r="K343" s="47" t="s">
        <v>132</v>
      </c>
      <c r="L343" s="173">
        <v>495</v>
      </c>
      <c r="M343" s="45" t="s">
        <v>624</v>
      </c>
      <c r="N343" s="52" t="s">
        <v>625</v>
      </c>
      <c r="O343" s="52" t="s">
        <v>626</v>
      </c>
      <c r="P343" s="55" t="s">
        <v>25</v>
      </c>
      <c r="Q343" s="246"/>
    </row>
    <row r="344" spans="2:17" ht="18" customHeight="1" x14ac:dyDescent="0.15">
      <c r="B344" s="54">
        <v>2017</v>
      </c>
      <c r="C344" s="55">
        <v>3</v>
      </c>
      <c r="D344" s="57" t="s">
        <v>15</v>
      </c>
      <c r="E344" s="45" t="s">
        <v>1180</v>
      </c>
      <c r="F344" s="55" t="s">
        <v>36</v>
      </c>
      <c r="G344" s="42" t="s">
        <v>1181</v>
      </c>
      <c r="H344" s="42" t="s">
        <v>1076</v>
      </c>
      <c r="I344" s="47" t="s">
        <v>18</v>
      </c>
      <c r="J344" s="47">
        <v>1</v>
      </c>
      <c r="K344" s="47" t="s">
        <v>132</v>
      </c>
      <c r="L344" s="173">
        <v>82</v>
      </c>
      <c r="M344" s="45" t="s">
        <v>624</v>
      </c>
      <c r="N344" s="52" t="s">
        <v>631</v>
      </c>
      <c r="O344" s="52" t="s">
        <v>632</v>
      </c>
      <c r="P344" s="55" t="s">
        <v>25</v>
      </c>
      <c r="Q344" s="246"/>
    </row>
    <row r="345" spans="2:17" ht="18" customHeight="1" x14ac:dyDescent="0.15">
      <c r="B345" s="54">
        <v>2017</v>
      </c>
      <c r="C345" s="55">
        <v>3</v>
      </c>
      <c r="D345" s="55" t="s">
        <v>16</v>
      </c>
      <c r="E345" s="45" t="s">
        <v>1356</v>
      </c>
      <c r="F345" s="55" t="s">
        <v>256</v>
      </c>
      <c r="G345" s="42" t="s">
        <v>1357</v>
      </c>
      <c r="H345" s="42" t="s">
        <v>1358</v>
      </c>
      <c r="I345" s="47" t="s">
        <v>1359</v>
      </c>
      <c r="J345" s="44">
        <v>3</v>
      </c>
      <c r="K345" s="44" t="s">
        <v>1360</v>
      </c>
      <c r="L345" s="173">
        <v>741</v>
      </c>
      <c r="M345" s="45" t="s">
        <v>1329</v>
      </c>
      <c r="N345" s="52" t="s">
        <v>1339</v>
      </c>
      <c r="O345" s="52" t="s">
        <v>1340</v>
      </c>
      <c r="P345" s="55" t="s">
        <v>25</v>
      </c>
      <c r="Q345" s="43"/>
    </row>
    <row r="346" spans="2:17" ht="18" customHeight="1" x14ac:dyDescent="0.15">
      <c r="B346" s="54">
        <v>2017</v>
      </c>
      <c r="C346" s="55">
        <v>3</v>
      </c>
      <c r="D346" s="57" t="s">
        <v>16</v>
      </c>
      <c r="E346" s="45" t="s">
        <v>1731</v>
      </c>
      <c r="F346" s="55" t="s">
        <v>36</v>
      </c>
      <c r="G346" s="42" t="s">
        <v>1732</v>
      </c>
      <c r="H346" s="42" t="s">
        <v>1078</v>
      </c>
      <c r="I346" s="47" t="s">
        <v>1733</v>
      </c>
      <c r="J346" s="44">
        <v>433</v>
      </c>
      <c r="K346" s="44" t="s">
        <v>1021</v>
      </c>
      <c r="L346" s="173">
        <v>393</v>
      </c>
      <c r="M346" s="45" t="s">
        <v>1734</v>
      </c>
      <c r="N346" s="52" t="s">
        <v>1735</v>
      </c>
      <c r="O346" s="52" t="s">
        <v>1736</v>
      </c>
      <c r="P346" s="55" t="s">
        <v>52</v>
      </c>
      <c r="Q346" s="43"/>
    </row>
    <row r="347" spans="2:17" ht="18" customHeight="1" x14ac:dyDescent="0.15">
      <c r="B347" s="54">
        <v>2017</v>
      </c>
      <c r="C347" s="55">
        <v>3</v>
      </c>
      <c r="D347" s="57" t="s">
        <v>16</v>
      </c>
      <c r="E347" s="45" t="s">
        <v>1742</v>
      </c>
      <c r="F347" s="55" t="s">
        <v>128</v>
      </c>
      <c r="G347" s="42" t="s">
        <v>246</v>
      </c>
      <c r="H347" s="42" t="s">
        <v>944</v>
      </c>
      <c r="I347" s="47" t="s">
        <v>248</v>
      </c>
      <c r="J347" s="44">
        <v>300</v>
      </c>
      <c r="K347" s="44" t="s">
        <v>288</v>
      </c>
      <c r="L347" s="173">
        <v>28</v>
      </c>
      <c r="M347" s="45" t="s">
        <v>1527</v>
      </c>
      <c r="N347" s="52" t="s">
        <v>1542</v>
      </c>
      <c r="O347" s="52" t="s">
        <v>1543</v>
      </c>
      <c r="P347" s="55" t="s">
        <v>25</v>
      </c>
      <c r="Q347" s="43"/>
    </row>
    <row r="348" spans="2:17" ht="18" customHeight="1" x14ac:dyDescent="0.15">
      <c r="B348" s="54">
        <v>2017</v>
      </c>
      <c r="C348" s="55">
        <v>3</v>
      </c>
      <c r="D348" s="57" t="s">
        <v>16</v>
      </c>
      <c r="E348" s="45" t="s">
        <v>1743</v>
      </c>
      <c r="F348" s="55" t="s">
        <v>128</v>
      </c>
      <c r="G348" s="42" t="s">
        <v>246</v>
      </c>
      <c r="H348" s="42" t="s">
        <v>944</v>
      </c>
      <c r="I348" s="47" t="s">
        <v>248</v>
      </c>
      <c r="J348" s="44">
        <v>200</v>
      </c>
      <c r="K348" s="44" t="s">
        <v>288</v>
      </c>
      <c r="L348" s="173">
        <v>29</v>
      </c>
      <c r="M348" s="45" t="s">
        <v>1527</v>
      </c>
      <c r="N348" s="52" t="s">
        <v>1535</v>
      </c>
      <c r="O348" s="52" t="s">
        <v>1536</v>
      </c>
      <c r="P348" s="55" t="s">
        <v>25</v>
      </c>
      <c r="Q348" s="43"/>
    </row>
    <row r="349" spans="2:17" ht="18" customHeight="1" x14ac:dyDescent="0.15">
      <c r="B349" s="54">
        <v>2017</v>
      </c>
      <c r="C349" s="55">
        <v>3</v>
      </c>
      <c r="D349" s="57" t="s">
        <v>16</v>
      </c>
      <c r="E349" s="45" t="s">
        <v>1744</v>
      </c>
      <c r="F349" s="55" t="s">
        <v>128</v>
      </c>
      <c r="G349" s="42" t="s">
        <v>246</v>
      </c>
      <c r="H349" s="42" t="s">
        <v>944</v>
      </c>
      <c r="I349" s="47" t="s">
        <v>248</v>
      </c>
      <c r="J349" s="44">
        <v>350</v>
      </c>
      <c r="K349" s="44" t="s">
        <v>288</v>
      </c>
      <c r="L349" s="173">
        <v>31</v>
      </c>
      <c r="M349" s="45" t="s">
        <v>1527</v>
      </c>
      <c r="N349" s="52" t="s">
        <v>1535</v>
      </c>
      <c r="O349" s="52" t="s">
        <v>1536</v>
      </c>
      <c r="P349" s="55" t="s">
        <v>25</v>
      </c>
      <c r="Q349" s="43"/>
    </row>
    <row r="350" spans="2:17" ht="18" customHeight="1" x14ac:dyDescent="0.15">
      <c r="B350" s="54">
        <v>2017</v>
      </c>
      <c r="C350" s="55">
        <v>3</v>
      </c>
      <c r="D350" s="57" t="s">
        <v>16</v>
      </c>
      <c r="E350" s="45" t="s">
        <v>1664</v>
      </c>
      <c r="F350" s="55" t="s">
        <v>128</v>
      </c>
      <c r="G350" s="42" t="s">
        <v>246</v>
      </c>
      <c r="H350" s="42" t="s">
        <v>958</v>
      </c>
      <c r="I350" s="47" t="s">
        <v>972</v>
      </c>
      <c r="J350" s="44">
        <v>900</v>
      </c>
      <c r="K350" s="44" t="s">
        <v>288</v>
      </c>
      <c r="L350" s="173">
        <v>50</v>
      </c>
      <c r="M350" s="45" t="s">
        <v>1552</v>
      </c>
      <c r="N350" s="52" t="s">
        <v>1570</v>
      </c>
      <c r="O350" s="52" t="s">
        <v>1571</v>
      </c>
      <c r="P350" s="55" t="s">
        <v>25</v>
      </c>
      <c r="Q350" s="43"/>
    </row>
    <row r="351" spans="2:17" ht="18" customHeight="1" x14ac:dyDescent="0.15">
      <c r="B351" s="54">
        <v>2017</v>
      </c>
      <c r="C351" s="55">
        <v>3</v>
      </c>
      <c r="D351" s="57" t="s">
        <v>16</v>
      </c>
      <c r="E351" s="45" t="s">
        <v>1666</v>
      </c>
      <c r="F351" s="55" t="s">
        <v>128</v>
      </c>
      <c r="G351" s="42" t="s">
        <v>246</v>
      </c>
      <c r="H351" s="42" t="s">
        <v>1749</v>
      </c>
      <c r="I351" s="47" t="s">
        <v>956</v>
      </c>
      <c r="J351" s="44">
        <v>1000</v>
      </c>
      <c r="K351" s="44" t="s">
        <v>288</v>
      </c>
      <c r="L351" s="173">
        <v>84</v>
      </c>
      <c r="M351" s="45" t="s">
        <v>1552</v>
      </c>
      <c r="N351" s="52" t="s">
        <v>1667</v>
      </c>
      <c r="O351" s="52" t="s">
        <v>1668</v>
      </c>
      <c r="P351" s="55" t="s">
        <v>25</v>
      </c>
      <c r="Q351" s="43"/>
    </row>
    <row r="352" spans="2:17" ht="18" customHeight="1" x14ac:dyDescent="0.15">
      <c r="B352" s="54">
        <v>2017</v>
      </c>
      <c r="C352" s="55">
        <v>3</v>
      </c>
      <c r="D352" s="57" t="s">
        <v>16</v>
      </c>
      <c r="E352" s="45" t="s">
        <v>1666</v>
      </c>
      <c r="F352" s="55" t="s">
        <v>128</v>
      </c>
      <c r="G352" s="42" t="s">
        <v>400</v>
      </c>
      <c r="H352" s="42" t="s">
        <v>1752</v>
      </c>
      <c r="I352" s="47" t="s">
        <v>1753</v>
      </c>
      <c r="J352" s="44">
        <v>1</v>
      </c>
      <c r="K352" s="44" t="s">
        <v>132</v>
      </c>
      <c r="L352" s="173">
        <v>166</v>
      </c>
      <c r="M352" s="45" t="s">
        <v>1552</v>
      </c>
      <c r="N352" s="52" t="s">
        <v>1667</v>
      </c>
      <c r="O352" s="52" t="s">
        <v>1668</v>
      </c>
      <c r="P352" s="55" t="s">
        <v>25</v>
      </c>
      <c r="Q352" s="43"/>
    </row>
    <row r="353" spans="2:17" ht="18" customHeight="1" x14ac:dyDescent="0.15">
      <c r="B353" s="54">
        <v>2017</v>
      </c>
      <c r="C353" s="55">
        <v>3</v>
      </c>
      <c r="D353" s="57" t="s">
        <v>15</v>
      </c>
      <c r="E353" s="45" t="s">
        <v>1755</v>
      </c>
      <c r="F353" s="55" t="s">
        <v>128</v>
      </c>
      <c r="G353" s="42" t="s">
        <v>988</v>
      </c>
      <c r="H353" s="42" t="s">
        <v>1756</v>
      </c>
      <c r="I353" s="47" t="s">
        <v>1018</v>
      </c>
      <c r="J353" s="44">
        <v>1</v>
      </c>
      <c r="K353" s="44" t="s">
        <v>377</v>
      </c>
      <c r="L353" s="173">
        <v>32</v>
      </c>
      <c r="M353" s="45" t="s">
        <v>1689</v>
      </c>
      <c r="N353" s="52" t="s">
        <v>1607</v>
      </c>
      <c r="O353" s="52" t="s">
        <v>1608</v>
      </c>
      <c r="P353" s="55" t="s">
        <v>25</v>
      </c>
      <c r="Q353" s="43"/>
    </row>
    <row r="354" spans="2:17" ht="18" customHeight="1" x14ac:dyDescent="0.15">
      <c r="B354" s="54">
        <v>2017</v>
      </c>
      <c r="C354" s="55">
        <v>3</v>
      </c>
      <c r="D354" s="57" t="s">
        <v>15</v>
      </c>
      <c r="E354" s="45" t="s">
        <v>1768</v>
      </c>
      <c r="F354" s="55" t="s">
        <v>128</v>
      </c>
      <c r="G354" s="42" t="s">
        <v>1769</v>
      </c>
      <c r="H354" s="42" t="s">
        <v>1770</v>
      </c>
      <c r="I354" s="47" t="s">
        <v>1018</v>
      </c>
      <c r="J354" s="44">
        <v>1</v>
      </c>
      <c r="K354" s="44" t="s">
        <v>132</v>
      </c>
      <c r="L354" s="173">
        <v>60</v>
      </c>
      <c r="M354" s="45" t="s">
        <v>1707</v>
      </c>
      <c r="N354" s="52" t="s">
        <v>1718</v>
      </c>
      <c r="O354" s="52" t="s">
        <v>1719</v>
      </c>
      <c r="P354" s="55" t="s">
        <v>25</v>
      </c>
      <c r="Q354" s="43"/>
    </row>
    <row r="355" spans="2:17" ht="18" customHeight="1" x14ac:dyDescent="0.15">
      <c r="B355" s="54">
        <v>2017</v>
      </c>
      <c r="C355" s="55">
        <v>3</v>
      </c>
      <c r="D355" s="57" t="s">
        <v>15</v>
      </c>
      <c r="E355" s="45" t="s">
        <v>1771</v>
      </c>
      <c r="F355" s="55" t="s">
        <v>128</v>
      </c>
      <c r="G355" s="42" t="s">
        <v>1772</v>
      </c>
      <c r="H355" s="42" t="s">
        <v>1773</v>
      </c>
      <c r="I355" s="47" t="s">
        <v>972</v>
      </c>
      <c r="J355" s="44">
        <v>51</v>
      </c>
      <c r="K355" s="44" t="s">
        <v>267</v>
      </c>
      <c r="L355" s="173">
        <v>89</v>
      </c>
      <c r="M355" s="45" t="s">
        <v>1707</v>
      </c>
      <c r="N355" s="52" t="s">
        <v>1713</v>
      </c>
      <c r="O355" s="52" t="s">
        <v>1714</v>
      </c>
      <c r="P355" s="55" t="s">
        <v>25</v>
      </c>
      <c r="Q355" s="43"/>
    </row>
    <row r="356" spans="2:17" ht="18" customHeight="1" x14ac:dyDescent="0.15">
      <c r="B356" s="54">
        <v>2017</v>
      </c>
      <c r="C356" s="55">
        <v>3</v>
      </c>
      <c r="D356" s="57" t="s">
        <v>15</v>
      </c>
      <c r="E356" s="45" t="s">
        <v>1771</v>
      </c>
      <c r="F356" s="55" t="s">
        <v>128</v>
      </c>
      <c r="G356" s="42" t="s">
        <v>1772</v>
      </c>
      <c r="H356" s="42" t="s">
        <v>1774</v>
      </c>
      <c r="I356" s="47" t="s">
        <v>972</v>
      </c>
      <c r="J356" s="44">
        <v>490</v>
      </c>
      <c r="K356" s="44" t="s">
        <v>267</v>
      </c>
      <c r="L356" s="173">
        <v>297</v>
      </c>
      <c r="M356" s="45" t="s">
        <v>1707</v>
      </c>
      <c r="N356" s="52" t="s">
        <v>1713</v>
      </c>
      <c r="O356" s="52" t="s">
        <v>1714</v>
      </c>
      <c r="P356" s="55" t="s">
        <v>25</v>
      </c>
      <c r="Q356" s="43"/>
    </row>
    <row r="357" spans="2:17" ht="18" customHeight="1" x14ac:dyDescent="0.15">
      <c r="B357" s="54">
        <v>2017</v>
      </c>
      <c r="C357" s="55">
        <v>3</v>
      </c>
      <c r="D357" s="57" t="s">
        <v>15</v>
      </c>
      <c r="E357" s="45" t="s">
        <v>1771</v>
      </c>
      <c r="F357" s="55" t="s">
        <v>128</v>
      </c>
      <c r="G357" s="42" t="s">
        <v>246</v>
      </c>
      <c r="H357" s="42" t="s">
        <v>958</v>
      </c>
      <c r="I357" s="47" t="s">
        <v>972</v>
      </c>
      <c r="J357" s="44">
        <v>1168</v>
      </c>
      <c r="K357" s="44" t="s">
        <v>957</v>
      </c>
      <c r="L357" s="173">
        <v>87</v>
      </c>
      <c r="M357" s="45" t="s">
        <v>1707</v>
      </c>
      <c r="N357" s="52" t="s">
        <v>1713</v>
      </c>
      <c r="O357" s="52" t="s">
        <v>1714</v>
      </c>
      <c r="P357" s="55" t="s">
        <v>25</v>
      </c>
      <c r="Q357" s="43"/>
    </row>
    <row r="358" spans="2:17" ht="18" customHeight="1" x14ac:dyDescent="0.15">
      <c r="B358" s="54">
        <v>2017</v>
      </c>
      <c r="C358" s="55">
        <v>3</v>
      </c>
      <c r="D358" s="57" t="s">
        <v>15</v>
      </c>
      <c r="E358" s="45" t="s">
        <v>1771</v>
      </c>
      <c r="F358" s="55" t="s">
        <v>128</v>
      </c>
      <c r="G358" s="42" t="s">
        <v>1776</v>
      </c>
      <c r="H358" s="42" t="s">
        <v>1777</v>
      </c>
      <c r="I358" s="47" t="s">
        <v>972</v>
      </c>
      <c r="J358" s="44">
        <v>1301</v>
      </c>
      <c r="K358" s="44" t="s">
        <v>296</v>
      </c>
      <c r="L358" s="173">
        <v>51</v>
      </c>
      <c r="M358" s="45" t="s">
        <v>1707</v>
      </c>
      <c r="N358" s="52" t="s">
        <v>1713</v>
      </c>
      <c r="O358" s="52" t="s">
        <v>1714</v>
      </c>
      <c r="P358" s="55" t="s">
        <v>25</v>
      </c>
      <c r="Q358" s="43"/>
    </row>
    <row r="359" spans="2:17" ht="18" customHeight="1" x14ac:dyDescent="0.15">
      <c r="B359" s="54">
        <v>2017</v>
      </c>
      <c r="C359" s="55">
        <v>3</v>
      </c>
      <c r="D359" s="57" t="s">
        <v>15</v>
      </c>
      <c r="E359" s="45" t="s">
        <v>1715</v>
      </c>
      <c r="F359" s="55" t="s">
        <v>128</v>
      </c>
      <c r="G359" s="42" t="s">
        <v>246</v>
      </c>
      <c r="H359" s="42" t="s">
        <v>979</v>
      </c>
      <c r="I359" s="47" t="s">
        <v>969</v>
      </c>
      <c r="J359" s="44">
        <v>1572</v>
      </c>
      <c r="K359" s="44" t="s">
        <v>957</v>
      </c>
      <c r="L359" s="173">
        <v>102</v>
      </c>
      <c r="M359" s="45" t="s">
        <v>1707</v>
      </c>
      <c r="N359" s="52" t="s">
        <v>1613</v>
      </c>
      <c r="O359" s="52" t="s">
        <v>1614</v>
      </c>
      <c r="P359" s="55" t="s">
        <v>25</v>
      </c>
      <c r="Q359" s="43"/>
    </row>
    <row r="360" spans="2:17" ht="18" customHeight="1" x14ac:dyDescent="0.15">
      <c r="B360" s="54">
        <v>2017</v>
      </c>
      <c r="C360" s="55">
        <v>3</v>
      </c>
      <c r="D360" s="57" t="s">
        <v>15</v>
      </c>
      <c r="E360" s="45" t="s">
        <v>1725</v>
      </c>
      <c r="F360" s="55" t="s">
        <v>128</v>
      </c>
      <c r="G360" s="42" t="s">
        <v>251</v>
      </c>
      <c r="H360" s="42" t="s">
        <v>1778</v>
      </c>
      <c r="I360" s="47" t="s">
        <v>972</v>
      </c>
      <c r="J360" s="44">
        <v>60.723999999999997</v>
      </c>
      <c r="K360" s="44" t="s">
        <v>897</v>
      </c>
      <c r="L360" s="173">
        <v>34</v>
      </c>
      <c r="M360" s="45" t="s">
        <v>1707</v>
      </c>
      <c r="N360" s="52" t="s">
        <v>1718</v>
      </c>
      <c r="O360" s="52" t="s">
        <v>1719</v>
      </c>
      <c r="P360" s="55" t="s">
        <v>25</v>
      </c>
      <c r="Q360" s="43"/>
    </row>
    <row r="361" spans="2:17" ht="18" customHeight="1" x14ac:dyDescent="0.15">
      <c r="B361" s="54">
        <v>2017</v>
      </c>
      <c r="C361" s="55">
        <v>3</v>
      </c>
      <c r="D361" s="57" t="s">
        <v>15</v>
      </c>
      <c r="E361" s="45" t="s">
        <v>1725</v>
      </c>
      <c r="F361" s="55" t="s">
        <v>128</v>
      </c>
      <c r="G361" s="42" t="s">
        <v>246</v>
      </c>
      <c r="H361" s="42" t="s">
        <v>955</v>
      </c>
      <c r="I361" s="47" t="s">
        <v>972</v>
      </c>
      <c r="J361" s="44">
        <v>1575</v>
      </c>
      <c r="K361" s="44" t="s">
        <v>957</v>
      </c>
      <c r="L361" s="173">
        <v>110</v>
      </c>
      <c r="M361" s="45" t="s">
        <v>1707</v>
      </c>
      <c r="N361" s="52" t="s">
        <v>1718</v>
      </c>
      <c r="O361" s="52" t="s">
        <v>1719</v>
      </c>
      <c r="P361" s="55" t="s">
        <v>25</v>
      </c>
      <c r="Q361" s="43"/>
    </row>
    <row r="362" spans="2:17" ht="18" customHeight="1" x14ac:dyDescent="0.15">
      <c r="B362" s="54">
        <v>2017</v>
      </c>
      <c r="C362" s="55">
        <v>3</v>
      </c>
      <c r="D362" s="57" t="s">
        <v>15</v>
      </c>
      <c r="E362" s="45" t="s">
        <v>1720</v>
      </c>
      <c r="F362" s="55" t="s">
        <v>128</v>
      </c>
      <c r="G362" s="42" t="s">
        <v>246</v>
      </c>
      <c r="H362" s="42" t="s">
        <v>272</v>
      </c>
      <c r="I362" s="47" t="s">
        <v>1779</v>
      </c>
      <c r="J362" s="44">
        <v>1197</v>
      </c>
      <c r="K362" s="44" t="s">
        <v>957</v>
      </c>
      <c r="L362" s="173">
        <v>94</v>
      </c>
      <c r="M362" s="45" t="s">
        <v>1707</v>
      </c>
      <c r="N362" s="52" t="s">
        <v>1721</v>
      </c>
      <c r="O362" s="52" t="s">
        <v>1722</v>
      </c>
      <c r="P362" s="55" t="s">
        <v>25</v>
      </c>
      <c r="Q362" s="43"/>
    </row>
    <row r="363" spans="2:17" ht="18" customHeight="1" x14ac:dyDescent="0.15">
      <c r="B363" s="54">
        <v>2017</v>
      </c>
      <c r="C363" s="55">
        <v>3</v>
      </c>
      <c r="D363" s="57" t="s">
        <v>16</v>
      </c>
      <c r="E363" s="45" t="s">
        <v>2156</v>
      </c>
      <c r="F363" s="55" t="s">
        <v>128</v>
      </c>
      <c r="G363" s="42" t="s">
        <v>2355</v>
      </c>
      <c r="H363" s="42" t="s">
        <v>2356</v>
      </c>
      <c r="I363" s="47" t="s">
        <v>2357</v>
      </c>
      <c r="J363" s="47">
        <v>1</v>
      </c>
      <c r="K363" s="47" t="s">
        <v>132</v>
      </c>
      <c r="L363" s="173">
        <v>371.40000000000003</v>
      </c>
      <c r="M363" s="45" t="s">
        <v>1936</v>
      </c>
      <c r="N363" s="52" t="s">
        <v>2157</v>
      </c>
      <c r="O363" s="52" t="s">
        <v>2152</v>
      </c>
      <c r="P363" s="55" t="s">
        <v>25</v>
      </c>
      <c r="Q363" s="43"/>
    </row>
    <row r="364" spans="2:17" ht="18" customHeight="1" x14ac:dyDescent="0.15">
      <c r="B364" s="54">
        <v>2017</v>
      </c>
      <c r="C364" s="55">
        <v>3</v>
      </c>
      <c r="D364" s="57" t="s">
        <v>16</v>
      </c>
      <c r="E364" s="45" t="s">
        <v>2158</v>
      </c>
      <c r="F364" s="55" t="s">
        <v>128</v>
      </c>
      <c r="G364" s="42" t="s">
        <v>2355</v>
      </c>
      <c r="H364" s="42" t="s">
        <v>2356</v>
      </c>
      <c r="I364" s="47" t="s">
        <v>2357</v>
      </c>
      <c r="J364" s="47">
        <v>1</v>
      </c>
      <c r="K364" s="47" t="s">
        <v>132</v>
      </c>
      <c r="L364" s="173">
        <v>103.2</v>
      </c>
      <c r="M364" s="45" t="s">
        <v>1936</v>
      </c>
      <c r="N364" s="52" t="s">
        <v>2148</v>
      </c>
      <c r="O364" s="52" t="s">
        <v>2149</v>
      </c>
      <c r="P364" s="55" t="s">
        <v>25</v>
      </c>
      <c r="Q364" s="43"/>
    </row>
    <row r="365" spans="2:17" ht="18" customHeight="1" x14ac:dyDescent="0.15">
      <c r="B365" s="54">
        <v>2017</v>
      </c>
      <c r="C365" s="55">
        <v>3</v>
      </c>
      <c r="D365" s="57" t="s">
        <v>16</v>
      </c>
      <c r="E365" s="45" t="s">
        <v>2159</v>
      </c>
      <c r="F365" s="55" t="s">
        <v>128</v>
      </c>
      <c r="G365" s="42" t="s">
        <v>2355</v>
      </c>
      <c r="H365" s="42" t="s">
        <v>2356</v>
      </c>
      <c r="I365" s="47" t="s">
        <v>2357</v>
      </c>
      <c r="J365" s="47">
        <v>1</v>
      </c>
      <c r="K365" s="47" t="s">
        <v>132</v>
      </c>
      <c r="L365" s="173">
        <v>130</v>
      </c>
      <c r="M365" s="45" t="s">
        <v>1936</v>
      </c>
      <c r="N365" s="52" t="s">
        <v>2157</v>
      </c>
      <c r="O365" s="52" t="s">
        <v>2152</v>
      </c>
      <c r="P365" s="55" t="s">
        <v>25</v>
      </c>
      <c r="Q365" s="43"/>
    </row>
    <row r="366" spans="2:17" ht="18" customHeight="1" x14ac:dyDescent="0.15">
      <c r="B366" s="54">
        <v>2017</v>
      </c>
      <c r="C366" s="55">
        <v>3</v>
      </c>
      <c r="D366" s="57" t="s">
        <v>16</v>
      </c>
      <c r="E366" s="45" t="s">
        <v>2160</v>
      </c>
      <c r="F366" s="55" t="s">
        <v>128</v>
      </c>
      <c r="G366" s="42" t="s">
        <v>2355</v>
      </c>
      <c r="H366" s="42" t="s">
        <v>2356</v>
      </c>
      <c r="I366" s="47" t="s">
        <v>2357</v>
      </c>
      <c r="J366" s="47">
        <v>1</v>
      </c>
      <c r="K366" s="47" t="s">
        <v>132</v>
      </c>
      <c r="L366" s="173">
        <v>70</v>
      </c>
      <c r="M366" s="45" t="s">
        <v>1936</v>
      </c>
      <c r="N366" s="52" t="s">
        <v>1937</v>
      </c>
      <c r="O366" s="52" t="s">
        <v>1938</v>
      </c>
      <c r="P366" s="55" t="s">
        <v>25</v>
      </c>
      <c r="Q366" s="43"/>
    </row>
    <row r="367" spans="2:17" ht="18" customHeight="1" x14ac:dyDescent="0.15">
      <c r="B367" s="98">
        <v>2017</v>
      </c>
      <c r="C367" s="40">
        <v>3</v>
      </c>
      <c r="D367" s="117" t="s">
        <v>16</v>
      </c>
      <c r="E367" s="41" t="s">
        <v>2358</v>
      </c>
      <c r="F367" s="40" t="s">
        <v>36</v>
      </c>
      <c r="G367" s="107" t="s">
        <v>2359</v>
      </c>
      <c r="H367" s="107" t="s">
        <v>2360</v>
      </c>
      <c r="I367" s="99" t="s">
        <v>1364</v>
      </c>
      <c r="J367" s="99">
        <v>4</v>
      </c>
      <c r="K367" s="99" t="s">
        <v>139</v>
      </c>
      <c r="L367" s="227">
        <v>387</v>
      </c>
      <c r="M367" s="41" t="s">
        <v>2361</v>
      </c>
      <c r="N367" s="39" t="s">
        <v>2163</v>
      </c>
      <c r="O367" s="39" t="s">
        <v>2164</v>
      </c>
      <c r="P367" s="40" t="s">
        <v>25</v>
      </c>
      <c r="Q367" s="100"/>
    </row>
    <row r="368" spans="2:17" ht="18" customHeight="1" x14ac:dyDescent="0.15">
      <c r="B368" s="98">
        <v>2017</v>
      </c>
      <c r="C368" s="40">
        <v>3</v>
      </c>
      <c r="D368" s="117" t="s">
        <v>16</v>
      </c>
      <c r="E368" s="41" t="s">
        <v>2362</v>
      </c>
      <c r="F368" s="40" t="s">
        <v>128</v>
      </c>
      <c r="G368" s="107" t="s">
        <v>1007</v>
      </c>
      <c r="H368" s="107" t="s">
        <v>2360</v>
      </c>
      <c r="I368" s="99" t="s">
        <v>1364</v>
      </c>
      <c r="J368" s="99">
        <v>8</v>
      </c>
      <c r="K368" s="99" t="s">
        <v>139</v>
      </c>
      <c r="L368" s="227">
        <v>50</v>
      </c>
      <c r="M368" s="41" t="s">
        <v>2361</v>
      </c>
      <c r="N368" s="39" t="s">
        <v>2163</v>
      </c>
      <c r="O368" s="39" t="s">
        <v>2164</v>
      </c>
      <c r="P368" s="40" t="s">
        <v>25</v>
      </c>
      <c r="Q368" s="100"/>
    </row>
    <row r="369" spans="2:17" ht="18" customHeight="1" x14ac:dyDescent="0.15">
      <c r="B369" s="98">
        <v>2017</v>
      </c>
      <c r="C369" s="40">
        <v>3</v>
      </c>
      <c r="D369" s="117" t="s">
        <v>16</v>
      </c>
      <c r="E369" s="41" t="s">
        <v>2363</v>
      </c>
      <c r="F369" s="40" t="s">
        <v>36</v>
      </c>
      <c r="G369" s="107" t="s">
        <v>2364</v>
      </c>
      <c r="H369" s="107" t="s">
        <v>2365</v>
      </c>
      <c r="I369" s="99" t="s">
        <v>2366</v>
      </c>
      <c r="J369" s="99">
        <v>3</v>
      </c>
      <c r="K369" s="99" t="s">
        <v>2367</v>
      </c>
      <c r="L369" s="227">
        <v>1280</v>
      </c>
      <c r="M369" s="41" t="s">
        <v>2361</v>
      </c>
      <c r="N369" s="39" t="s">
        <v>2163</v>
      </c>
      <c r="O369" s="39" t="s">
        <v>2164</v>
      </c>
      <c r="P369" s="40" t="s">
        <v>25</v>
      </c>
      <c r="Q369" s="100"/>
    </row>
    <row r="370" spans="2:17" ht="18" customHeight="1" x14ac:dyDescent="0.15">
      <c r="B370" s="54">
        <v>2017</v>
      </c>
      <c r="C370" s="55">
        <v>3</v>
      </c>
      <c r="D370" s="57" t="s">
        <v>16</v>
      </c>
      <c r="E370" s="45" t="s">
        <v>2191</v>
      </c>
      <c r="F370" s="55" t="s">
        <v>128</v>
      </c>
      <c r="G370" s="42" t="s">
        <v>246</v>
      </c>
      <c r="H370" s="42" t="s">
        <v>955</v>
      </c>
      <c r="I370" s="47" t="s">
        <v>2386</v>
      </c>
      <c r="J370" s="47">
        <v>2354</v>
      </c>
      <c r="K370" s="47" t="s">
        <v>288</v>
      </c>
      <c r="L370" s="173">
        <v>160</v>
      </c>
      <c r="M370" s="45" t="s">
        <v>1975</v>
      </c>
      <c r="N370" s="52" t="s">
        <v>1976</v>
      </c>
      <c r="O370" s="52" t="s">
        <v>2192</v>
      </c>
      <c r="P370" s="55" t="s">
        <v>25</v>
      </c>
      <c r="Q370" s="43"/>
    </row>
    <row r="371" spans="2:17" ht="18" customHeight="1" x14ac:dyDescent="0.15">
      <c r="B371" s="54">
        <v>2017</v>
      </c>
      <c r="C371" s="55">
        <v>3</v>
      </c>
      <c r="D371" s="57" t="s">
        <v>16</v>
      </c>
      <c r="E371" s="45" t="s">
        <v>2191</v>
      </c>
      <c r="F371" s="55" t="s">
        <v>128</v>
      </c>
      <c r="G371" s="42" t="s">
        <v>251</v>
      </c>
      <c r="H371" s="42" t="s">
        <v>961</v>
      </c>
      <c r="I371" s="47" t="s">
        <v>2386</v>
      </c>
      <c r="J371" s="47">
        <v>149</v>
      </c>
      <c r="K371" s="47" t="s">
        <v>2387</v>
      </c>
      <c r="L371" s="173">
        <v>90</v>
      </c>
      <c r="M371" s="45" t="s">
        <v>1975</v>
      </c>
      <c r="N371" s="52" t="s">
        <v>1976</v>
      </c>
      <c r="O371" s="52" t="s">
        <v>2192</v>
      </c>
      <c r="P371" s="55" t="s">
        <v>25</v>
      </c>
      <c r="Q371" s="43"/>
    </row>
    <row r="372" spans="2:17" ht="18" customHeight="1" x14ac:dyDescent="0.15">
      <c r="B372" s="54">
        <v>2017</v>
      </c>
      <c r="C372" s="55">
        <v>3</v>
      </c>
      <c r="D372" s="57" t="s">
        <v>16</v>
      </c>
      <c r="E372" s="45" t="s">
        <v>2193</v>
      </c>
      <c r="F372" s="55" t="s">
        <v>128</v>
      </c>
      <c r="G372" s="42" t="s">
        <v>246</v>
      </c>
      <c r="H372" s="42" t="s">
        <v>955</v>
      </c>
      <c r="I372" s="47" t="s">
        <v>2386</v>
      </c>
      <c r="J372" s="47">
        <v>2207</v>
      </c>
      <c r="K372" s="47" t="s">
        <v>288</v>
      </c>
      <c r="L372" s="173">
        <v>150</v>
      </c>
      <c r="M372" s="45" t="s">
        <v>1975</v>
      </c>
      <c r="N372" s="52" t="s">
        <v>2194</v>
      </c>
      <c r="O372" s="52" t="s">
        <v>2195</v>
      </c>
      <c r="P372" s="55" t="s">
        <v>25</v>
      </c>
      <c r="Q372" s="43"/>
    </row>
    <row r="373" spans="2:17" ht="18" customHeight="1" x14ac:dyDescent="0.15">
      <c r="B373" s="54">
        <v>2017</v>
      </c>
      <c r="C373" s="55">
        <v>3</v>
      </c>
      <c r="D373" s="57" t="s">
        <v>16</v>
      </c>
      <c r="E373" s="45" t="s">
        <v>2193</v>
      </c>
      <c r="F373" s="55" t="s">
        <v>128</v>
      </c>
      <c r="G373" s="42" t="s">
        <v>251</v>
      </c>
      <c r="H373" s="42" t="s">
        <v>961</v>
      </c>
      <c r="I373" s="47" t="s">
        <v>2386</v>
      </c>
      <c r="J373" s="47">
        <v>133</v>
      </c>
      <c r="K373" s="47" t="s">
        <v>2387</v>
      </c>
      <c r="L373" s="173">
        <v>80</v>
      </c>
      <c r="M373" s="45" t="s">
        <v>1975</v>
      </c>
      <c r="N373" s="52" t="s">
        <v>2194</v>
      </c>
      <c r="O373" s="52" t="s">
        <v>2195</v>
      </c>
      <c r="P373" s="55" t="s">
        <v>25</v>
      </c>
      <c r="Q373" s="43"/>
    </row>
    <row r="374" spans="2:17" ht="18" customHeight="1" x14ac:dyDescent="0.15">
      <c r="B374" s="54">
        <v>2017</v>
      </c>
      <c r="C374" s="55">
        <v>3</v>
      </c>
      <c r="D374" s="57" t="s">
        <v>16</v>
      </c>
      <c r="E374" s="45" t="s">
        <v>2196</v>
      </c>
      <c r="F374" s="55" t="s">
        <v>128</v>
      </c>
      <c r="G374" s="42" t="s">
        <v>246</v>
      </c>
      <c r="H374" s="42" t="s">
        <v>955</v>
      </c>
      <c r="I374" s="47" t="s">
        <v>2386</v>
      </c>
      <c r="J374" s="47">
        <v>662</v>
      </c>
      <c r="K374" s="47" t="s">
        <v>288</v>
      </c>
      <c r="L374" s="173">
        <v>45</v>
      </c>
      <c r="M374" s="45" t="s">
        <v>1975</v>
      </c>
      <c r="N374" s="52" t="s">
        <v>2197</v>
      </c>
      <c r="O374" s="52" t="s">
        <v>2198</v>
      </c>
      <c r="P374" s="55" t="s">
        <v>25</v>
      </c>
      <c r="Q374" s="43"/>
    </row>
    <row r="375" spans="2:17" ht="18" customHeight="1" x14ac:dyDescent="0.15">
      <c r="B375" s="54">
        <v>2017</v>
      </c>
      <c r="C375" s="55">
        <v>3</v>
      </c>
      <c r="D375" s="57" t="s">
        <v>16</v>
      </c>
      <c r="E375" s="45" t="s">
        <v>634</v>
      </c>
      <c r="F375" s="55" t="s">
        <v>128</v>
      </c>
      <c r="G375" s="42" t="s">
        <v>246</v>
      </c>
      <c r="H375" s="42" t="s">
        <v>955</v>
      </c>
      <c r="I375" s="47" t="s">
        <v>2386</v>
      </c>
      <c r="J375" s="47">
        <v>2354</v>
      </c>
      <c r="K375" s="47" t="s">
        <v>288</v>
      </c>
      <c r="L375" s="173">
        <v>160</v>
      </c>
      <c r="M375" s="45" t="s">
        <v>1975</v>
      </c>
      <c r="N375" s="52" t="s">
        <v>1976</v>
      </c>
      <c r="O375" s="52" t="s">
        <v>2192</v>
      </c>
      <c r="P375" s="55" t="s">
        <v>25</v>
      </c>
      <c r="Q375" s="43"/>
    </row>
    <row r="376" spans="2:17" ht="18" customHeight="1" x14ac:dyDescent="0.15">
      <c r="B376" s="54">
        <v>2017</v>
      </c>
      <c r="C376" s="55">
        <v>3</v>
      </c>
      <c r="D376" s="57" t="s">
        <v>16</v>
      </c>
      <c r="E376" s="45" t="s">
        <v>634</v>
      </c>
      <c r="F376" s="55" t="s">
        <v>128</v>
      </c>
      <c r="G376" s="42" t="s">
        <v>251</v>
      </c>
      <c r="H376" s="42" t="s">
        <v>960</v>
      </c>
      <c r="I376" s="47" t="s">
        <v>2386</v>
      </c>
      <c r="J376" s="47">
        <v>142</v>
      </c>
      <c r="K376" s="47" t="s">
        <v>2387</v>
      </c>
      <c r="L376" s="173">
        <v>90</v>
      </c>
      <c r="M376" s="162" t="s">
        <v>1975</v>
      </c>
      <c r="N376" s="55" t="s">
        <v>1976</v>
      </c>
      <c r="O376" s="55" t="s">
        <v>2192</v>
      </c>
      <c r="P376" s="55" t="s">
        <v>25</v>
      </c>
      <c r="Q376" s="43"/>
    </row>
    <row r="377" spans="2:17" ht="18" customHeight="1" x14ac:dyDescent="0.15">
      <c r="B377" s="54">
        <v>2017</v>
      </c>
      <c r="C377" s="55">
        <v>3</v>
      </c>
      <c r="D377" s="57" t="s">
        <v>16</v>
      </c>
      <c r="E377" s="45" t="s">
        <v>2388</v>
      </c>
      <c r="F377" s="55" t="s">
        <v>36</v>
      </c>
      <c r="G377" s="42" t="s">
        <v>246</v>
      </c>
      <c r="H377" s="42" t="s">
        <v>2389</v>
      </c>
      <c r="I377" s="47" t="s">
        <v>969</v>
      </c>
      <c r="J377" s="47">
        <v>5200</v>
      </c>
      <c r="K377" s="47" t="s">
        <v>288</v>
      </c>
      <c r="L377" s="173">
        <v>390</v>
      </c>
      <c r="M377" s="45" t="s">
        <v>1979</v>
      </c>
      <c r="N377" s="52" t="s">
        <v>2200</v>
      </c>
      <c r="O377" s="52" t="s">
        <v>2201</v>
      </c>
      <c r="P377" s="55" t="s">
        <v>25</v>
      </c>
      <c r="Q377" s="43"/>
    </row>
    <row r="378" spans="2:17" ht="18" customHeight="1" x14ac:dyDescent="0.15">
      <c r="B378" s="54">
        <v>2017</v>
      </c>
      <c r="C378" s="55">
        <v>3</v>
      </c>
      <c r="D378" s="57" t="s">
        <v>16</v>
      </c>
      <c r="E378" s="45" t="s">
        <v>2388</v>
      </c>
      <c r="F378" s="55" t="s">
        <v>36</v>
      </c>
      <c r="G378" s="42" t="s">
        <v>251</v>
      </c>
      <c r="H378" s="42" t="s">
        <v>2390</v>
      </c>
      <c r="I378" s="47" t="s">
        <v>969</v>
      </c>
      <c r="J378" s="47">
        <v>87</v>
      </c>
      <c r="K378" s="47" t="s">
        <v>897</v>
      </c>
      <c r="L378" s="173">
        <v>204</v>
      </c>
      <c r="M378" s="45" t="s">
        <v>1979</v>
      </c>
      <c r="N378" s="52" t="s">
        <v>2200</v>
      </c>
      <c r="O378" s="52" t="s">
        <v>2201</v>
      </c>
      <c r="P378" s="55" t="s">
        <v>25</v>
      </c>
      <c r="Q378" s="43"/>
    </row>
    <row r="379" spans="2:17" ht="18" customHeight="1" x14ac:dyDescent="0.15">
      <c r="B379" s="54">
        <v>2017</v>
      </c>
      <c r="C379" s="55">
        <v>3</v>
      </c>
      <c r="D379" s="57" t="s">
        <v>16</v>
      </c>
      <c r="E379" s="45" t="s">
        <v>2388</v>
      </c>
      <c r="F379" s="55" t="s">
        <v>36</v>
      </c>
      <c r="G379" s="42" t="s">
        <v>173</v>
      </c>
      <c r="H379" s="42" t="s">
        <v>2391</v>
      </c>
      <c r="I379" s="47" t="s">
        <v>2392</v>
      </c>
      <c r="J379" s="47">
        <v>1360</v>
      </c>
      <c r="K379" s="47" t="s">
        <v>288</v>
      </c>
      <c r="L379" s="173">
        <v>100</v>
      </c>
      <c r="M379" s="45" t="s">
        <v>1979</v>
      </c>
      <c r="N379" s="52" t="s">
        <v>2200</v>
      </c>
      <c r="O379" s="52" t="s">
        <v>2201</v>
      </c>
      <c r="P379" s="55" t="s">
        <v>25</v>
      </c>
      <c r="Q379" s="43"/>
    </row>
    <row r="380" spans="2:17" ht="18" customHeight="1" x14ac:dyDescent="0.15">
      <c r="B380" s="54">
        <v>2017</v>
      </c>
      <c r="C380" s="55">
        <v>3</v>
      </c>
      <c r="D380" s="57" t="s">
        <v>16</v>
      </c>
      <c r="E380" s="45" t="s">
        <v>2393</v>
      </c>
      <c r="F380" s="55" t="s">
        <v>36</v>
      </c>
      <c r="G380" s="42" t="s">
        <v>246</v>
      </c>
      <c r="H380" s="42" t="s">
        <v>2389</v>
      </c>
      <c r="I380" s="47" t="s">
        <v>969</v>
      </c>
      <c r="J380" s="47">
        <v>3823</v>
      </c>
      <c r="K380" s="47" t="s">
        <v>288</v>
      </c>
      <c r="L380" s="173">
        <v>207</v>
      </c>
      <c r="M380" s="45" t="s">
        <v>1979</v>
      </c>
      <c r="N380" s="52" t="s">
        <v>2200</v>
      </c>
      <c r="O380" s="52" t="s">
        <v>2201</v>
      </c>
      <c r="P380" s="55" t="s">
        <v>25</v>
      </c>
      <c r="Q380" s="43"/>
    </row>
    <row r="381" spans="2:17" ht="18" customHeight="1" x14ac:dyDescent="0.15">
      <c r="B381" s="54">
        <v>2017</v>
      </c>
      <c r="C381" s="55">
        <v>3</v>
      </c>
      <c r="D381" s="57" t="s">
        <v>16</v>
      </c>
      <c r="E381" s="45" t="s">
        <v>2393</v>
      </c>
      <c r="F381" s="55" t="s">
        <v>36</v>
      </c>
      <c r="G381" s="42" t="s">
        <v>251</v>
      </c>
      <c r="H381" s="42" t="s">
        <v>2390</v>
      </c>
      <c r="I381" s="47" t="s">
        <v>969</v>
      </c>
      <c r="J381" s="47">
        <v>597</v>
      </c>
      <c r="K381" s="47" t="s">
        <v>897</v>
      </c>
      <c r="L381" s="173">
        <v>531</v>
      </c>
      <c r="M381" s="45" t="s">
        <v>1979</v>
      </c>
      <c r="N381" s="52" t="s">
        <v>2200</v>
      </c>
      <c r="O381" s="52" t="s">
        <v>2201</v>
      </c>
      <c r="P381" s="55" t="s">
        <v>25</v>
      </c>
      <c r="Q381" s="43"/>
    </row>
    <row r="382" spans="2:17" ht="18" customHeight="1" x14ac:dyDescent="0.15">
      <c r="B382" s="54">
        <v>2017</v>
      </c>
      <c r="C382" s="55">
        <v>3</v>
      </c>
      <c r="D382" s="57" t="s">
        <v>16</v>
      </c>
      <c r="E382" s="45" t="s">
        <v>2393</v>
      </c>
      <c r="F382" s="55" t="s">
        <v>36</v>
      </c>
      <c r="G382" s="42" t="s">
        <v>2394</v>
      </c>
      <c r="H382" s="42" t="s">
        <v>2395</v>
      </c>
      <c r="I382" s="47" t="s">
        <v>969</v>
      </c>
      <c r="J382" s="47">
        <v>1489</v>
      </c>
      <c r="K382" s="47" t="s">
        <v>293</v>
      </c>
      <c r="L382" s="173">
        <v>229</v>
      </c>
      <c r="M382" s="45" t="s">
        <v>1979</v>
      </c>
      <c r="N382" s="52" t="s">
        <v>2200</v>
      </c>
      <c r="O382" s="52" t="s">
        <v>2201</v>
      </c>
      <c r="P382" s="55" t="s">
        <v>25</v>
      </c>
      <c r="Q382" s="43"/>
    </row>
    <row r="383" spans="2:17" ht="18" customHeight="1" x14ac:dyDescent="0.15">
      <c r="B383" s="54">
        <v>2017</v>
      </c>
      <c r="C383" s="55">
        <v>3</v>
      </c>
      <c r="D383" s="57" t="s">
        <v>16</v>
      </c>
      <c r="E383" s="45" t="s">
        <v>2393</v>
      </c>
      <c r="F383" s="55" t="s">
        <v>36</v>
      </c>
      <c r="G383" s="42" t="s">
        <v>2396</v>
      </c>
      <c r="H383" s="42" t="s">
        <v>2397</v>
      </c>
      <c r="I383" s="47" t="s">
        <v>969</v>
      </c>
      <c r="J383" s="47">
        <v>149</v>
      </c>
      <c r="K383" s="47" t="s">
        <v>296</v>
      </c>
      <c r="L383" s="173">
        <v>99</v>
      </c>
      <c r="M383" s="45" t="s">
        <v>1979</v>
      </c>
      <c r="N383" s="52" t="s">
        <v>2200</v>
      </c>
      <c r="O383" s="52" t="s">
        <v>2201</v>
      </c>
      <c r="P383" s="55" t="s">
        <v>25</v>
      </c>
      <c r="Q383" s="43"/>
    </row>
    <row r="384" spans="2:17" ht="18" customHeight="1" x14ac:dyDescent="0.15">
      <c r="B384" s="54">
        <v>2017</v>
      </c>
      <c r="C384" s="55">
        <v>3</v>
      </c>
      <c r="D384" s="57" t="s">
        <v>16</v>
      </c>
      <c r="E384" s="45" t="s">
        <v>2398</v>
      </c>
      <c r="F384" s="55" t="s">
        <v>36</v>
      </c>
      <c r="G384" s="42" t="s">
        <v>2401</v>
      </c>
      <c r="H384" s="42" t="s">
        <v>2402</v>
      </c>
      <c r="I384" s="47" t="s">
        <v>2403</v>
      </c>
      <c r="J384" s="47">
        <v>150</v>
      </c>
      <c r="K384" s="47" t="s">
        <v>377</v>
      </c>
      <c r="L384" s="173">
        <v>33</v>
      </c>
      <c r="M384" s="45" t="s">
        <v>1979</v>
      </c>
      <c r="N384" s="52" t="s">
        <v>2200</v>
      </c>
      <c r="O384" s="52" t="s">
        <v>2201</v>
      </c>
      <c r="P384" s="55" t="s">
        <v>25</v>
      </c>
      <c r="Q384" s="43"/>
    </row>
    <row r="385" spans="2:17" ht="18" customHeight="1" x14ac:dyDescent="0.15">
      <c r="B385" s="54">
        <v>2017</v>
      </c>
      <c r="C385" s="55">
        <v>3</v>
      </c>
      <c r="D385" s="57" t="s">
        <v>16</v>
      </c>
      <c r="E385" s="45" t="s">
        <v>2398</v>
      </c>
      <c r="F385" s="55" t="s">
        <v>36</v>
      </c>
      <c r="G385" s="42" t="s">
        <v>2404</v>
      </c>
      <c r="H385" s="42" t="s">
        <v>2405</v>
      </c>
      <c r="I385" s="47" t="s">
        <v>969</v>
      </c>
      <c r="J385" s="47">
        <v>1600</v>
      </c>
      <c r="K385" s="47" t="s">
        <v>293</v>
      </c>
      <c r="L385" s="173">
        <v>125</v>
      </c>
      <c r="M385" s="45" t="s">
        <v>1979</v>
      </c>
      <c r="N385" s="52" t="s">
        <v>2200</v>
      </c>
      <c r="O385" s="52" t="s">
        <v>2201</v>
      </c>
      <c r="P385" s="55" t="s">
        <v>25</v>
      </c>
      <c r="Q385" s="43"/>
    </row>
    <row r="386" spans="2:17" ht="18" customHeight="1" x14ac:dyDescent="0.15">
      <c r="B386" s="54">
        <v>2017</v>
      </c>
      <c r="C386" s="55">
        <v>3</v>
      </c>
      <c r="D386" s="57" t="s">
        <v>16</v>
      </c>
      <c r="E386" s="45" t="s">
        <v>2406</v>
      </c>
      <c r="F386" s="55" t="s">
        <v>36</v>
      </c>
      <c r="G386" s="42" t="s">
        <v>246</v>
      </c>
      <c r="H386" s="42" t="s">
        <v>1749</v>
      </c>
      <c r="I386" s="47" t="s">
        <v>969</v>
      </c>
      <c r="J386" s="47">
        <v>2187</v>
      </c>
      <c r="K386" s="47" t="s">
        <v>288</v>
      </c>
      <c r="L386" s="173">
        <v>142</v>
      </c>
      <c r="M386" s="45" t="s">
        <v>1979</v>
      </c>
      <c r="N386" s="52" t="s">
        <v>2200</v>
      </c>
      <c r="O386" s="52" t="s">
        <v>2201</v>
      </c>
      <c r="P386" s="55" t="s">
        <v>25</v>
      </c>
      <c r="Q386" s="43"/>
    </row>
    <row r="387" spans="2:17" ht="18" customHeight="1" x14ac:dyDescent="0.15">
      <c r="B387" s="54">
        <v>2017</v>
      </c>
      <c r="C387" s="55">
        <v>3</v>
      </c>
      <c r="D387" s="57" t="s">
        <v>16</v>
      </c>
      <c r="E387" s="45" t="s">
        <v>2406</v>
      </c>
      <c r="F387" s="55" t="s">
        <v>36</v>
      </c>
      <c r="G387" s="42" t="s">
        <v>1750</v>
      </c>
      <c r="H387" s="42" t="s">
        <v>2407</v>
      </c>
      <c r="I387" s="47" t="s">
        <v>969</v>
      </c>
      <c r="J387" s="47">
        <v>100</v>
      </c>
      <c r="K387" s="47" t="s">
        <v>296</v>
      </c>
      <c r="L387" s="173">
        <v>24</v>
      </c>
      <c r="M387" s="45" t="s">
        <v>1979</v>
      </c>
      <c r="N387" s="52" t="s">
        <v>2200</v>
      </c>
      <c r="O387" s="52" t="s">
        <v>2201</v>
      </c>
      <c r="P387" s="55" t="s">
        <v>25</v>
      </c>
      <c r="Q387" s="43"/>
    </row>
    <row r="388" spans="2:17" ht="18" customHeight="1" x14ac:dyDescent="0.15">
      <c r="B388" s="54">
        <v>2017</v>
      </c>
      <c r="C388" s="55">
        <v>3</v>
      </c>
      <c r="D388" s="57" t="s">
        <v>16</v>
      </c>
      <c r="E388" s="45" t="s">
        <v>2406</v>
      </c>
      <c r="F388" s="55" t="s">
        <v>36</v>
      </c>
      <c r="G388" s="42" t="s">
        <v>2408</v>
      </c>
      <c r="H388" s="42" t="s">
        <v>2409</v>
      </c>
      <c r="I388" s="47" t="s">
        <v>969</v>
      </c>
      <c r="J388" s="47">
        <v>19540</v>
      </c>
      <c r="K388" s="47" t="s">
        <v>293</v>
      </c>
      <c r="L388" s="173">
        <v>578</v>
      </c>
      <c r="M388" s="45" t="s">
        <v>1979</v>
      </c>
      <c r="N388" s="52" t="s">
        <v>2200</v>
      </c>
      <c r="O388" s="52" t="s">
        <v>2201</v>
      </c>
      <c r="P388" s="55" t="s">
        <v>25</v>
      </c>
      <c r="Q388" s="43"/>
    </row>
    <row r="389" spans="2:17" ht="18" customHeight="1" x14ac:dyDescent="0.15">
      <c r="B389" s="54">
        <v>2017</v>
      </c>
      <c r="C389" s="55">
        <v>3</v>
      </c>
      <c r="D389" s="57" t="s">
        <v>15</v>
      </c>
      <c r="E389" s="45" t="s">
        <v>2227</v>
      </c>
      <c r="F389" s="55" t="s">
        <v>128</v>
      </c>
      <c r="G389" s="42" t="s">
        <v>246</v>
      </c>
      <c r="H389" s="42" t="s">
        <v>955</v>
      </c>
      <c r="I389" s="47"/>
      <c r="J389" s="47">
        <v>548</v>
      </c>
      <c r="K389" s="47" t="s">
        <v>288</v>
      </c>
      <c r="L389" s="173">
        <v>35</v>
      </c>
      <c r="M389" s="45" t="s">
        <v>2003</v>
      </c>
      <c r="N389" s="52" t="s">
        <v>2004</v>
      </c>
      <c r="O389" s="52" t="s">
        <v>2005</v>
      </c>
      <c r="P389" s="55" t="s">
        <v>25</v>
      </c>
      <c r="Q389" s="43"/>
    </row>
    <row r="390" spans="2:17" ht="18" customHeight="1" x14ac:dyDescent="0.15">
      <c r="B390" s="54">
        <v>2017</v>
      </c>
      <c r="C390" s="55">
        <v>3</v>
      </c>
      <c r="D390" s="57" t="s">
        <v>16</v>
      </c>
      <c r="E390" s="45" t="s">
        <v>2265</v>
      </c>
      <c r="F390" s="55" t="s">
        <v>36</v>
      </c>
      <c r="G390" s="42" t="s">
        <v>2408</v>
      </c>
      <c r="H390" s="42" t="s">
        <v>2080</v>
      </c>
      <c r="I390" s="55" t="s">
        <v>2080</v>
      </c>
      <c r="J390" s="47">
        <v>1545</v>
      </c>
      <c r="K390" s="47" t="s">
        <v>293</v>
      </c>
      <c r="L390" s="173">
        <v>23</v>
      </c>
      <c r="M390" s="45" t="s">
        <v>2060</v>
      </c>
      <c r="N390" s="52" t="s">
        <v>2266</v>
      </c>
      <c r="O390" s="52" t="s">
        <v>2267</v>
      </c>
      <c r="P390" s="55" t="s">
        <v>25</v>
      </c>
      <c r="Q390" s="43"/>
    </row>
    <row r="391" spans="2:17" ht="18" customHeight="1" x14ac:dyDescent="0.15">
      <c r="B391" s="54">
        <v>2017</v>
      </c>
      <c r="C391" s="55">
        <v>3</v>
      </c>
      <c r="D391" s="57" t="s">
        <v>16</v>
      </c>
      <c r="E391" s="45" t="s">
        <v>2265</v>
      </c>
      <c r="F391" s="55" t="s">
        <v>36</v>
      </c>
      <c r="G391" s="42" t="s">
        <v>2419</v>
      </c>
      <c r="H391" s="42" t="s">
        <v>2080</v>
      </c>
      <c r="I391" s="55" t="s">
        <v>2080</v>
      </c>
      <c r="J391" s="47">
        <v>1</v>
      </c>
      <c r="K391" s="47" t="s">
        <v>132</v>
      </c>
      <c r="L391" s="173">
        <v>360</v>
      </c>
      <c r="M391" s="45" t="s">
        <v>2060</v>
      </c>
      <c r="N391" s="52" t="s">
        <v>2266</v>
      </c>
      <c r="O391" s="52" t="s">
        <v>2267</v>
      </c>
      <c r="P391" s="55" t="s">
        <v>25</v>
      </c>
      <c r="Q391" s="43"/>
    </row>
    <row r="392" spans="2:17" ht="18" customHeight="1" x14ac:dyDescent="0.15">
      <c r="B392" s="54">
        <v>2017</v>
      </c>
      <c r="C392" s="55">
        <v>3</v>
      </c>
      <c r="D392" s="55" t="s">
        <v>15</v>
      </c>
      <c r="E392" s="45" t="s">
        <v>2749</v>
      </c>
      <c r="F392" s="55" t="s">
        <v>256</v>
      </c>
      <c r="G392" s="42" t="s">
        <v>1181</v>
      </c>
      <c r="H392" s="42" t="s">
        <v>2750</v>
      </c>
      <c r="I392" s="47" t="s">
        <v>2751</v>
      </c>
      <c r="J392" s="47">
        <v>1</v>
      </c>
      <c r="K392" s="47" t="s">
        <v>894</v>
      </c>
      <c r="L392" s="173">
        <v>4980</v>
      </c>
      <c r="M392" s="45" t="s">
        <v>2522</v>
      </c>
      <c r="N392" s="52" t="s">
        <v>2752</v>
      </c>
      <c r="O392" s="52" t="s">
        <v>2753</v>
      </c>
      <c r="P392" s="55" t="s">
        <v>25</v>
      </c>
      <c r="Q392" s="246"/>
    </row>
    <row r="393" spans="2:17" ht="18" customHeight="1" x14ac:dyDescent="0.15">
      <c r="B393" s="54">
        <v>2017</v>
      </c>
      <c r="C393" s="55">
        <v>3</v>
      </c>
      <c r="D393" s="57" t="s">
        <v>15</v>
      </c>
      <c r="E393" s="45" t="s">
        <v>2931</v>
      </c>
      <c r="F393" s="55" t="s">
        <v>128</v>
      </c>
      <c r="G393" s="42" t="s">
        <v>2408</v>
      </c>
      <c r="H393" s="42" t="s">
        <v>2409</v>
      </c>
      <c r="I393" s="47" t="s">
        <v>3025</v>
      </c>
      <c r="J393" s="44">
        <v>7145</v>
      </c>
      <c r="K393" s="44" t="s">
        <v>293</v>
      </c>
      <c r="L393" s="173">
        <v>207</v>
      </c>
      <c r="M393" s="45" t="s">
        <v>2833</v>
      </c>
      <c r="N393" s="52" t="s">
        <v>2932</v>
      </c>
      <c r="O393" s="52" t="s">
        <v>2933</v>
      </c>
      <c r="P393" s="55" t="s">
        <v>25</v>
      </c>
      <c r="Q393" s="43"/>
    </row>
    <row r="394" spans="2:17" ht="18" customHeight="1" x14ac:dyDescent="0.15">
      <c r="B394" s="54">
        <v>2017</v>
      </c>
      <c r="C394" s="55">
        <v>3</v>
      </c>
      <c r="D394" s="57" t="s">
        <v>15</v>
      </c>
      <c r="E394" s="45" t="s">
        <v>3021</v>
      </c>
      <c r="F394" s="55" t="s">
        <v>128</v>
      </c>
      <c r="G394" s="42" t="s">
        <v>970</v>
      </c>
      <c r="H394" s="42" t="s">
        <v>3026</v>
      </c>
      <c r="I394" s="47" t="s">
        <v>972</v>
      </c>
      <c r="J394" s="44">
        <v>500</v>
      </c>
      <c r="K394" s="44" t="s">
        <v>3023</v>
      </c>
      <c r="L394" s="173">
        <v>250</v>
      </c>
      <c r="M394" s="45" t="s">
        <v>2833</v>
      </c>
      <c r="N394" s="52" t="s">
        <v>2941</v>
      </c>
      <c r="O394" s="52" t="s">
        <v>2942</v>
      </c>
      <c r="P394" s="55" t="s">
        <v>25</v>
      </c>
      <c r="Q394" s="43"/>
    </row>
    <row r="395" spans="2:17" ht="18" customHeight="1" x14ac:dyDescent="0.15">
      <c r="B395" s="54">
        <v>2017</v>
      </c>
      <c r="C395" s="55">
        <v>3</v>
      </c>
      <c r="D395" s="57" t="s">
        <v>15</v>
      </c>
      <c r="E395" s="45" t="s">
        <v>3021</v>
      </c>
      <c r="F395" s="55" t="s">
        <v>128</v>
      </c>
      <c r="G395" s="42" t="s">
        <v>3027</v>
      </c>
      <c r="H395" s="42" t="s">
        <v>3028</v>
      </c>
      <c r="I395" s="47" t="s">
        <v>972</v>
      </c>
      <c r="J395" s="44">
        <v>1000</v>
      </c>
      <c r="K395" s="44" t="s">
        <v>3023</v>
      </c>
      <c r="L395" s="173">
        <v>120</v>
      </c>
      <c r="M395" s="45" t="s">
        <v>2833</v>
      </c>
      <c r="N395" s="52" t="s">
        <v>2941</v>
      </c>
      <c r="O395" s="52" t="s">
        <v>2942</v>
      </c>
      <c r="P395" s="55" t="s">
        <v>25</v>
      </c>
      <c r="Q395" s="43"/>
    </row>
    <row r="396" spans="2:17" ht="18" customHeight="1" x14ac:dyDescent="0.15">
      <c r="B396" s="54">
        <v>2017</v>
      </c>
      <c r="C396" s="55">
        <v>3</v>
      </c>
      <c r="D396" s="57" t="s">
        <v>15</v>
      </c>
      <c r="E396" s="45" t="s">
        <v>2945</v>
      </c>
      <c r="F396" s="55" t="s">
        <v>128</v>
      </c>
      <c r="G396" s="42" t="s">
        <v>3029</v>
      </c>
      <c r="H396" s="42" t="s">
        <v>3030</v>
      </c>
      <c r="I396" s="47" t="s">
        <v>3031</v>
      </c>
      <c r="J396" s="44">
        <v>2119</v>
      </c>
      <c r="K396" s="44" t="s">
        <v>377</v>
      </c>
      <c r="L396" s="173">
        <v>28</v>
      </c>
      <c r="M396" s="45" t="s">
        <v>2845</v>
      </c>
      <c r="N396" s="52" t="s">
        <v>2947</v>
      </c>
      <c r="O396" s="52" t="s">
        <v>2948</v>
      </c>
      <c r="P396" s="55" t="s">
        <v>25</v>
      </c>
      <c r="Q396" s="43"/>
    </row>
    <row r="397" spans="2:17" ht="18" customHeight="1" x14ac:dyDescent="0.15">
      <c r="B397" s="54">
        <v>2017</v>
      </c>
      <c r="C397" s="55">
        <v>3</v>
      </c>
      <c r="D397" s="57" t="s">
        <v>15</v>
      </c>
      <c r="E397" s="45" t="s">
        <v>2945</v>
      </c>
      <c r="F397" s="55" t="s">
        <v>47</v>
      </c>
      <c r="G397" s="42" t="s">
        <v>1083</v>
      </c>
      <c r="H397" s="42" t="s">
        <v>3032</v>
      </c>
      <c r="I397" s="47" t="s">
        <v>3033</v>
      </c>
      <c r="J397" s="44">
        <v>8912</v>
      </c>
      <c r="K397" s="44" t="s">
        <v>139</v>
      </c>
      <c r="L397" s="173">
        <v>42</v>
      </c>
      <c r="M397" s="45" t="s">
        <v>2845</v>
      </c>
      <c r="N397" s="52" t="s">
        <v>2947</v>
      </c>
      <c r="O397" s="52" t="s">
        <v>2948</v>
      </c>
      <c r="P397" s="55" t="s">
        <v>25</v>
      </c>
      <c r="Q397" s="43"/>
    </row>
    <row r="398" spans="2:17" ht="18" customHeight="1" x14ac:dyDescent="0.15">
      <c r="B398" s="54">
        <v>2017</v>
      </c>
      <c r="C398" s="55">
        <v>3</v>
      </c>
      <c r="D398" s="57" t="s">
        <v>15</v>
      </c>
      <c r="E398" s="45" t="s">
        <v>2864</v>
      </c>
      <c r="F398" s="55" t="s">
        <v>128</v>
      </c>
      <c r="G398" s="42" t="s">
        <v>970</v>
      </c>
      <c r="H398" s="42" t="s">
        <v>1035</v>
      </c>
      <c r="I398" s="47" t="s">
        <v>17</v>
      </c>
      <c r="J398" s="44">
        <v>1667.5</v>
      </c>
      <c r="K398" s="44" t="s">
        <v>296</v>
      </c>
      <c r="L398" s="173">
        <v>234</v>
      </c>
      <c r="M398" s="45" t="s">
        <v>2865</v>
      </c>
      <c r="N398" s="52" t="s">
        <v>2866</v>
      </c>
      <c r="O398" s="52" t="s">
        <v>2867</v>
      </c>
      <c r="P398" s="55" t="s">
        <v>25</v>
      </c>
      <c r="Q398" s="43"/>
    </row>
    <row r="399" spans="2:17" ht="18" customHeight="1" x14ac:dyDescent="0.15">
      <c r="B399" s="54">
        <v>2017</v>
      </c>
      <c r="C399" s="55">
        <v>3</v>
      </c>
      <c r="D399" s="57" t="s">
        <v>15</v>
      </c>
      <c r="E399" s="45" t="s">
        <v>3075</v>
      </c>
      <c r="F399" s="55" t="s">
        <v>36</v>
      </c>
      <c r="G399" s="42" t="s">
        <v>3076</v>
      </c>
      <c r="H399" s="42" t="s">
        <v>3077</v>
      </c>
      <c r="I399" s="47" t="s">
        <v>17</v>
      </c>
      <c r="J399" s="44">
        <v>3176</v>
      </c>
      <c r="K399" s="44" t="s">
        <v>377</v>
      </c>
      <c r="L399" s="173">
        <v>367</v>
      </c>
      <c r="M399" s="45" t="s">
        <v>3054</v>
      </c>
      <c r="N399" s="52" t="s">
        <v>2873</v>
      </c>
      <c r="O399" s="52" t="s">
        <v>2874</v>
      </c>
      <c r="P399" s="55" t="s">
        <v>25</v>
      </c>
      <c r="Q399" s="43"/>
    </row>
    <row r="400" spans="2:17" ht="18" customHeight="1" x14ac:dyDescent="0.15">
      <c r="B400" s="54">
        <v>2017</v>
      </c>
      <c r="C400" s="55">
        <v>3</v>
      </c>
      <c r="D400" s="57" t="s">
        <v>15</v>
      </c>
      <c r="E400" s="45" t="s">
        <v>3075</v>
      </c>
      <c r="F400" s="55" t="s">
        <v>36</v>
      </c>
      <c r="G400" s="42" t="s">
        <v>3078</v>
      </c>
      <c r="H400" s="42" t="s">
        <v>3077</v>
      </c>
      <c r="I400" s="47" t="s">
        <v>17</v>
      </c>
      <c r="J400" s="44">
        <v>1632</v>
      </c>
      <c r="K400" s="44" t="s">
        <v>377</v>
      </c>
      <c r="L400" s="173">
        <v>287</v>
      </c>
      <c r="M400" s="45" t="s">
        <v>3054</v>
      </c>
      <c r="N400" s="52" t="s">
        <v>2873</v>
      </c>
      <c r="O400" s="52" t="s">
        <v>2874</v>
      </c>
      <c r="P400" s="55" t="s">
        <v>25</v>
      </c>
      <c r="Q400" s="43"/>
    </row>
    <row r="401" spans="2:17" ht="18" customHeight="1" x14ac:dyDescent="0.15">
      <c r="B401" s="54">
        <v>2017</v>
      </c>
      <c r="C401" s="55">
        <v>3</v>
      </c>
      <c r="D401" s="57" t="s">
        <v>15</v>
      </c>
      <c r="E401" s="45" t="s">
        <v>3075</v>
      </c>
      <c r="F401" s="55" t="s">
        <v>36</v>
      </c>
      <c r="G401" s="42" t="s">
        <v>3079</v>
      </c>
      <c r="H401" s="42"/>
      <c r="I401" s="47" t="s">
        <v>17</v>
      </c>
      <c r="J401" s="44">
        <v>94</v>
      </c>
      <c r="K401" s="44" t="s">
        <v>377</v>
      </c>
      <c r="L401" s="173">
        <v>48</v>
      </c>
      <c r="M401" s="45" t="s">
        <v>3054</v>
      </c>
      <c r="N401" s="52" t="s">
        <v>2873</v>
      </c>
      <c r="O401" s="52" t="s">
        <v>2874</v>
      </c>
      <c r="P401" s="55" t="s">
        <v>25</v>
      </c>
      <c r="Q401" s="43"/>
    </row>
    <row r="402" spans="2:17" ht="18" customHeight="1" x14ac:dyDescent="0.15">
      <c r="B402" s="54">
        <v>2017</v>
      </c>
      <c r="C402" s="55">
        <v>3</v>
      </c>
      <c r="D402" s="57" t="s">
        <v>15</v>
      </c>
      <c r="E402" s="45" t="s">
        <v>3098</v>
      </c>
      <c r="F402" s="55" t="s">
        <v>47</v>
      </c>
      <c r="G402" s="42" t="s">
        <v>3099</v>
      </c>
      <c r="H402" s="42" t="s">
        <v>3100</v>
      </c>
      <c r="I402" s="47" t="s">
        <v>3101</v>
      </c>
      <c r="J402" s="44">
        <v>3</v>
      </c>
      <c r="K402" s="44" t="s">
        <v>266</v>
      </c>
      <c r="L402" s="173">
        <v>25</v>
      </c>
      <c r="M402" s="45" t="s">
        <v>2904</v>
      </c>
      <c r="N402" s="52" t="s">
        <v>3102</v>
      </c>
      <c r="O402" s="52" t="s">
        <v>3103</v>
      </c>
      <c r="P402" s="55" t="s">
        <v>25</v>
      </c>
      <c r="Q402" s="43"/>
    </row>
    <row r="403" spans="2:17" ht="18" customHeight="1" x14ac:dyDescent="0.15">
      <c r="B403" s="54">
        <v>2017</v>
      </c>
      <c r="C403" s="55">
        <v>3</v>
      </c>
      <c r="D403" s="55" t="s">
        <v>16</v>
      </c>
      <c r="E403" s="45" t="s">
        <v>3201</v>
      </c>
      <c r="F403" s="55" t="s">
        <v>219</v>
      </c>
      <c r="G403" s="42" t="s">
        <v>3202</v>
      </c>
      <c r="H403" s="42" t="s">
        <v>3203</v>
      </c>
      <c r="I403" s="47" t="s">
        <v>17</v>
      </c>
      <c r="J403" s="44">
        <v>233</v>
      </c>
      <c r="K403" s="47" t="s">
        <v>267</v>
      </c>
      <c r="L403" s="173">
        <v>461</v>
      </c>
      <c r="M403" s="45" t="s">
        <v>3177</v>
      </c>
      <c r="N403" s="52" t="s">
        <v>3196</v>
      </c>
      <c r="O403" s="52" t="s">
        <v>3197</v>
      </c>
      <c r="P403" s="55" t="s">
        <v>25</v>
      </c>
      <c r="Q403" s="43"/>
    </row>
    <row r="404" spans="2:17" ht="18" customHeight="1" x14ac:dyDescent="0.15">
      <c r="B404" s="54">
        <v>2017</v>
      </c>
      <c r="C404" s="55">
        <v>3</v>
      </c>
      <c r="D404" s="55" t="s">
        <v>16</v>
      </c>
      <c r="E404" s="45" t="s">
        <v>3201</v>
      </c>
      <c r="F404" s="55" t="s">
        <v>219</v>
      </c>
      <c r="G404" s="42" t="s">
        <v>962</v>
      </c>
      <c r="H404" s="42" t="s">
        <v>3204</v>
      </c>
      <c r="I404" s="47" t="s">
        <v>17</v>
      </c>
      <c r="J404" s="44">
        <v>592</v>
      </c>
      <c r="K404" s="47" t="s">
        <v>267</v>
      </c>
      <c r="L404" s="173">
        <v>753</v>
      </c>
      <c r="M404" s="45" t="s">
        <v>3177</v>
      </c>
      <c r="N404" s="52" t="s">
        <v>3196</v>
      </c>
      <c r="O404" s="52" t="s">
        <v>3197</v>
      </c>
      <c r="P404" s="55" t="s">
        <v>25</v>
      </c>
      <c r="Q404" s="43"/>
    </row>
    <row r="405" spans="2:17" ht="18" customHeight="1" x14ac:dyDescent="0.15">
      <c r="B405" s="54">
        <v>2017</v>
      </c>
      <c r="C405" s="55">
        <v>3</v>
      </c>
      <c r="D405" s="57" t="s">
        <v>15</v>
      </c>
      <c r="E405" s="45" t="s">
        <v>3668</v>
      </c>
      <c r="F405" s="55" t="s">
        <v>3654</v>
      </c>
      <c r="G405" s="42" t="s">
        <v>3669</v>
      </c>
      <c r="H405" s="42" t="s">
        <v>3670</v>
      </c>
      <c r="I405" s="47" t="s">
        <v>131</v>
      </c>
      <c r="J405" s="44">
        <v>5</v>
      </c>
      <c r="K405" s="44" t="s">
        <v>3671</v>
      </c>
      <c r="L405" s="173">
        <v>129</v>
      </c>
      <c r="M405" s="46" t="s">
        <v>3652</v>
      </c>
      <c r="N405" s="47" t="s">
        <v>3657</v>
      </c>
      <c r="O405" s="47" t="s">
        <v>3658</v>
      </c>
      <c r="P405" s="47" t="s">
        <v>25</v>
      </c>
      <c r="Q405" s="43"/>
    </row>
    <row r="406" spans="2:17" ht="18" customHeight="1" x14ac:dyDescent="0.15">
      <c r="B406" s="54">
        <v>2017</v>
      </c>
      <c r="C406" s="55">
        <v>3</v>
      </c>
      <c r="D406" s="57" t="s">
        <v>15</v>
      </c>
      <c r="E406" s="45" t="s">
        <v>3672</v>
      </c>
      <c r="F406" s="55" t="s">
        <v>3654</v>
      </c>
      <c r="G406" s="42" t="s">
        <v>3673</v>
      </c>
      <c r="H406" s="42" t="s">
        <v>3674</v>
      </c>
      <c r="I406" s="47" t="s">
        <v>131</v>
      </c>
      <c r="J406" s="44">
        <v>1</v>
      </c>
      <c r="K406" s="44" t="s">
        <v>132</v>
      </c>
      <c r="L406" s="173">
        <v>117</v>
      </c>
      <c r="M406" s="46" t="s">
        <v>3652</v>
      </c>
      <c r="N406" s="47" t="s">
        <v>3657</v>
      </c>
      <c r="O406" s="47" t="s">
        <v>3658</v>
      </c>
      <c r="P406" s="47" t="s">
        <v>25</v>
      </c>
      <c r="Q406" s="43"/>
    </row>
    <row r="407" spans="2:17" ht="18" customHeight="1" x14ac:dyDescent="0.15">
      <c r="B407" s="54">
        <v>2017</v>
      </c>
      <c r="C407" s="55">
        <v>3</v>
      </c>
      <c r="D407" s="57" t="s">
        <v>15</v>
      </c>
      <c r="E407" s="45" t="s">
        <v>3675</v>
      </c>
      <c r="F407" s="55" t="s">
        <v>3654</v>
      </c>
      <c r="G407" s="42" t="s">
        <v>3676</v>
      </c>
      <c r="H407" s="42" t="s">
        <v>3677</v>
      </c>
      <c r="I407" s="47" t="s">
        <v>3678</v>
      </c>
      <c r="J407" s="44">
        <v>1</v>
      </c>
      <c r="K407" s="44" t="s">
        <v>132</v>
      </c>
      <c r="L407" s="173">
        <v>100</v>
      </c>
      <c r="M407" s="46" t="s">
        <v>3652</v>
      </c>
      <c r="N407" s="47" t="s">
        <v>3679</v>
      </c>
      <c r="O407" s="47" t="s">
        <v>3680</v>
      </c>
      <c r="P407" s="47" t="s">
        <v>25</v>
      </c>
      <c r="Q407" s="43"/>
    </row>
    <row r="408" spans="2:17" ht="18" customHeight="1" x14ac:dyDescent="0.15">
      <c r="B408" s="54">
        <v>2017</v>
      </c>
      <c r="C408" s="55">
        <v>3</v>
      </c>
      <c r="D408" s="55" t="s">
        <v>16</v>
      </c>
      <c r="E408" s="45" t="s">
        <v>3325</v>
      </c>
      <c r="F408" s="55" t="s">
        <v>3826</v>
      </c>
      <c r="G408" s="42" t="s">
        <v>246</v>
      </c>
      <c r="H408" s="42" t="s">
        <v>3084</v>
      </c>
      <c r="I408" s="47" t="s">
        <v>248</v>
      </c>
      <c r="J408" s="47">
        <v>3600</v>
      </c>
      <c r="K408" s="55" t="s">
        <v>288</v>
      </c>
      <c r="L408" s="173">
        <v>250</v>
      </c>
      <c r="M408" s="45" t="s">
        <v>3252</v>
      </c>
      <c r="N408" s="52" t="s">
        <v>3326</v>
      </c>
      <c r="O408" s="52" t="s">
        <v>3327</v>
      </c>
      <c r="P408" s="55" t="s">
        <v>25</v>
      </c>
      <c r="Q408" s="246"/>
    </row>
    <row r="409" spans="2:17" ht="18" customHeight="1" x14ac:dyDescent="0.15">
      <c r="B409" s="54">
        <v>2017</v>
      </c>
      <c r="C409" s="55">
        <v>3</v>
      </c>
      <c r="D409" s="55" t="s">
        <v>16</v>
      </c>
      <c r="E409" s="45" t="s">
        <v>3325</v>
      </c>
      <c r="F409" s="55" t="s">
        <v>128</v>
      </c>
      <c r="G409" s="42" t="s">
        <v>251</v>
      </c>
      <c r="H409" s="42" t="s">
        <v>3417</v>
      </c>
      <c r="I409" s="47" t="s">
        <v>248</v>
      </c>
      <c r="J409" s="47">
        <v>230</v>
      </c>
      <c r="K409" s="55" t="s">
        <v>253</v>
      </c>
      <c r="L409" s="173">
        <v>140</v>
      </c>
      <c r="M409" s="45" t="s">
        <v>3252</v>
      </c>
      <c r="N409" s="52" t="s">
        <v>3326</v>
      </c>
      <c r="O409" s="52" t="s">
        <v>3327</v>
      </c>
      <c r="P409" s="55" t="s">
        <v>25</v>
      </c>
      <c r="Q409" s="246"/>
    </row>
    <row r="410" spans="2:17" ht="18" customHeight="1" x14ac:dyDescent="0.15">
      <c r="B410" s="54">
        <v>2017</v>
      </c>
      <c r="C410" s="55">
        <v>3</v>
      </c>
      <c r="D410" s="55" t="s">
        <v>16</v>
      </c>
      <c r="E410" s="45" t="s">
        <v>3328</v>
      </c>
      <c r="F410" s="55" t="s">
        <v>128</v>
      </c>
      <c r="G410" s="42" t="s">
        <v>246</v>
      </c>
      <c r="H410" s="42" t="s">
        <v>3084</v>
      </c>
      <c r="I410" s="47" t="s">
        <v>248</v>
      </c>
      <c r="J410" s="47">
        <v>3000</v>
      </c>
      <c r="K410" s="55" t="s">
        <v>288</v>
      </c>
      <c r="L410" s="173">
        <v>220</v>
      </c>
      <c r="M410" s="45" t="s">
        <v>3252</v>
      </c>
      <c r="N410" s="52" t="s">
        <v>3329</v>
      </c>
      <c r="O410" s="52" t="s">
        <v>3330</v>
      </c>
      <c r="P410" s="55" t="s">
        <v>25</v>
      </c>
      <c r="Q410" s="246"/>
    </row>
    <row r="411" spans="2:17" ht="18" customHeight="1" x14ac:dyDescent="0.15">
      <c r="B411" s="54">
        <v>2017</v>
      </c>
      <c r="C411" s="55">
        <v>3</v>
      </c>
      <c r="D411" s="55" t="s">
        <v>16</v>
      </c>
      <c r="E411" s="45" t="s">
        <v>3328</v>
      </c>
      <c r="F411" s="55" t="s">
        <v>128</v>
      </c>
      <c r="G411" s="42" t="s">
        <v>251</v>
      </c>
      <c r="H411" s="42" t="s">
        <v>3417</v>
      </c>
      <c r="I411" s="47" t="s">
        <v>248</v>
      </c>
      <c r="J411" s="47">
        <v>165</v>
      </c>
      <c r="K411" s="55" t="s">
        <v>253</v>
      </c>
      <c r="L411" s="173">
        <v>100</v>
      </c>
      <c r="M411" s="45" t="s">
        <v>3252</v>
      </c>
      <c r="N411" s="52" t="s">
        <v>3329</v>
      </c>
      <c r="O411" s="52" t="s">
        <v>3330</v>
      </c>
      <c r="P411" s="55" t="s">
        <v>25</v>
      </c>
      <c r="Q411" s="246"/>
    </row>
    <row r="412" spans="2:17" ht="18" customHeight="1" x14ac:dyDescent="0.15">
      <c r="B412" s="54">
        <v>2017</v>
      </c>
      <c r="C412" s="55">
        <v>3</v>
      </c>
      <c r="D412" s="55" t="s">
        <v>16</v>
      </c>
      <c r="E412" s="45" t="s">
        <v>3331</v>
      </c>
      <c r="F412" s="55" t="s">
        <v>128</v>
      </c>
      <c r="G412" s="42" t="s">
        <v>246</v>
      </c>
      <c r="H412" s="42" t="s">
        <v>3084</v>
      </c>
      <c r="I412" s="47" t="s">
        <v>248</v>
      </c>
      <c r="J412" s="47">
        <v>2800</v>
      </c>
      <c r="K412" s="55" t="s">
        <v>288</v>
      </c>
      <c r="L412" s="173">
        <v>200</v>
      </c>
      <c r="M412" s="45" t="s">
        <v>3252</v>
      </c>
      <c r="N412" s="52" t="s">
        <v>3329</v>
      </c>
      <c r="O412" s="52" t="s">
        <v>3330</v>
      </c>
      <c r="P412" s="55" t="s">
        <v>25</v>
      </c>
      <c r="Q412" s="246"/>
    </row>
    <row r="413" spans="2:17" ht="18" customHeight="1" x14ac:dyDescent="0.15">
      <c r="B413" s="54">
        <v>2017</v>
      </c>
      <c r="C413" s="55">
        <v>3</v>
      </c>
      <c r="D413" s="55" t="s">
        <v>16</v>
      </c>
      <c r="E413" s="45" t="s">
        <v>3333</v>
      </c>
      <c r="F413" s="55" t="s">
        <v>128</v>
      </c>
      <c r="G413" s="42" t="s">
        <v>246</v>
      </c>
      <c r="H413" s="42" t="s">
        <v>3084</v>
      </c>
      <c r="I413" s="47" t="s">
        <v>248</v>
      </c>
      <c r="J413" s="47">
        <v>700</v>
      </c>
      <c r="K413" s="55" t="s">
        <v>288</v>
      </c>
      <c r="L413" s="173">
        <v>48</v>
      </c>
      <c r="M413" s="45" t="s">
        <v>3252</v>
      </c>
      <c r="N413" s="55" t="s">
        <v>3256</v>
      </c>
      <c r="O413" s="55" t="s">
        <v>3257</v>
      </c>
      <c r="P413" s="55" t="s">
        <v>25</v>
      </c>
      <c r="Q413" s="246"/>
    </row>
    <row r="414" spans="2:17" ht="18" customHeight="1" x14ac:dyDescent="0.15">
      <c r="B414" s="54">
        <v>2017</v>
      </c>
      <c r="C414" s="55">
        <v>3</v>
      </c>
      <c r="D414" s="55" t="s">
        <v>16</v>
      </c>
      <c r="E414" s="45" t="s">
        <v>3333</v>
      </c>
      <c r="F414" s="55" t="s">
        <v>128</v>
      </c>
      <c r="G414" s="42" t="s">
        <v>251</v>
      </c>
      <c r="H414" s="42" t="s">
        <v>3417</v>
      </c>
      <c r="I414" s="47" t="s">
        <v>248</v>
      </c>
      <c r="J414" s="47">
        <v>50</v>
      </c>
      <c r="K414" s="55" t="s">
        <v>253</v>
      </c>
      <c r="L414" s="173">
        <v>32</v>
      </c>
      <c r="M414" s="45" t="s">
        <v>3252</v>
      </c>
      <c r="N414" s="55" t="s">
        <v>3256</v>
      </c>
      <c r="O414" s="55" t="s">
        <v>3257</v>
      </c>
      <c r="P414" s="55" t="s">
        <v>25</v>
      </c>
      <c r="Q414" s="246"/>
    </row>
    <row r="415" spans="2:17" ht="18" customHeight="1" x14ac:dyDescent="0.15">
      <c r="B415" s="54">
        <v>2017</v>
      </c>
      <c r="C415" s="55">
        <v>3</v>
      </c>
      <c r="D415" s="55" t="s">
        <v>16</v>
      </c>
      <c r="E415" s="45" t="s">
        <v>3334</v>
      </c>
      <c r="F415" s="55" t="s">
        <v>128</v>
      </c>
      <c r="G415" s="42" t="s">
        <v>246</v>
      </c>
      <c r="H415" s="42" t="s">
        <v>3084</v>
      </c>
      <c r="I415" s="47" t="s">
        <v>248</v>
      </c>
      <c r="J415" s="47">
        <v>360</v>
      </c>
      <c r="K415" s="55" t="s">
        <v>288</v>
      </c>
      <c r="L415" s="173">
        <v>25</v>
      </c>
      <c r="M415" s="45" t="s">
        <v>3252</v>
      </c>
      <c r="N415" s="55" t="s">
        <v>3256</v>
      </c>
      <c r="O415" s="55" t="s">
        <v>3257</v>
      </c>
      <c r="P415" s="55" t="s">
        <v>25</v>
      </c>
      <c r="Q415" s="246"/>
    </row>
    <row r="416" spans="2:17" ht="18" customHeight="1" x14ac:dyDescent="0.15">
      <c r="B416" s="54">
        <v>2017</v>
      </c>
      <c r="C416" s="55">
        <v>3</v>
      </c>
      <c r="D416" s="55" t="s">
        <v>16</v>
      </c>
      <c r="E416" s="45" t="s">
        <v>3335</v>
      </c>
      <c r="F416" s="55" t="s">
        <v>128</v>
      </c>
      <c r="G416" s="42" t="s">
        <v>246</v>
      </c>
      <c r="H416" s="42" t="s">
        <v>3084</v>
      </c>
      <c r="I416" s="47" t="s">
        <v>248</v>
      </c>
      <c r="J416" s="47">
        <v>2000</v>
      </c>
      <c r="K416" s="55" t="s">
        <v>288</v>
      </c>
      <c r="L416" s="173">
        <v>144</v>
      </c>
      <c r="M416" s="45" t="s">
        <v>3252</v>
      </c>
      <c r="N416" s="55" t="s">
        <v>3256</v>
      </c>
      <c r="O416" s="55" t="s">
        <v>3257</v>
      </c>
      <c r="P416" s="55" t="s">
        <v>25</v>
      </c>
      <c r="Q416" s="246"/>
    </row>
    <row r="417" spans="2:17" ht="18" customHeight="1" x14ac:dyDescent="0.15">
      <c r="B417" s="54">
        <v>2017</v>
      </c>
      <c r="C417" s="55">
        <v>3</v>
      </c>
      <c r="D417" s="55" t="s">
        <v>16</v>
      </c>
      <c r="E417" s="45" t="s">
        <v>3335</v>
      </c>
      <c r="F417" s="55" t="s">
        <v>128</v>
      </c>
      <c r="G417" s="42" t="s">
        <v>251</v>
      </c>
      <c r="H417" s="42" t="s">
        <v>3417</v>
      </c>
      <c r="I417" s="47" t="s">
        <v>248</v>
      </c>
      <c r="J417" s="47">
        <v>100</v>
      </c>
      <c r="K417" s="55" t="s">
        <v>253</v>
      </c>
      <c r="L417" s="173">
        <v>60</v>
      </c>
      <c r="M417" s="45" t="s">
        <v>3252</v>
      </c>
      <c r="N417" s="55" t="s">
        <v>3256</v>
      </c>
      <c r="O417" s="55" t="s">
        <v>3257</v>
      </c>
      <c r="P417" s="55" t="s">
        <v>25</v>
      </c>
      <c r="Q417" s="246"/>
    </row>
    <row r="418" spans="2:17" ht="18" customHeight="1" x14ac:dyDescent="0.15">
      <c r="B418" s="54">
        <v>2017</v>
      </c>
      <c r="C418" s="55">
        <v>3</v>
      </c>
      <c r="D418" s="55" t="s">
        <v>16</v>
      </c>
      <c r="E418" s="45" t="s">
        <v>3450</v>
      </c>
      <c r="F418" s="55" t="s">
        <v>128</v>
      </c>
      <c r="G418" s="42" t="s">
        <v>3434</v>
      </c>
      <c r="H418" s="42" t="s">
        <v>3445</v>
      </c>
      <c r="I418" s="47" t="s">
        <v>3446</v>
      </c>
      <c r="J418" s="47">
        <v>1</v>
      </c>
      <c r="K418" s="47" t="s">
        <v>3432</v>
      </c>
      <c r="L418" s="173">
        <v>48</v>
      </c>
      <c r="M418" s="45" t="s">
        <v>3447</v>
      </c>
      <c r="N418" s="52" t="s">
        <v>3451</v>
      </c>
      <c r="O418" s="52" t="s">
        <v>3452</v>
      </c>
      <c r="P418" s="55" t="s">
        <v>25</v>
      </c>
      <c r="Q418" s="246"/>
    </row>
    <row r="419" spans="2:17" ht="18" customHeight="1" x14ac:dyDescent="0.15">
      <c r="B419" s="54">
        <v>2017</v>
      </c>
      <c r="C419" s="55">
        <v>3</v>
      </c>
      <c r="D419" s="55" t="s">
        <v>16</v>
      </c>
      <c r="E419" s="45" t="s">
        <v>3453</v>
      </c>
      <c r="F419" s="55" t="s">
        <v>128</v>
      </c>
      <c r="G419" s="42" t="s">
        <v>3454</v>
      </c>
      <c r="H419" s="42" t="s">
        <v>3455</v>
      </c>
      <c r="I419" s="47" t="s">
        <v>3446</v>
      </c>
      <c r="J419" s="47">
        <v>1</v>
      </c>
      <c r="K419" s="47" t="s">
        <v>3432</v>
      </c>
      <c r="L419" s="173">
        <v>120</v>
      </c>
      <c r="M419" s="45" t="s">
        <v>3447</v>
      </c>
      <c r="N419" s="52" t="s">
        <v>3456</v>
      </c>
      <c r="O419" s="52" t="s">
        <v>3457</v>
      </c>
      <c r="P419" s="55" t="s">
        <v>25</v>
      </c>
      <c r="Q419" s="246"/>
    </row>
    <row r="420" spans="2:17" ht="18" customHeight="1" x14ac:dyDescent="0.15">
      <c r="B420" s="54">
        <v>2017</v>
      </c>
      <c r="C420" s="55">
        <v>3</v>
      </c>
      <c r="D420" s="55" t="s">
        <v>15</v>
      </c>
      <c r="E420" s="45" t="s">
        <v>3458</v>
      </c>
      <c r="F420" s="55" t="s">
        <v>36</v>
      </c>
      <c r="G420" s="42" t="s">
        <v>3459</v>
      </c>
      <c r="H420" s="42" t="s">
        <v>3460</v>
      </c>
      <c r="I420" s="47" t="s">
        <v>3214</v>
      </c>
      <c r="J420" s="47">
        <v>2</v>
      </c>
      <c r="K420" s="47" t="s">
        <v>894</v>
      </c>
      <c r="L420" s="173">
        <v>241</v>
      </c>
      <c r="M420" s="45" t="s">
        <v>3461</v>
      </c>
      <c r="N420" s="52" t="s">
        <v>3266</v>
      </c>
      <c r="O420" s="52" t="s">
        <v>3267</v>
      </c>
      <c r="P420" s="55" t="s">
        <v>25</v>
      </c>
      <c r="Q420" s="246"/>
    </row>
    <row r="421" spans="2:17" ht="18" customHeight="1" x14ac:dyDescent="0.15">
      <c r="B421" s="54">
        <v>2017</v>
      </c>
      <c r="C421" s="55">
        <v>3</v>
      </c>
      <c r="D421" s="55" t="s">
        <v>15</v>
      </c>
      <c r="E421" s="45" t="s">
        <v>3458</v>
      </c>
      <c r="F421" s="55" t="s">
        <v>36</v>
      </c>
      <c r="G421" s="42" t="s">
        <v>3459</v>
      </c>
      <c r="H421" s="42" t="s">
        <v>3462</v>
      </c>
      <c r="I421" s="47" t="s">
        <v>3214</v>
      </c>
      <c r="J421" s="47">
        <v>2</v>
      </c>
      <c r="K421" s="47" t="s">
        <v>894</v>
      </c>
      <c r="L421" s="173">
        <v>265</v>
      </c>
      <c r="M421" s="45" t="s">
        <v>3461</v>
      </c>
      <c r="N421" s="52" t="s">
        <v>3266</v>
      </c>
      <c r="O421" s="52" t="s">
        <v>3267</v>
      </c>
      <c r="P421" s="55" t="s">
        <v>25</v>
      </c>
      <c r="Q421" s="246"/>
    </row>
    <row r="422" spans="2:17" ht="18" customHeight="1" x14ac:dyDescent="0.15">
      <c r="B422" s="54">
        <v>2017</v>
      </c>
      <c r="C422" s="55">
        <v>3</v>
      </c>
      <c r="D422" s="55" t="s">
        <v>15</v>
      </c>
      <c r="E422" s="45" t="s">
        <v>3458</v>
      </c>
      <c r="F422" s="55" t="s">
        <v>36</v>
      </c>
      <c r="G422" s="42" t="s">
        <v>3463</v>
      </c>
      <c r="H422" s="42" t="s">
        <v>3464</v>
      </c>
      <c r="I422" s="47" t="s">
        <v>3465</v>
      </c>
      <c r="J422" s="47">
        <v>1</v>
      </c>
      <c r="K422" s="47" t="s">
        <v>894</v>
      </c>
      <c r="L422" s="173">
        <v>77</v>
      </c>
      <c r="M422" s="45" t="s">
        <v>3461</v>
      </c>
      <c r="N422" s="52" t="s">
        <v>3266</v>
      </c>
      <c r="O422" s="52" t="s">
        <v>3267</v>
      </c>
      <c r="P422" s="55" t="s">
        <v>25</v>
      </c>
      <c r="Q422" s="246"/>
    </row>
    <row r="423" spans="2:17" ht="18" customHeight="1" x14ac:dyDescent="0.15">
      <c r="B423" s="54">
        <v>2017</v>
      </c>
      <c r="C423" s="55">
        <v>3</v>
      </c>
      <c r="D423" s="55" t="s">
        <v>15</v>
      </c>
      <c r="E423" s="45" t="s">
        <v>3458</v>
      </c>
      <c r="F423" s="55" t="s">
        <v>36</v>
      </c>
      <c r="G423" s="42" t="s">
        <v>3466</v>
      </c>
      <c r="H423" s="42" t="s">
        <v>3467</v>
      </c>
      <c r="I423" s="47" t="s">
        <v>905</v>
      </c>
      <c r="J423" s="47">
        <v>4</v>
      </c>
      <c r="K423" s="47" t="s">
        <v>894</v>
      </c>
      <c r="L423" s="173">
        <v>571</v>
      </c>
      <c r="M423" s="45" t="s">
        <v>3461</v>
      </c>
      <c r="N423" s="52" t="s">
        <v>3266</v>
      </c>
      <c r="O423" s="52" t="s">
        <v>3267</v>
      </c>
      <c r="P423" s="55" t="s">
        <v>25</v>
      </c>
      <c r="Q423" s="246"/>
    </row>
    <row r="424" spans="2:17" ht="18" customHeight="1" x14ac:dyDescent="0.15">
      <c r="B424" s="54">
        <v>2017</v>
      </c>
      <c r="C424" s="55">
        <v>3</v>
      </c>
      <c r="D424" s="55" t="s">
        <v>15</v>
      </c>
      <c r="E424" s="45" t="s">
        <v>3458</v>
      </c>
      <c r="F424" s="55" t="s">
        <v>36</v>
      </c>
      <c r="G424" s="42" t="s">
        <v>3468</v>
      </c>
      <c r="H424" s="42" t="s">
        <v>3469</v>
      </c>
      <c r="I424" s="47" t="s">
        <v>3214</v>
      </c>
      <c r="J424" s="47">
        <v>2</v>
      </c>
      <c r="K424" s="47" t="s">
        <v>894</v>
      </c>
      <c r="L424" s="173">
        <v>187</v>
      </c>
      <c r="M424" s="45" t="s">
        <v>3461</v>
      </c>
      <c r="N424" s="52" t="s">
        <v>3266</v>
      </c>
      <c r="O424" s="52" t="s">
        <v>3267</v>
      </c>
      <c r="P424" s="55" t="s">
        <v>25</v>
      </c>
      <c r="Q424" s="246"/>
    </row>
    <row r="425" spans="2:17" ht="18" customHeight="1" x14ac:dyDescent="0.15">
      <c r="B425" s="54">
        <v>2017</v>
      </c>
      <c r="C425" s="55">
        <v>3</v>
      </c>
      <c r="D425" s="55" t="s">
        <v>15</v>
      </c>
      <c r="E425" s="45" t="s">
        <v>3458</v>
      </c>
      <c r="F425" s="55" t="s">
        <v>36</v>
      </c>
      <c r="G425" s="42" t="s">
        <v>155</v>
      </c>
      <c r="H425" s="42" t="s">
        <v>3470</v>
      </c>
      <c r="I425" s="47" t="s">
        <v>155</v>
      </c>
      <c r="J425" s="47">
        <v>1</v>
      </c>
      <c r="K425" s="47" t="s">
        <v>894</v>
      </c>
      <c r="L425" s="173">
        <v>120</v>
      </c>
      <c r="M425" s="45" t="s">
        <v>3461</v>
      </c>
      <c r="N425" s="52" t="s">
        <v>3266</v>
      </c>
      <c r="O425" s="52" t="s">
        <v>3267</v>
      </c>
      <c r="P425" s="55" t="s">
        <v>25</v>
      </c>
      <c r="Q425" s="246"/>
    </row>
    <row r="426" spans="2:17" ht="18" customHeight="1" x14ac:dyDescent="0.15">
      <c r="B426" s="54">
        <v>2017</v>
      </c>
      <c r="C426" s="55">
        <v>3</v>
      </c>
      <c r="D426" s="55" t="s">
        <v>15</v>
      </c>
      <c r="E426" s="45" t="s">
        <v>3458</v>
      </c>
      <c r="F426" s="55" t="s">
        <v>36</v>
      </c>
      <c r="G426" s="42" t="s">
        <v>3471</v>
      </c>
      <c r="H426" s="42" t="s">
        <v>3472</v>
      </c>
      <c r="I426" s="47" t="s">
        <v>131</v>
      </c>
      <c r="J426" s="47">
        <v>2</v>
      </c>
      <c r="K426" s="47" t="s">
        <v>894</v>
      </c>
      <c r="L426" s="173">
        <v>36</v>
      </c>
      <c r="M426" s="45" t="s">
        <v>3461</v>
      </c>
      <c r="N426" s="52" t="s">
        <v>3266</v>
      </c>
      <c r="O426" s="52" t="s">
        <v>3473</v>
      </c>
      <c r="P426" s="55" t="s">
        <v>25</v>
      </c>
      <c r="Q426" s="246"/>
    </row>
    <row r="427" spans="2:17" ht="18" customHeight="1" x14ac:dyDescent="0.15">
      <c r="B427" s="54">
        <v>2017</v>
      </c>
      <c r="C427" s="55">
        <v>3</v>
      </c>
      <c r="D427" s="55" t="s">
        <v>15</v>
      </c>
      <c r="E427" s="45" t="s">
        <v>3458</v>
      </c>
      <c r="F427" s="55" t="s">
        <v>36</v>
      </c>
      <c r="G427" s="42" t="s">
        <v>3471</v>
      </c>
      <c r="H427" s="42" t="s">
        <v>3474</v>
      </c>
      <c r="I427" s="47" t="s">
        <v>131</v>
      </c>
      <c r="J427" s="47">
        <v>2</v>
      </c>
      <c r="K427" s="47" t="s">
        <v>894</v>
      </c>
      <c r="L427" s="173">
        <v>71</v>
      </c>
      <c r="M427" s="45" t="s">
        <v>3461</v>
      </c>
      <c r="N427" s="52" t="s">
        <v>3266</v>
      </c>
      <c r="O427" s="52" t="s">
        <v>3475</v>
      </c>
      <c r="P427" s="55" t="s">
        <v>25</v>
      </c>
      <c r="Q427" s="246"/>
    </row>
    <row r="428" spans="2:17" ht="18" customHeight="1" x14ac:dyDescent="0.15">
      <c r="B428" s="54">
        <v>2017</v>
      </c>
      <c r="C428" s="55">
        <v>3</v>
      </c>
      <c r="D428" s="55" t="s">
        <v>15</v>
      </c>
      <c r="E428" s="45" t="s">
        <v>3458</v>
      </c>
      <c r="F428" s="55" t="s">
        <v>36</v>
      </c>
      <c r="G428" s="42" t="s">
        <v>3476</v>
      </c>
      <c r="H428" s="42" t="s">
        <v>3477</v>
      </c>
      <c r="I428" s="47" t="s">
        <v>905</v>
      </c>
      <c r="J428" s="47">
        <v>1</v>
      </c>
      <c r="K428" s="47" t="s">
        <v>894</v>
      </c>
      <c r="L428" s="173">
        <v>45</v>
      </c>
      <c r="M428" s="45" t="s">
        <v>3461</v>
      </c>
      <c r="N428" s="52" t="s">
        <v>3266</v>
      </c>
      <c r="O428" s="52" t="s">
        <v>3352</v>
      </c>
      <c r="P428" s="55" t="s">
        <v>25</v>
      </c>
      <c r="Q428" s="246"/>
    </row>
    <row r="429" spans="2:17" ht="18" customHeight="1" x14ac:dyDescent="0.15">
      <c r="B429" s="54">
        <v>2017</v>
      </c>
      <c r="C429" s="55">
        <v>3</v>
      </c>
      <c r="D429" s="55" t="s">
        <v>15</v>
      </c>
      <c r="E429" s="45" t="s">
        <v>3458</v>
      </c>
      <c r="F429" s="55" t="s">
        <v>36</v>
      </c>
      <c r="G429" s="42" t="s">
        <v>3478</v>
      </c>
      <c r="H429" s="42" t="s">
        <v>3479</v>
      </c>
      <c r="I429" s="47" t="s">
        <v>3480</v>
      </c>
      <c r="J429" s="47">
        <v>2</v>
      </c>
      <c r="K429" s="47" t="s">
        <v>894</v>
      </c>
      <c r="L429" s="173">
        <v>46</v>
      </c>
      <c r="M429" s="45" t="s">
        <v>3461</v>
      </c>
      <c r="N429" s="52" t="s">
        <v>3266</v>
      </c>
      <c r="O429" s="52" t="s">
        <v>3481</v>
      </c>
      <c r="P429" s="55" t="s">
        <v>25</v>
      </c>
      <c r="Q429" s="246"/>
    </row>
    <row r="430" spans="2:17" ht="18" customHeight="1" x14ac:dyDescent="0.15">
      <c r="B430" s="54">
        <v>2017</v>
      </c>
      <c r="C430" s="55">
        <v>3</v>
      </c>
      <c r="D430" s="55" t="s">
        <v>15</v>
      </c>
      <c r="E430" s="45" t="s">
        <v>3458</v>
      </c>
      <c r="F430" s="55" t="s">
        <v>36</v>
      </c>
      <c r="G430" s="42" t="s">
        <v>3468</v>
      </c>
      <c r="H430" s="42" t="s">
        <v>3482</v>
      </c>
      <c r="I430" s="47" t="s">
        <v>3214</v>
      </c>
      <c r="J430" s="47">
        <v>2</v>
      </c>
      <c r="K430" s="47" t="s">
        <v>894</v>
      </c>
      <c r="L430" s="173">
        <v>92</v>
      </c>
      <c r="M430" s="45" t="s">
        <v>3461</v>
      </c>
      <c r="N430" s="52" t="s">
        <v>3266</v>
      </c>
      <c r="O430" s="52" t="s">
        <v>3483</v>
      </c>
      <c r="P430" s="55" t="s">
        <v>25</v>
      </c>
      <c r="Q430" s="246"/>
    </row>
    <row r="431" spans="2:17" ht="18" customHeight="1" x14ac:dyDescent="0.15">
      <c r="B431" s="54">
        <v>2017</v>
      </c>
      <c r="C431" s="55">
        <v>3</v>
      </c>
      <c r="D431" s="55" t="s">
        <v>15</v>
      </c>
      <c r="E431" s="45" t="s">
        <v>3458</v>
      </c>
      <c r="F431" s="55" t="s">
        <v>36</v>
      </c>
      <c r="G431" s="42" t="s">
        <v>3484</v>
      </c>
      <c r="H431" s="42" t="s">
        <v>3485</v>
      </c>
      <c r="I431" s="47" t="s">
        <v>3480</v>
      </c>
      <c r="J431" s="47">
        <v>1</v>
      </c>
      <c r="K431" s="47" t="s">
        <v>894</v>
      </c>
      <c r="L431" s="173">
        <v>30</v>
      </c>
      <c r="M431" s="45" t="s">
        <v>3461</v>
      </c>
      <c r="N431" s="52" t="s">
        <v>3266</v>
      </c>
      <c r="O431" s="52" t="s">
        <v>3486</v>
      </c>
      <c r="P431" s="55" t="s">
        <v>25</v>
      </c>
      <c r="Q431" s="246"/>
    </row>
    <row r="432" spans="2:17" ht="18" customHeight="1" x14ac:dyDescent="0.15">
      <c r="B432" s="54">
        <v>2017</v>
      </c>
      <c r="C432" s="55">
        <v>3</v>
      </c>
      <c r="D432" s="55" t="s">
        <v>15</v>
      </c>
      <c r="E432" s="45" t="s">
        <v>3458</v>
      </c>
      <c r="F432" s="55" t="s">
        <v>36</v>
      </c>
      <c r="G432" s="42" t="s">
        <v>3487</v>
      </c>
      <c r="H432" s="42" t="s">
        <v>3488</v>
      </c>
      <c r="I432" s="47" t="s">
        <v>3480</v>
      </c>
      <c r="J432" s="47">
        <v>1</v>
      </c>
      <c r="K432" s="47" t="s">
        <v>894</v>
      </c>
      <c r="L432" s="173">
        <v>34</v>
      </c>
      <c r="M432" s="45" t="s">
        <v>3461</v>
      </c>
      <c r="N432" s="52" t="s">
        <v>3266</v>
      </c>
      <c r="O432" s="52" t="s">
        <v>3489</v>
      </c>
      <c r="P432" s="55" t="s">
        <v>25</v>
      </c>
      <c r="Q432" s="246"/>
    </row>
    <row r="433" spans="2:17" ht="18" customHeight="1" x14ac:dyDescent="0.15">
      <c r="B433" s="54">
        <v>2017</v>
      </c>
      <c r="C433" s="55">
        <v>3</v>
      </c>
      <c r="D433" s="55" t="s">
        <v>15</v>
      </c>
      <c r="E433" s="45" t="s">
        <v>3458</v>
      </c>
      <c r="F433" s="55" t="s">
        <v>36</v>
      </c>
      <c r="G433" s="42" t="s">
        <v>3490</v>
      </c>
      <c r="H433" s="42" t="s">
        <v>3491</v>
      </c>
      <c r="I433" s="47" t="s">
        <v>3480</v>
      </c>
      <c r="J433" s="47">
        <v>2</v>
      </c>
      <c r="K433" s="47" t="s">
        <v>894</v>
      </c>
      <c r="L433" s="173">
        <v>54</v>
      </c>
      <c r="M433" s="45" t="s">
        <v>3461</v>
      </c>
      <c r="N433" s="52" t="s">
        <v>3266</v>
      </c>
      <c r="O433" s="52" t="s">
        <v>3492</v>
      </c>
      <c r="P433" s="55" t="s">
        <v>25</v>
      </c>
      <c r="Q433" s="246"/>
    </row>
    <row r="434" spans="2:17" ht="18" customHeight="1" x14ac:dyDescent="0.15">
      <c r="B434" s="54">
        <v>2017</v>
      </c>
      <c r="C434" s="55">
        <v>3</v>
      </c>
      <c r="D434" s="55" t="s">
        <v>15</v>
      </c>
      <c r="E434" s="45" t="s">
        <v>3458</v>
      </c>
      <c r="F434" s="55" t="s">
        <v>36</v>
      </c>
      <c r="G434" s="42" t="s">
        <v>3490</v>
      </c>
      <c r="H434" s="42" t="s">
        <v>3493</v>
      </c>
      <c r="I434" s="47" t="s">
        <v>3480</v>
      </c>
      <c r="J434" s="47">
        <v>2</v>
      </c>
      <c r="K434" s="47" t="s">
        <v>894</v>
      </c>
      <c r="L434" s="173">
        <v>55</v>
      </c>
      <c r="M434" s="45" t="s">
        <v>3461</v>
      </c>
      <c r="N434" s="52" t="s">
        <v>3266</v>
      </c>
      <c r="O434" s="52" t="s">
        <v>3494</v>
      </c>
      <c r="P434" s="55" t="s">
        <v>25</v>
      </c>
      <c r="Q434" s="246"/>
    </row>
    <row r="435" spans="2:17" ht="18" customHeight="1" x14ac:dyDescent="0.15">
      <c r="B435" s="54">
        <v>2017</v>
      </c>
      <c r="C435" s="55">
        <v>3</v>
      </c>
      <c r="D435" s="55" t="s">
        <v>15</v>
      </c>
      <c r="E435" s="45" t="s">
        <v>3458</v>
      </c>
      <c r="F435" s="55" t="s">
        <v>36</v>
      </c>
      <c r="G435" s="42"/>
      <c r="H435" s="42" t="s">
        <v>3495</v>
      </c>
      <c r="I435" s="47" t="s">
        <v>3480</v>
      </c>
      <c r="J435" s="47">
        <v>1</v>
      </c>
      <c r="K435" s="47" t="s">
        <v>894</v>
      </c>
      <c r="L435" s="173">
        <v>34</v>
      </c>
      <c r="M435" s="45" t="s">
        <v>3461</v>
      </c>
      <c r="N435" s="52" t="s">
        <v>3266</v>
      </c>
      <c r="O435" s="52" t="s">
        <v>3496</v>
      </c>
      <c r="P435" s="55" t="s">
        <v>25</v>
      </c>
      <c r="Q435" s="246"/>
    </row>
    <row r="436" spans="2:17" ht="18" customHeight="1" x14ac:dyDescent="0.15">
      <c r="B436" s="98">
        <v>2017</v>
      </c>
      <c r="C436" s="40">
        <v>3</v>
      </c>
      <c r="D436" s="40" t="s">
        <v>3228</v>
      </c>
      <c r="E436" s="41" t="s">
        <v>4368</v>
      </c>
      <c r="F436" s="40" t="s">
        <v>128</v>
      </c>
      <c r="G436" s="107" t="s">
        <v>246</v>
      </c>
      <c r="H436" s="107" t="s">
        <v>958</v>
      </c>
      <c r="I436" s="99" t="s">
        <v>17</v>
      </c>
      <c r="J436" s="99">
        <v>1</v>
      </c>
      <c r="K436" s="99" t="s">
        <v>132</v>
      </c>
      <c r="L436" s="227">
        <v>41</v>
      </c>
      <c r="M436" s="41" t="s">
        <v>4369</v>
      </c>
      <c r="N436" s="39" t="s">
        <v>4370</v>
      </c>
      <c r="O436" s="39" t="s">
        <v>4371</v>
      </c>
      <c r="P436" s="40" t="s">
        <v>25</v>
      </c>
      <c r="Q436" s="100"/>
    </row>
    <row r="437" spans="2:17" ht="18" customHeight="1" x14ac:dyDescent="0.15">
      <c r="B437" s="98">
        <v>2017</v>
      </c>
      <c r="C437" s="40">
        <v>3</v>
      </c>
      <c r="D437" s="40" t="s">
        <v>3228</v>
      </c>
      <c r="E437" s="41" t="s">
        <v>4368</v>
      </c>
      <c r="F437" s="40" t="s">
        <v>128</v>
      </c>
      <c r="G437" s="107" t="s">
        <v>996</v>
      </c>
      <c r="H437" s="107" t="s">
        <v>4372</v>
      </c>
      <c r="I437" s="99" t="s">
        <v>17</v>
      </c>
      <c r="J437" s="99">
        <v>1</v>
      </c>
      <c r="K437" s="99" t="s">
        <v>132</v>
      </c>
      <c r="L437" s="227">
        <v>375</v>
      </c>
      <c r="M437" s="41" t="s">
        <v>4369</v>
      </c>
      <c r="N437" s="39" t="s">
        <v>4370</v>
      </c>
      <c r="O437" s="39" t="s">
        <v>4371</v>
      </c>
      <c r="P437" s="40" t="s">
        <v>25</v>
      </c>
      <c r="Q437" s="100"/>
    </row>
    <row r="438" spans="2:17" ht="18" customHeight="1" x14ac:dyDescent="0.15">
      <c r="B438" s="98">
        <v>2017</v>
      </c>
      <c r="C438" s="40">
        <v>3</v>
      </c>
      <c r="D438" s="40" t="s">
        <v>3228</v>
      </c>
      <c r="E438" s="41" t="s">
        <v>4368</v>
      </c>
      <c r="F438" s="40" t="s">
        <v>128</v>
      </c>
      <c r="G438" s="107" t="s">
        <v>4373</v>
      </c>
      <c r="H438" s="107" t="s">
        <v>4374</v>
      </c>
      <c r="I438" s="99" t="s">
        <v>1018</v>
      </c>
      <c r="J438" s="99">
        <v>1</v>
      </c>
      <c r="K438" s="99" t="s">
        <v>132</v>
      </c>
      <c r="L438" s="227">
        <v>396</v>
      </c>
      <c r="M438" s="41" t="s">
        <v>4369</v>
      </c>
      <c r="N438" s="39" t="s">
        <v>4370</v>
      </c>
      <c r="O438" s="39" t="s">
        <v>4371</v>
      </c>
      <c r="P438" s="40" t="s">
        <v>25</v>
      </c>
      <c r="Q438" s="100"/>
    </row>
    <row r="439" spans="2:17" ht="18" customHeight="1" x14ac:dyDescent="0.15">
      <c r="B439" s="98">
        <v>2017</v>
      </c>
      <c r="C439" s="40">
        <v>3</v>
      </c>
      <c r="D439" s="40" t="s">
        <v>3228</v>
      </c>
      <c r="E439" s="41" t="s">
        <v>4368</v>
      </c>
      <c r="F439" s="40" t="s">
        <v>128</v>
      </c>
      <c r="G439" s="107" t="s">
        <v>1000</v>
      </c>
      <c r="H439" s="107" t="s">
        <v>4375</v>
      </c>
      <c r="I439" s="99" t="s">
        <v>1018</v>
      </c>
      <c r="J439" s="99">
        <v>1</v>
      </c>
      <c r="K439" s="99" t="s">
        <v>132</v>
      </c>
      <c r="L439" s="227">
        <v>59</v>
      </c>
      <c r="M439" s="41" t="s">
        <v>4369</v>
      </c>
      <c r="N439" s="39" t="s">
        <v>4370</v>
      </c>
      <c r="O439" s="39" t="s">
        <v>4371</v>
      </c>
      <c r="P439" s="40" t="s">
        <v>25</v>
      </c>
      <c r="Q439" s="100"/>
    </row>
    <row r="440" spans="2:17" ht="18" customHeight="1" x14ac:dyDescent="0.15">
      <c r="B440" s="98">
        <v>2017</v>
      </c>
      <c r="C440" s="40">
        <v>3</v>
      </c>
      <c r="D440" s="40" t="s">
        <v>3228</v>
      </c>
      <c r="E440" s="41" t="s">
        <v>4368</v>
      </c>
      <c r="F440" s="40" t="s">
        <v>128</v>
      </c>
      <c r="G440" s="107" t="s">
        <v>4376</v>
      </c>
      <c r="H440" s="107" t="s">
        <v>4377</v>
      </c>
      <c r="I440" s="99" t="s">
        <v>1018</v>
      </c>
      <c r="J440" s="99">
        <v>1</v>
      </c>
      <c r="K440" s="99" t="s">
        <v>132</v>
      </c>
      <c r="L440" s="227">
        <v>52</v>
      </c>
      <c r="M440" s="41" t="s">
        <v>4369</v>
      </c>
      <c r="N440" s="39" t="s">
        <v>4370</v>
      </c>
      <c r="O440" s="39" t="s">
        <v>4371</v>
      </c>
      <c r="P440" s="40" t="s">
        <v>25</v>
      </c>
      <c r="Q440" s="100"/>
    </row>
    <row r="441" spans="2:17" ht="18" customHeight="1" x14ac:dyDescent="0.15">
      <c r="B441" s="98">
        <v>2017</v>
      </c>
      <c r="C441" s="40">
        <v>3</v>
      </c>
      <c r="D441" s="40" t="s">
        <v>3228</v>
      </c>
      <c r="E441" s="41" t="s">
        <v>4401</v>
      </c>
      <c r="F441" s="40" t="s">
        <v>36</v>
      </c>
      <c r="G441" s="107" t="s">
        <v>4402</v>
      </c>
      <c r="H441" s="107" t="s">
        <v>4403</v>
      </c>
      <c r="I441" s="99" t="s">
        <v>3894</v>
      </c>
      <c r="J441" s="99">
        <v>15</v>
      </c>
      <c r="K441" s="99" t="s">
        <v>3379</v>
      </c>
      <c r="L441" s="227">
        <v>31</v>
      </c>
      <c r="M441" s="163" t="s">
        <v>4404</v>
      </c>
      <c r="N441" s="40" t="s">
        <v>4405</v>
      </c>
      <c r="O441" s="40" t="s">
        <v>4406</v>
      </c>
      <c r="P441" s="40" t="s">
        <v>25</v>
      </c>
      <c r="Q441" s="100"/>
    </row>
    <row r="442" spans="2:17" ht="18" customHeight="1" x14ac:dyDescent="0.15">
      <c r="B442" s="98">
        <v>2017</v>
      </c>
      <c r="C442" s="40">
        <v>3</v>
      </c>
      <c r="D442" s="40" t="s">
        <v>3228</v>
      </c>
      <c r="E442" s="41" t="s">
        <v>4447</v>
      </c>
      <c r="F442" s="40" t="s">
        <v>128</v>
      </c>
      <c r="G442" s="107" t="s">
        <v>4449</v>
      </c>
      <c r="H442" s="107" t="s">
        <v>4450</v>
      </c>
      <c r="I442" s="99" t="s">
        <v>17</v>
      </c>
      <c r="J442" s="99">
        <v>1</v>
      </c>
      <c r="K442" s="99" t="s">
        <v>132</v>
      </c>
      <c r="L442" s="227">
        <v>491</v>
      </c>
      <c r="M442" s="41" t="s">
        <v>4448</v>
      </c>
      <c r="N442" s="39" t="s">
        <v>4451</v>
      </c>
      <c r="O442" s="39" t="s">
        <v>4452</v>
      </c>
      <c r="P442" s="40" t="s">
        <v>25</v>
      </c>
      <c r="Q442" s="100"/>
    </row>
    <row r="443" spans="2:17" ht="18" customHeight="1" x14ac:dyDescent="0.15">
      <c r="B443" s="98">
        <v>2017</v>
      </c>
      <c r="C443" s="40">
        <v>3</v>
      </c>
      <c r="D443" s="40" t="s">
        <v>3228</v>
      </c>
      <c r="E443" s="41" t="s">
        <v>4447</v>
      </c>
      <c r="F443" s="40" t="s">
        <v>128</v>
      </c>
      <c r="G443" s="107" t="s">
        <v>4453</v>
      </c>
      <c r="H443" s="107" t="s">
        <v>4454</v>
      </c>
      <c r="I443" s="99" t="s">
        <v>3303</v>
      </c>
      <c r="J443" s="99">
        <v>1</v>
      </c>
      <c r="K443" s="99" t="s">
        <v>132</v>
      </c>
      <c r="L443" s="227">
        <v>64</v>
      </c>
      <c r="M443" s="41" t="s">
        <v>4448</v>
      </c>
      <c r="N443" s="39" t="s">
        <v>4451</v>
      </c>
      <c r="O443" s="39" t="s">
        <v>4452</v>
      </c>
      <c r="P443" s="40" t="s">
        <v>25</v>
      </c>
      <c r="Q443" s="100"/>
    </row>
    <row r="444" spans="2:17" ht="18" customHeight="1" x14ac:dyDescent="0.15">
      <c r="B444" s="98">
        <v>2017</v>
      </c>
      <c r="C444" s="40">
        <v>3</v>
      </c>
      <c r="D444" s="40" t="s">
        <v>3228</v>
      </c>
      <c r="E444" s="41" t="s">
        <v>4455</v>
      </c>
      <c r="F444" s="40" t="s">
        <v>128</v>
      </c>
      <c r="G444" s="107" t="s">
        <v>4456</v>
      </c>
      <c r="H444" s="107"/>
      <c r="I444" s="99" t="s">
        <v>17</v>
      </c>
      <c r="J444" s="99">
        <v>1</v>
      </c>
      <c r="K444" s="99" t="s">
        <v>132</v>
      </c>
      <c r="L444" s="227">
        <v>500</v>
      </c>
      <c r="M444" s="41" t="s">
        <v>4448</v>
      </c>
      <c r="N444" s="39" t="s">
        <v>4089</v>
      </c>
      <c r="O444" s="39" t="s">
        <v>4090</v>
      </c>
      <c r="P444" s="40" t="s">
        <v>25</v>
      </c>
      <c r="Q444" s="100"/>
    </row>
    <row r="445" spans="2:17" ht="18" customHeight="1" x14ac:dyDescent="0.15">
      <c r="B445" s="98">
        <v>2017</v>
      </c>
      <c r="C445" s="40">
        <v>3</v>
      </c>
      <c r="D445" s="40" t="s">
        <v>3228</v>
      </c>
      <c r="E445" s="41" t="s">
        <v>4457</v>
      </c>
      <c r="F445" s="40" t="s">
        <v>4458</v>
      </c>
      <c r="G445" s="107" t="s">
        <v>4459</v>
      </c>
      <c r="H445" s="107" t="s">
        <v>4460</v>
      </c>
      <c r="I445" s="99" t="s">
        <v>4412</v>
      </c>
      <c r="J445" s="99">
        <v>5441</v>
      </c>
      <c r="K445" s="99" t="s">
        <v>4421</v>
      </c>
      <c r="L445" s="227">
        <v>141</v>
      </c>
      <c r="M445" s="41" t="s">
        <v>4461</v>
      </c>
      <c r="N445" s="39" t="s">
        <v>4462</v>
      </c>
      <c r="O445" s="39" t="s">
        <v>4463</v>
      </c>
      <c r="P445" s="40" t="s">
        <v>25</v>
      </c>
      <c r="Q445" s="100"/>
    </row>
    <row r="446" spans="2:17" ht="18" customHeight="1" x14ac:dyDescent="0.15">
      <c r="B446" s="98">
        <v>2017</v>
      </c>
      <c r="C446" s="40">
        <v>3</v>
      </c>
      <c r="D446" s="40" t="s">
        <v>3228</v>
      </c>
      <c r="E446" s="41" t="s">
        <v>4457</v>
      </c>
      <c r="F446" s="40" t="s">
        <v>4458</v>
      </c>
      <c r="G446" s="107" t="s">
        <v>4464</v>
      </c>
      <c r="H446" s="107" t="s">
        <v>4465</v>
      </c>
      <c r="I446" s="99" t="s">
        <v>4412</v>
      </c>
      <c r="J446" s="99">
        <v>3</v>
      </c>
      <c r="K446" s="99" t="s">
        <v>4436</v>
      </c>
      <c r="L446" s="227">
        <v>63</v>
      </c>
      <c r="M446" s="41" t="s">
        <v>4461</v>
      </c>
      <c r="N446" s="39" t="s">
        <v>4462</v>
      </c>
      <c r="O446" s="39" t="s">
        <v>4463</v>
      </c>
      <c r="P446" s="40" t="s">
        <v>25</v>
      </c>
      <c r="Q446" s="100"/>
    </row>
    <row r="447" spans="2:17" ht="18" customHeight="1" x14ac:dyDescent="0.15">
      <c r="B447" s="98">
        <v>2017</v>
      </c>
      <c r="C447" s="40">
        <v>3</v>
      </c>
      <c r="D447" s="40" t="s">
        <v>3228</v>
      </c>
      <c r="E447" s="41" t="s">
        <v>4457</v>
      </c>
      <c r="F447" s="40" t="s">
        <v>4458</v>
      </c>
      <c r="G447" s="107" t="s">
        <v>4466</v>
      </c>
      <c r="H447" s="107" t="s">
        <v>4467</v>
      </c>
      <c r="I447" s="99" t="s">
        <v>4412</v>
      </c>
      <c r="J447" s="99">
        <v>1</v>
      </c>
      <c r="K447" s="99" t="s">
        <v>4436</v>
      </c>
      <c r="L447" s="227">
        <v>69</v>
      </c>
      <c r="M447" s="41" t="s">
        <v>4461</v>
      </c>
      <c r="N447" s="39" t="s">
        <v>4462</v>
      </c>
      <c r="O447" s="39" t="s">
        <v>4463</v>
      </c>
      <c r="P447" s="40" t="s">
        <v>25</v>
      </c>
      <c r="Q447" s="100"/>
    </row>
    <row r="448" spans="2:17" ht="18" customHeight="1" x14ac:dyDescent="0.15">
      <c r="B448" s="98">
        <v>2017</v>
      </c>
      <c r="C448" s="40">
        <v>3</v>
      </c>
      <c r="D448" s="40" t="s">
        <v>3228</v>
      </c>
      <c r="E448" s="41" t="s">
        <v>4503</v>
      </c>
      <c r="F448" s="40" t="s">
        <v>36</v>
      </c>
      <c r="G448" s="107" t="s">
        <v>173</v>
      </c>
      <c r="H448" s="107" t="s">
        <v>2903</v>
      </c>
      <c r="I448" s="99" t="s">
        <v>959</v>
      </c>
      <c r="J448" s="99">
        <v>1221</v>
      </c>
      <c r="K448" s="99" t="s">
        <v>951</v>
      </c>
      <c r="L448" s="227">
        <v>87</v>
      </c>
      <c r="M448" s="41" t="s">
        <v>4298</v>
      </c>
      <c r="N448" s="39" t="s">
        <v>4130</v>
      </c>
      <c r="O448" s="39" t="s">
        <v>4131</v>
      </c>
      <c r="P448" s="40" t="s">
        <v>25</v>
      </c>
      <c r="Q448" s="100"/>
    </row>
    <row r="449" spans="2:17" ht="18" customHeight="1" x14ac:dyDescent="0.15">
      <c r="B449" s="98">
        <v>2017</v>
      </c>
      <c r="C449" s="40">
        <v>3</v>
      </c>
      <c r="D449" s="40" t="s">
        <v>3228</v>
      </c>
      <c r="E449" s="41" t="s">
        <v>4503</v>
      </c>
      <c r="F449" s="40" t="s">
        <v>36</v>
      </c>
      <c r="G449" s="107" t="s">
        <v>3042</v>
      </c>
      <c r="H449" s="107"/>
      <c r="I449" s="99" t="s">
        <v>959</v>
      </c>
      <c r="J449" s="99">
        <v>72538</v>
      </c>
      <c r="K449" s="99" t="s">
        <v>918</v>
      </c>
      <c r="L449" s="227">
        <v>54</v>
      </c>
      <c r="M449" s="41" t="s">
        <v>4298</v>
      </c>
      <c r="N449" s="39" t="s">
        <v>4130</v>
      </c>
      <c r="O449" s="39" t="s">
        <v>4131</v>
      </c>
      <c r="P449" s="40" t="s">
        <v>25</v>
      </c>
      <c r="Q449" s="100"/>
    </row>
    <row r="450" spans="2:17" ht="18" customHeight="1" x14ac:dyDescent="0.15">
      <c r="B450" s="98">
        <v>2017</v>
      </c>
      <c r="C450" s="40">
        <v>3</v>
      </c>
      <c r="D450" s="40" t="s">
        <v>3228</v>
      </c>
      <c r="E450" s="41" t="s">
        <v>4503</v>
      </c>
      <c r="F450" s="40" t="s">
        <v>36</v>
      </c>
      <c r="G450" s="107" t="s">
        <v>4504</v>
      </c>
      <c r="H450" s="107"/>
      <c r="I450" s="99" t="s">
        <v>959</v>
      </c>
      <c r="J450" s="99">
        <v>877</v>
      </c>
      <c r="K450" s="99" t="s">
        <v>293</v>
      </c>
      <c r="L450" s="227">
        <v>27</v>
      </c>
      <c r="M450" s="41" t="s">
        <v>4298</v>
      </c>
      <c r="N450" s="39" t="s">
        <v>4130</v>
      </c>
      <c r="O450" s="39" t="s">
        <v>4131</v>
      </c>
      <c r="P450" s="40" t="s">
        <v>25</v>
      </c>
      <c r="Q450" s="100"/>
    </row>
    <row r="451" spans="2:17" ht="18" customHeight="1" x14ac:dyDescent="0.15">
      <c r="B451" s="98">
        <v>2017</v>
      </c>
      <c r="C451" s="40">
        <v>3</v>
      </c>
      <c r="D451" s="40" t="s">
        <v>3228</v>
      </c>
      <c r="E451" s="41" t="s">
        <v>4503</v>
      </c>
      <c r="F451" s="40" t="s">
        <v>36</v>
      </c>
      <c r="G451" s="107" t="s">
        <v>2767</v>
      </c>
      <c r="H451" s="107"/>
      <c r="I451" s="99" t="s">
        <v>1018</v>
      </c>
      <c r="J451" s="99">
        <v>1</v>
      </c>
      <c r="K451" s="99" t="s">
        <v>132</v>
      </c>
      <c r="L451" s="227">
        <v>87</v>
      </c>
      <c r="M451" s="41" t="s">
        <v>4298</v>
      </c>
      <c r="N451" s="39" t="s">
        <v>4130</v>
      </c>
      <c r="O451" s="39" t="s">
        <v>4131</v>
      </c>
      <c r="P451" s="40" t="s">
        <v>25</v>
      </c>
      <c r="Q451" s="100"/>
    </row>
    <row r="452" spans="2:17" ht="18" customHeight="1" x14ac:dyDescent="0.15">
      <c r="B452" s="98">
        <v>2017</v>
      </c>
      <c r="C452" s="40">
        <v>3</v>
      </c>
      <c r="D452" s="40" t="s">
        <v>3228</v>
      </c>
      <c r="E452" s="41" t="s">
        <v>4519</v>
      </c>
      <c r="F452" s="40" t="s">
        <v>128</v>
      </c>
      <c r="G452" s="107" t="s">
        <v>4520</v>
      </c>
      <c r="H452" s="107"/>
      <c r="I452" s="99" t="s">
        <v>1018</v>
      </c>
      <c r="J452" s="99">
        <v>85</v>
      </c>
      <c r="K452" s="99" t="s">
        <v>293</v>
      </c>
      <c r="L452" s="227">
        <v>40</v>
      </c>
      <c r="M452" s="41" t="s">
        <v>4298</v>
      </c>
      <c r="N452" s="39" t="s">
        <v>4517</v>
      </c>
      <c r="O452" s="39" t="s">
        <v>4518</v>
      </c>
      <c r="P452" s="40" t="s">
        <v>25</v>
      </c>
      <c r="Q452" s="100"/>
    </row>
    <row r="453" spans="2:17" ht="18" customHeight="1" x14ac:dyDescent="0.15">
      <c r="B453" s="98">
        <v>2017</v>
      </c>
      <c r="C453" s="40">
        <v>3</v>
      </c>
      <c r="D453" s="40" t="s">
        <v>3228</v>
      </c>
      <c r="E453" s="41" t="s">
        <v>4519</v>
      </c>
      <c r="F453" s="40" t="s">
        <v>128</v>
      </c>
      <c r="G453" s="107" t="s">
        <v>3034</v>
      </c>
      <c r="H453" s="107"/>
      <c r="I453" s="99" t="s">
        <v>1018</v>
      </c>
      <c r="J453" s="99">
        <v>72</v>
      </c>
      <c r="K453" s="99" t="s">
        <v>293</v>
      </c>
      <c r="L453" s="227">
        <v>34</v>
      </c>
      <c r="M453" s="41" t="s">
        <v>4298</v>
      </c>
      <c r="N453" s="39" t="s">
        <v>4517</v>
      </c>
      <c r="O453" s="39" t="s">
        <v>4518</v>
      </c>
      <c r="P453" s="40" t="s">
        <v>25</v>
      </c>
      <c r="Q453" s="100"/>
    </row>
    <row r="454" spans="2:17" ht="18" customHeight="1" x14ac:dyDescent="0.15">
      <c r="B454" s="98">
        <v>2017</v>
      </c>
      <c r="C454" s="40">
        <v>3</v>
      </c>
      <c r="D454" s="40" t="s">
        <v>3228</v>
      </c>
      <c r="E454" s="41" t="s">
        <v>4519</v>
      </c>
      <c r="F454" s="40" t="s">
        <v>128</v>
      </c>
      <c r="G454" s="107" t="s">
        <v>4521</v>
      </c>
      <c r="H454" s="107" t="s">
        <v>4522</v>
      </c>
      <c r="I454" s="99" t="s">
        <v>1018</v>
      </c>
      <c r="J454" s="99">
        <v>19</v>
      </c>
      <c r="K454" s="99" t="s">
        <v>377</v>
      </c>
      <c r="L454" s="227">
        <v>53</v>
      </c>
      <c r="M454" s="41" t="s">
        <v>4298</v>
      </c>
      <c r="N454" s="39" t="s">
        <v>4517</v>
      </c>
      <c r="O454" s="39" t="s">
        <v>4518</v>
      </c>
      <c r="P454" s="40" t="s">
        <v>25</v>
      </c>
      <c r="Q454" s="100"/>
    </row>
    <row r="455" spans="2:17" ht="18" customHeight="1" x14ac:dyDescent="0.15">
      <c r="B455" s="98">
        <v>2017</v>
      </c>
      <c r="C455" s="40">
        <v>3</v>
      </c>
      <c r="D455" s="40" t="s">
        <v>3228</v>
      </c>
      <c r="E455" s="41" t="s">
        <v>4519</v>
      </c>
      <c r="F455" s="40" t="s">
        <v>128</v>
      </c>
      <c r="G455" s="107" t="s">
        <v>173</v>
      </c>
      <c r="H455" s="107" t="s">
        <v>4523</v>
      </c>
      <c r="I455" s="99" t="s">
        <v>1018</v>
      </c>
      <c r="J455" s="99">
        <v>1003</v>
      </c>
      <c r="K455" s="99" t="s">
        <v>897</v>
      </c>
      <c r="L455" s="227">
        <v>62</v>
      </c>
      <c r="M455" s="41" t="s">
        <v>4298</v>
      </c>
      <c r="N455" s="39" t="s">
        <v>4517</v>
      </c>
      <c r="O455" s="39" t="s">
        <v>4518</v>
      </c>
      <c r="P455" s="40" t="s">
        <v>25</v>
      </c>
      <c r="Q455" s="100"/>
    </row>
    <row r="456" spans="2:17" ht="18" customHeight="1" x14ac:dyDescent="0.15">
      <c r="B456" s="98">
        <v>2017</v>
      </c>
      <c r="C456" s="40">
        <v>3</v>
      </c>
      <c r="D456" s="40" t="s">
        <v>3228</v>
      </c>
      <c r="E456" s="41" t="s">
        <v>4519</v>
      </c>
      <c r="F456" s="40" t="s">
        <v>128</v>
      </c>
      <c r="G456" s="107" t="s">
        <v>4524</v>
      </c>
      <c r="H456" s="107"/>
      <c r="I456" s="99" t="s">
        <v>1018</v>
      </c>
      <c r="J456" s="99">
        <v>1</v>
      </c>
      <c r="K456" s="99" t="s">
        <v>132</v>
      </c>
      <c r="L456" s="227">
        <v>36</v>
      </c>
      <c r="M456" s="41" t="s">
        <v>4298</v>
      </c>
      <c r="N456" s="39" t="s">
        <v>4517</v>
      </c>
      <c r="O456" s="39" t="s">
        <v>4518</v>
      </c>
      <c r="P456" s="40" t="s">
        <v>25</v>
      </c>
      <c r="Q456" s="100"/>
    </row>
    <row r="457" spans="2:17" ht="18" customHeight="1" x14ac:dyDescent="0.15">
      <c r="B457" s="98">
        <v>2017</v>
      </c>
      <c r="C457" s="40">
        <v>3</v>
      </c>
      <c r="D457" s="40" t="s">
        <v>3228</v>
      </c>
      <c r="E457" s="41" t="s">
        <v>4315</v>
      </c>
      <c r="F457" s="40" t="s">
        <v>128</v>
      </c>
      <c r="G457" s="107" t="s">
        <v>4525</v>
      </c>
      <c r="H457" s="107" t="s">
        <v>4526</v>
      </c>
      <c r="I457" s="99" t="s">
        <v>131</v>
      </c>
      <c r="J457" s="99">
        <v>42</v>
      </c>
      <c r="K457" s="99" t="s">
        <v>139</v>
      </c>
      <c r="L457" s="227">
        <v>70</v>
      </c>
      <c r="M457" s="41" t="s">
        <v>4298</v>
      </c>
      <c r="N457" s="39" t="s">
        <v>4140</v>
      </c>
      <c r="O457" s="39" t="s">
        <v>4141</v>
      </c>
      <c r="P457" s="40" t="s">
        <v>25</v>
      </c>
      <c r="Q457" s="100"/>
    </row>
    <row r="458" spans="2:17" ht="18" customHeight="1" x14ac:dyDescent="0.15">
      <c r="B458" s="98">
        <v>2017</v>
      </c>
      <c r="C458" s="40">
        <v>3</v>
      </c>
      <c r="D458" s="40" t="s">
        <v>3228</v>
      </c>
      <c r="E458" s="41" t="s">
        <v>4315</v>
      </c>
      <c r="F458" s="40" t="s">
        <v>128</v>
      </c>
      <c r="G458" s="107" t="s">
        <v>4527</v>
      </c>
      <c r="H458" s="107"/>
      <c r="I458" s="99" t="s">
        <v>44</v>
      </c>
      <c r="J458" s="99">
        <v>1</v>
      </c>
      <c r="K458" s="99" t="s">
        <v>132</v>
      </c>
      <c r="L458" s="227">
        <v>38</v>
      </c>
      <c r="M458" s="41" t="s">
        <v>4298</v>
      </c>
      <c r="N458" s="39" t="s">
        <v>4140</v>
      </c>
      <c r="O458" s="39" t="s">
        <v>4141</v>
      </c>
      <c r="P458" s="40" t="s">
        <v>25</v>
      </c>
      <c r="Q458" s="100"/>
    </row>
    <row r="459" spans="2:17" ht="18" customHeight="1" x14ac:dyDescent="0.15">
      <c r="B459" s="98">
        <v>2017</v>
      </c>
      <c r="C459" s="40">
        <v>3</v>
      </c>
      <c r="D459" s="40" t="s">
        <v>3228</v>
      </c>
      <c r="E459" s="41" t="s">
        <v>4535</v>
      </c>
      <c r="F459" s="40" t="s">
        <v>256</v>
      </c>
      <c r="G459" s="107" t="s">
        <v>4536</v>
      </c>
      <c r="H459" s="107" t="s">
        <v>4537</v>
      </c>
      <c r="I459" s="99" t="s">
        <v>1069</v>
      </c>
      <c r="J459" s="99">
        <v>11</v>
      </c>
      <c r="K459" s="99" t="s">
        <v>139</v>
      </c>
      <c r="L459" s="227">
        <v>37</v>
      </c>
      <c r="M459" s="41" t="s">
        <v>4298</v>
      </c>
      <c r="N459" s="39" t="s">
        <v>4148</v>
      </c>
      <c r="O459" s="39" t="s">
        <v>4149</v>
      </c>
      <c r="P459" s="40" t="s">
        <v>25</v>
      </c>
      <c r="Q459" s="100"/>
    </row>
    <row r="460" spans="2:17" ht="18" customHeight="1" x14ac:dyDescent="0.15">
      <c r="B460" s="70">
        <v>2017</v>
      </c>
      <c r="C460" s="71">
        <v>3</v>
      </c>
      <c r="D460" s="71" t="s">
        <v>15</v>
      </c>
      <c r="E460" s="219" t="s">
        <v>4975</v>
      </c>
      <c r="F460" s="71" t="s">
        <v>4961</v>
      </c>
      <c r="G460" s="210" t="s">
        <v>246</v>
      </c>
      <c r="H460" s="210" t="s">
        <v>4976</v>
      </c>
      <c r="I460" s="166" t="s">
        <v>17</v>
      </c>
      <c r="J460" s="185">
        <v>503</v>
      </c>
      <c r="K460" s="185" t="s">
        <v>894</v>
      </c>
      <c r="L460" s="255">
        <v>33</v>
      </c>
      <c r="M460" s="247" t="s">
        <v>4962</v>
      </c>
      <c r="N460" s="177" t="s">
        <v>4965</v>
      </c>
      <c r="O460" s="52" t="s">
        <v>4964</v>
      </c>
      <c r="P460" s="71" t="s">
        <v>25</v>
      </c>
      <c r="Q460" s="186"/>
    </row>
    <row r="461" spans="2:17" ht="18" customHeight="1" x14ac:dyDescent="0.15">
      <c r="B461" s="70">
        <v>2017</v>
      </c>
      <c r="C461" s="71">
        <v>3</v>
      </c>
      <c r="D461" s="146" t="s">
        <v>15</v>
      </c>
      <c r="E461" s="159" t="s">
        <v>4651</v>
      </c>
      <c r="F461" s="71" t="s">
        <v>128</v>
      </c>
      <c r="G461" s="127" t="s">
        <v>1106</v>
      </c>
      <c r="H461" s="127" t="s">
        <v>4997</v>
      </c>
      <c r="I461" s="166" t="s">
        <v>4998</v>
      </c>
      <c r="J461" s="185">
        <v>7</v>
      </c>
      <c r="K461" s="166" t="s">
        <v>377</v>
      </c>
      <c r="L461" s="255">
        <v>47</v>
      </c>
      <c r="M461" s="159" t="s">
        <v>4653</v>
      </c>
      <c r="N461" s="66" t="s">
        <v>4654</v>
      </c>
      <c r="O461" s="66" t="s">
        <v>4655</v>
      </c>
      <c r="P461" s="71" t="s">
        <v>25</v>
      </c>
      <c r="Q461" s="186"/>
    </row>
    <row r="462" spans="2:17" ht="18" customHeight="1" x14ac:dyDescent="0.15">
      <c r="B462" s="54">
        <v>2017</v>
      </c>
      <c r="C462" s="55">
        <v>3</v>
      </c>
      <c r="D462" s="55" t="s">
        <v>15</v>
      </c>
      <c r="E462" s="45" t="s">
        <v>5005</v>
      </c>
      <c r="F462" s="55" t="s">
        <v>5006</v>
      </c>
      <c r="G462" s="42" t="s">
        <v>246</v>
      </c>
      <c r="H462" s="42" t="s">
        <v>5007</v>
      </c>
      <c r="I462" s="47" t="s">
        <v>959</v>
      </c>
      <c r="J462" s="183">
        <v>2700</v>
      </c>
      <c r="K462" s="47" t="s">
        <v>288</v>
      </c>
      <c r="L462" s="254">
        <v>171</v>
      </c>
      <c r="M462" s="45" t="s">
        <v>4665</v>
      </c>
      <c r="N462" s="52" t="s">
        <v>4666</v>
      </c>
      <c r="O462" s="52" t="s">
        <v>4667</v>
      </c>
      <c r="P462" s="55" t="s">
        <v>25</v>
      </c>
      <c r="Q462" s="246"/>
    </row>
    <row r="463" spans="2:17" ht="18" customHeight="1" x14ac:dyDescent="0.15">
      <c r="B463" s="54">
        <v>2017</v>
      </c>
      <c r="C463" s="55">
        <v>3</v>
      </c>
      <c r="D463" s="55" t="s">
        <v>15</v>
      </c>
      <c r="E463" s="45" t="s">
        <v>5005</v>
      </c>
      <c r="F463" s="55" t="s">
        <v>5006</v>
      </c>
      <c r="G463" s="42" t="s">
        <v>5008</v>
      </c>
      <c r="H463" s="42" t="s">
        <v>5009</v>
      </c>
      <c r="I463" s="47" t="s">
        <v>959</v>
      </c>
      <c r="J463" s="183">
        <v>13500</v>
      </c>
      <c r="K463" s="47" t="s">
        <v>293</v>
      </c>
      <c r="L463" s="254">
        <v>27</v>
      </c>
      <c r="M463" s="45" t="s">
        <v>4665</v>
      </c>
      <c r="N463" s="52" t="s">
        <v>4666</v>
      </c>
      <c r="O463" s="52" t="s">
        <v>4669</v>
      </c>
      <c r="P463" s="55" t="s">
        <v>25</v>
      </c>
      <c r="Q463" s="246"/>
    </row>
    <row r="464" spans="2:17" ht="18" customHeight="1" x14ac:dyDescent="0.15">
      <c r="B464" s="109">
        <v>2017</v>
      </c>
      <c r="C464" s="110">
        <v>3</v>
      </c>
      <c r="D464" s="187" t="s">
        <v>16</v>
      </c>
      <c r="E464" s="112" t="s">
        <v>5025</v>
      </c>
      <c r="F464" s="94" t="s">
        <v>219</v>
      </c>
      <c r="G464" s="158" t="s">
        <v>5026</v>
      </c>
      <c r="H464" s="158" t="s">
        <v>1756</v>
      </c>
      <c r="I464" s="105" t="s">
        <v>1018</v>
      </c>
      <c r="J464" s="188">
        <v>3</v>
      </c>
      <c r="K464" s="105" t="s">
        <v>266</v>
      </c>
      <c r="L464" s="253">
        <v>96</v>
      </c>
      <c r="M464" s="161" t="s">
        <v>4677</v>
      </c>
      <c r="N464" s="94" t="s">
        <v>4678</v>
      </c>
      <c r="O464" s="94" t="s">
        <v>4679</v>
      </c>
      <c r="P464" s="110" t="s">
        <v>25</v>
      </c>
      <c r="Q464" s="189"/>
    </row>
    <row r="465" spans="2:17" ht="18" customHeight="1" x14ac:dyDescent="0.15">
      <c r="B465" s="109">
        <v>2017</v>
      </c>
      <c r="C465" s="110">
        <v>3</v>
      </c>
      <c r="D465" s="187" t="s">
        <v>16</v>
      </c>
      <c r="E465" s="112" t="s">
        <v>5025</v>
      </c>
      <c r="F465" s="94" t="s">
        <v>219</v>
      </c>
      <c r="G465" s="158" t="s">
        <v>5030</v>
      </c>
      <c r="H465" s="158" t="s">
        <v>5031</v>
      </c>
      <c r="I465" s="105" t="s">
        <v>17</v>
      </c>
      <c r="J465" s="188">
        <v>4781</v>
      </c>
      <c r="K465" s="190" t="s">
        <v>293</v>
      </c>
      <c r="L465" s="253">
        <v>148</v>
      </c>
      <c r="M465" s="161" t="s">
        <v>4677</v>
      </c>
      <c r="N465" s="94" t="s">
        <v>4678</v>
      </c>
      <c r="O465" s="94" t="s">
        <v>4679</v>
      </c>
      <c r="P465" s="110" t="s">
        <v>25</v>
      </c>
      <c r="Q465" s="189"/>
    </row>
    <row r="466" spans="2:17" ht="18" customHeight="1" x14ac:dyDescent="0.15">
      <c r="B466" s="54">
        <v>2017</v>
      </c>
      <c r="C466" s="55">
        <v>3</v>
      </c>
      <c r="D466" s="55" t="s">
        <v>15</v>
      </c>
      <c r="E466" s="45" t="s">
        <v>4712</v>
      </c>
      <c r="F466" s="55" t="s">
        <v>219</v>
      </c>
      <c r="G466" s="42" t="s">
        <v>251</v>
      </c>
      <c r="H466" s="42" t="s">
        <v>1121</v>
      </c>
      <c r="I466" s="47" t="s">
        <v>972</v>
      </c>
      <c r="J466" s="183">
        <v>50</v>
      </c>
      <c r="K466" s="47" t="s">
        <v>4621</v>
      </c>
      <c r="L466" s="254">
        <v>30</v>
      </c>
      <c r="M466" s="45" t="s">
        <v>4713</v>
      </c>
      <c r="N466" s="52" t="s">
        <v>5062</v>
      </c>
      <c r="O466" s="52" t="s">
        <v>4715</v>
      </c>
      <c r="P466" s="55" t="s">
        <v>25</v>
      </c>
      <c r="Q466" s="246"/>
    </row>
    <row r="467" spans="2:17" ht="18" customHeight="1" x14ac:dyDescent="0.15">
      <c r="B467" s="54">
        <v>2017</v>
      </c>
      <c r="C467" s="55">
        <v>3</v>
      </c>
      <c r="D467" s="55" t="s">
        <v>15</v>
      </c>
      <c r="E467" s="45" t="s">
        <v>4712</v>
      </c>
      <c r="F467" s="55" t="s">
        <v>219</v>
      </c>
      <c r="G467" s="42" t="s">
        <v>246</v>
      </c>
      <c r="H467" s="42" t="s">
        <v>1121</v>
      </c>
      <c r="I467" s="47" t="s">
        <v>972</v>
      </c>
      <c r="J467" s="183">
        <v>1200</v>
      </c>
      <c r="K467" s="47" t="s">
        <v>288</v>
      </c>
      <c r="L467" s="254">
        <v>72</v>
      </c>
      <c r="M467" s="45" t="s">
        <v>4713</v>
      </c>
      <c r="N467" s="52" t="s">
        <v>5062</v>
      </c>
      <c r="O467" s="52" t="s">
        <v>4715</v>
      </c>
      <c r="P467" s="55" t="s">
        <v>25</v>
      </c>
      <c r="Q467" s="246"/>
    </row>
    <row r="468" spans="2:17" ht="18" customHeight="1" x14ac:dyDescent="0.15">
      <c r="B468" s="54">
        <v>2017</v>
      </c>
      <c r="C468" s="55">
        <v>3</v>
      </c>
      <c r="D468" s="55" t="s">
        <v>15</v>
      </c>
      <c r="E468" s="45" t="s">
        <v>4904</v>
      </c>
      <c r="F468" s="55" t="s">
        <v>219</v>
      </c>
      <c r="G468" s="42" t="s">
        <v>5063</v>
      </c>
      <c r="H468" s="42" t="s">
        <v>1121</v>
      </c>
      <c r="I468" s="47" t="s">
        <v>969</v>
      </c>
      <c r="J468" s="183">
        <v>2000</v>
      </c>
      <c r="K468" s="47" t="s">
        <v>377</v>
      </c>
      <c r="L468" s="254">
        <v>215</v>
      </c>
      <c r="M468" s="45" t="s">
        <v>4713</v>
      </c>
      <c r="N468" s="52" t="s">
        <v>4718</v>
      </c>
      <c r="O468" s="52" t="s">
        <v>4719</v>
      </c>
      <c r="P468" s="55" t="s">
        <v>25</v>
      </c>
      <c r="Q468" s="246"/>
    </row>
    <row r="469" spans="2:17" ht="18" customHeight="1" x14ac:dyDescent="0.15">
      <c r="B469" s="54">
        <v>2017</v>
      </c>
      <c r="C469" s="55">
        <v>3</v>
      </c>
      <c r="D469" s="55" t="s">
        <v>15</v>
      </c>
      <c r="E469" s="45" t="s">
        <v>4904</v>
      </c>
      <c r="F469" s="55" t="s">
        <v>219</v>
      </c>
      <c r="G469" s="42" t="s">
        <v>246</v>
      </c>
      <c r="H469" s="42" t="s">
        <v>1121</v>
      </c>
      <c r="I469" s="47" t="s">
        <v>969</v>
      </c>
      <c r="J469" s="183">
        <v>1500</v>
      </c>
      <c r="K469" s="47" t="s">
        <v>288</v>
      </c>
      <c r="L469" s="254">
        <v>90</v>
      </c>
      <c r="M469" s="45" t="s">
        <v>4713</v>
      </c>
      <c r="N469" s="52" t="s">
        <v>4718</v>
      </c>
      <c r="O469" s="52" t="s">
        <v>4719</v>
      </c>
      <c r="P469" s="55" t="s">
        <v>25</v>
      </c>
      <c r="Q469" s="246"/>
    </row>
    <row r="470" spans="2:17" ht="18" customHeight="1" x14ac:dyDescent="0.15">
      <c r="B470" s="54">
        <v>2017</v>
      </c>
      <c r="C470" s="55">
        <v>3</v>
      </c>
      <c r="D470" s="146" t="s">
        <v>16</v>
      </c>
      <c r="E470" s="159" t="s">
        <v>4733</v>
      </c>
      <c r="F470" s="71" t="s">
        <v>5071</v>
      </c>
      <c r="G470" s="42" t="s">
        <v>2419</v>
      </c>
      <c r="H470" s="42" t="s">
        <v>5072</v>
      </c>
      <c r="I470" s="47" t="s">
        <v>2366</v>
      </c>
      <c r="J470" s="183">
        <v>1</v>
      </c>
      <c r="K470" s="44" t="s">
        <v>2367</v>
      </c>
      <c r="L470" s="254">
        <v>367</v>
      </c>
      <c r="M470" s="45" t="s">
        <v>4734</v>
      </c>
      <c r="N470" s="52" t="s">
        <v>4735</v>
      </c>
      <c r="O470" s="52" t="s">
        <v>4736</v>
      </c>
      <c r="P470" s="55" t="s">
        <v>25</v>
      </c>
      <c r="Q470" s="43"/>
    </row>
    <row r="471" spans="2:17" ht="18" customHeight="1" x14ac:dyDescent="0.15">
      <c r="B471" s="54">
        <v>2017</v>
      </c>
      <c r="C471" s="55">
        <v>3</v>
      </c>
      <c r="D471" s="57" t="s">
        <v>15</v>
      </c>
      <c r="E471" s="45" t="s">
        <v>4733</v>
      </c>
      <c r="F471" s="55" t="s">
        <v>128</v>
      </c>
      <c r="G471" s="42" t="s">
        <v>246</v>
      </c>
      <c r="H471" s="42" t="s">
        <v>5073</v>
      </c>
      <c r="I471" s="47" t="s">
        <v>17</v>
      </c>
      <c r="J471" s="183">
        <v>2428</v>
      </c>
      <c r="K471" s="44" t="s">
        <v>288</v>
      </c>
      <c r="L471" s="254">
        <v>158</v>
      </c>
      <c r="M471" s="45" t="s">
        <v>4734</v>
      </c>
      <c r="N471" s="52" t="s">
        <v>4735</v>
      </c>
      <c r="O471" s="52" t="s">
        <v>4736</v>
      </c>
      <c r="P471" s="55" t="s">
        <v>25</v>
      </c>
      <c r="Q471" s="43"/>
    </row>
    <row r="472" spans="2:17" ht="18" customHeight="1" x14ac:dyDescent="0.2">
      <c r="B472" s="54">
        <v>2017</v>
      </c>
      <c r="C472" s="55">
        <v>3</v>
      </c>
      <c r="D472" s="195" t="s">
        <v>16</v>
      </c>
      <c r="E472" s="16" t="s">
        <v>4745</v>
      </c>
      <c r="F472" s="55" t="s">
        <v>128</v>
      </c>
      <c r="G472" s="42" t="s">
        <v>246</v>
      </c>
      <c r="H472" s="42" t="s">
        <v>4966</v>
      </c>
      <c r="I472" s="47" t="s">
        <v>17</v>
      </c>
      <c r="J472" s="47">
        <v>403</v>
      </c>
      <c r="K472" s="47" t="s">
        <v>957</v>
      </c>
      <c r="L472" s="69">
        <v>28</v>
      </c>
      <c r="M472" s="22" t="s">
        <v>4742</v>
      </c>
      <c r="N472" s="24" t="s">
        <v>4746</v>
      </c>
      <c r="O472" s="24" t="s">
        <v>4747</v>
      </c>
      <c r="P472" s="55" t="s">
        <v>25</v>
      </c>
      <c r="Q472" s="246"/>
    </row>
    <row r="473" spans="2:17" ht="18" customHeight="1" x14ac:dyDescent="0.2">
      <c r="B473" s="54">
        <v>2017</v>
      </c>
      <c r="C473" s="55">
        <v>3</v>
      </c>
      <c r="D473" s="195" t="s">
        <v>16</v>
      </c>
      <c r="E473" s="16" t="s">
        <v>4745</v>
      </c>
      <c r="F473" s="55" t="s">
        <v>128</v>
      </c>
      <c r="G473" s="42" t="s">
        <v>246</v>
      </c>
      <c r="H473" s="42" t="s">
        <v>4966</v>
      </c>
      <c r="I473" s="47" t="s">
        <v>17</v>
      </c>
      <c r="J473" s="47">
        <v>403</v>
      </c>
      <c r="K473" s="47" t="s">
        <v>957</v>
      </c>
      <c r="L473" s="69">
        <v>28</v>
      </c>
      <c r="M473" s="22" t="s">
        <v>4742</v>
      </c>
      <c r="N473" s="24" t="s">
        <v>4746</v>
      </c>
      <c r="O473" s="24" t="s">
        <v>4747</v>
      </c>
      <c r="P473" s="55" t="s">
        <v>25</v>
      </c>
      <c r="Q473" s="246"/>
    </row>
    <row r="474" spans="2:17" ht="18" customHeight="1" x14ac:dyDescent="0.2">
      <c r="B474" s="54">
        <v>2017</v>
      </c>
      <c r="C474" s="55">
        <v>3</v>
      </c>
      <c r="D474" s="195" t="s">
        <v>16</v>
      </c>
      <c r="E474" s="16" t="s">
        <v>4748</v>
      </c>
      <c r="F474" s="55" t="s">
        <v>128</v>
      </c>
      <c r="G474" s="42" t="s">
        <v>246</v>
      </c>
      <c r="H474" s="42" t="s">
        <v>4966</v>
      </c>
      <c r="I474" s="47" t="s">
        <v>17</v>
      </c>
      <c r="J474" s="47">
        <v>394</v>
      </c>
      <c r="K474" s="47" t="s">
        <v>957</v>
      </c>
      <c r="L474" s="69">
        <v>27</v>
      </c>
      <c r="M474" s="22" t="s">
        <v>4742</v>
      </c>
      <c r="N474" s="24" t="s">
        <v>4746</v>
      </c>
      <c r="O474" s="24" t="s">
        <v>4747</v>
      </c>
      <c r="P474" s="55" t="s">
        <v>25</v>
      </c>
      <c r="Q474" s="246"/>
    </row>
    <row r="475" spans="2:17" ht="18" customHeight="1" x14ac:dyDescent="0.15">
      <c r="B475" s="54">
        <v>2017</v>
      </c>
      <c r="C475" s="55">
        <v>3</v>
      </c>
      <c r="D475" s="57" t="s">
        <v>16</v>
      </c>
      <c r="E475" s="22" t="s">
        <v>5140</v>
      </c>
      <c r="F475" s="55" t="s">
        <v>36</v>
      </c>
      <c r="G475" s="23" t="s">
        <v>1029</v>
      </c>
      <c r="H475" s="23" t="s">
        <v>5141</v>
      </c>
      <c r="I475" s="47" t="s">
        <v>1146</v>
      </c>
      <c r="J475" s="183">
        <v>1</v>
      </c>
      <c r="K475" s="183" t="s">
        <v>894</v>
      </c>
      <c r="L475" s="254">
        <v>31</v>
      </c>
      <c r="M475" s="22" t="s">
        <v>4786</v>
      </c>
      <c r="N475" s="24" t="s">
        <v>5142</v>
      </c>
      <c r="O475" s="24" t="s">
        <v>5143</v>
      </c>
      <c r="P475" s="55" t="s">
        <v>25</v>
      </c>
      <c r="Q475" s="246"/>
    </row>
    <row r="476" spans="2:17" ht="18" customHeight="1" x14ac:dyDescent="0.15">
      <c r="B476" s="54">
        <v>2017</v>
      </c>
      <c r="C476" s="55">
        <v>3</v>
      </c>
      <c r="D476" s="57" t="s">
        <v>16</v>
      </c>
      <c r="E476" s="45" t="s">
        <v>5140</v>
      </c>
      <c r="F476" s="55" t="s">
        <v>36</v>
      </c>
      <c r="G476" s="42" t="s">
        <v>1029</v>
      </c>
      <c r="H476" s="23" t="s">
        <v>5144</v>
      </c>
      <c r="I476" s="47" t="s">
        <v>1146</v>
      </c>
      <c r="J476" s="183">
        <v>1</v>
      </c>
      <c r="K476" s="183" t="s">
        <v>894</v>
      </c>
      <c r="L476" s="254">
        <v>41</v>
      </c>
      <c r="M476" s="45" t="s">
        <v>4786</v>
      </c>
      <c r="N476" s="24" t="s">
        <v>5142</v>
      </c>
      <c r="O476" s="52" t="s">
        <v>5143</v>
      </c>
      <c r="P476" s="55" t="s">
        <v>25</v>
      </c>
      <c r="Q476" s="246"/>
    </row>
    <row r="477" spans="2:17" ht="18" customHeight="1" x14ac:dyDescent="0.15">
      <c r="B477" s="54">
        <v>2017</v>
      </c>
      <c r="C477" s="55">
        <v>3</v>
      </c>
      <c r="D477" s="57" t="s">
        <v>16</v>
      </c>
      <c r="E477" s="45" t="s">
        <v>5145</v>
      </c>
      <c r="F477" s="55" t="s">
        <v>36</v>
      </c>
      <c r="G477" s="42" t="s">
        <v>5146</v>
      </c>
      <c r="H477" s="42" t="s">
        <v>5147</v>
      </c>
      <c r="I477" s="47" t="s">
        <v>44</v>
      </c>
      <c r="J477" s="183">
        <v>1</v>
      </c>
      <c r="K477" s="47" t="s">
        <v>132</v>
      </c>
      <c r="L477" s="254">
        <v>138</v>
      </c>
      <c r="M477" s="45" t="s">
        <v>4786</v>
      </c>
      <c r="N477" s="52" t="s">
        <v>5148</v>
      </c>
      <c r="O477" s="52" t="s">
        <v>5149</v>
      </c>
      <c r="P477" s="55" t="s">
        <v>25</v>
      </c>
      <c r="Q477" s="246"/>
    </row>
    <row r="478" spans="2:17" ht="18" customHeight="1" x14ac:dyDescent="0.15">
      <c r="B478" s="54">
        <v>2017</v>
      </c>
      <c r="C478" s="55">
        <v>3</v>
      </c>
      <c r="D478" s="57" t="s">
        <v>16</v>
      </c>
      <c r="E478" s="45" t="s">
        <v>5150</v>
      </c>
      <c r="F478" s="55" t="s">
        <v>36</v>
      </c>
      <c r="G478" s="42" t="s">
        <v>5151</v>
      </c>
      <c r="H478" s="42" t="s">
        <v>5152</v>
      </c>
      <c r="I478" s="47" t="s">
        <v>131</v>
      </c>
      <c r="J478" s="183">
        <v>2</v>
      </c>
      <c r="K478" s="47" t="s">
        <v>139</v>
      </c>
      <c r="L478" s="254">
        <v>46</v>
      </c>
      <c r="M478" s="45" t="s">
        <v>4786</v>
      </c>
      <c r="N478" s="52" t="s">
        <v>5153</v>
      </c>
      <c r="O478" s="52" t="s">
        <v>5154</v>
      </c>
      <c r="P478" s="55" t="s">
        <v>25</v>
      </c>
      <c r="Q478" s="246"/>
    </row>
    <row r="479" spans="2:17" ht="18" customHeight="1" x14ac:dyDescent="0.15">
      <c r="B479" s="54">
        <v>2017</v>
      </c>
      <c r="C479" s="55">
        <v>3</v>
      </c>
      <c r="D479" s="57" t="s">
        <v>16</v>
      </c>
      <c r="E479" s="45" t="s">
        <v>5155</v>
      </c>
      <c r="F479" s="55" t="s">
        <v>36</v>
      </c>
      <c r="G479" s="42" t="s">
        <v>5156</v>
      </c>
      <c r="H479" s="42" t="s">
        <v>5157</v>
      </c>
      <c r="I479" s="47" t="s">
        <v>131</v>
      </c>
      <c r="J479" s="183">
        <v>2</v>
      </c>
      <c r="K479" s="47" t="s">
        <v>132</v>
      </c>
      <c r="L479" s="254">
        <v>322</v>
      </c>
      <c r="M479" s="45" t="s">
        <v>4786</v>
      </c>
      <c r="N479" s="52" t="s">
        <v>5153</v>
      </c>
      <c r="O479" s="52" t="s">
        <v>5154</v>
      </c>
      <c r="P479" s="55" t="s">
        <v>25</v>
      </c>
      <c r="Q479" s="246"/>
    </row>
    <row r="480" spans="2:17" ht="18" customHeight="1" x14ac:dyDescent="0.15">
      <c r="B480" s="54">
        <v>2017</v>
      </c>
      <c r="C480" s="55">
        <v>3</v>
      </c>
      <c r="D480" s="57" t="s">
        <v>16</v>
      </c>
      <c r="E480" s="45" t="s">
        <v>5158</v>
      </c>
      <c r="F480" s="55" t="s">
        <v>36</v>
      </c>
      <c r="G480" s="42" t="s">
        <v>5159</v>
      </c>
      <c r="H480" s="42" t="s">
        <v>5160</v>
      </c>
      <c r="I480" s="47" t="s">
        <v>131</v>
      </c>
      <c r="J480" s="183">
        <v>1</v>
      </c>
      <c r="K480" s="47" t="s">
        <v>266</v>
      </c>
      <c r="L480" s="254">
        <v>66</v>
      </c>
      <c r="M480" s="45" t="s">
        <v>4786</v>
      </c>
      <c r="N480" s="52" t="s">
        <v>5153</v>
      </c>
      <c r="O480" s="52" t="s">
        <v>5154</v>
      </c>
      <c r="P480" s="55" t="s">
        <v>25</v>
      </c>
      <c r="Q480" s="246"/>
    </row>
    <row r="481" spans="2:17" ht="18" customHeight="1" x14ac:dyDescent="0.15">
      <c r="B481" s="54">
        <v>2017</v>
      </c>
      <c r="C481" s="55">
        <v>3</v>
      </c>
      <c r="D481" s="55" t="s">
        <v>16</v>
      </c>
      <c r="E481" s="22" t="s">
        <v>5174</v>
      </c>
      <c r="F481" s="196" t="s">
        <v>219</v>
      </c>
      <c r="G481" s="23" t="s">
        <v>5172</v>
      </c>
      <c r="H481" s="23" t="s">
        <v>5175</v>
      </c>
      <c r="I481" s="47" t="s">
        <v>5171</v>
      </c>
      <c r="J481" s="183">
        <v>233</v>
      </c>
      <c r="K481" s="47" t="s">
        <v>4619</v>
      </c>
      <c r="L481" s="254">
        <v>143</v>
      </c>
      <c r="M481" s="22" t="s">
        <v>4806</v>
      </c>
      <c r="N481" s="24" t="s">
        <v>4941</v>
      </c>
      <c r="O481" s="24" t="s">
        <v>4942</v>
      </c>
      <c r="P481" s="55" t="s">
        <v>25</v>
      </c>
      <c r="Q481" s="246"/>
    </row>
    <row r="482" spans="2:17" ht="18" customHeight="1" x14ac:dyDescent="0.15">
      <c r="B482" s="54">
        <v>2017</v>
      </c>
      <c r="C482" s="55">
        <v>3</v>
      </c>
      <c r="D482" s="55" t="s">
        <v>16</v>
      </c>
      <c r="E482" s="22" t="s">
        <v>5174</v>
      </c>
      <c r="F482" s="196" t="s">
        <v>219</v>
      </c>
      <c r="G482" s="23" t="s">
        <v>246</v>
      </c>
      <c r="H482" s="23" t="s">
        <v>5176</v>
      </c>
      <c r="I482" s="47" t="s">
        <v>5171</v>
      </c>
      <c r="J482" s="183">
        <v>200</v>
      </c>
      <c r="K482" s="47" t="s">
        <v>288</v>
      </c>
      <c r="L482" s="254">
        <v>165</v>
      </c>
      <c r="M482" s="22" t="s">
        <v>4806</v>
      </c>
      <c r="N482" s="24" t="s">
        <v>4941</v>
      </c>
      <c r="O482" s="24" t="s">
        <v>4942</v>
      </c>
      <c r="P482" s="55" t="s">
        <v>25</v>
      </c>
      <c r="Q482" s="246"/>
    </row>
    <row r="483" spans="2:17" ht="18" customHeight="1" x14ac:dyDescent="0.15">
      <c r="B483" s="54">
        <v>2017</v>
      </c>
      <c r="C483" s="55">
        <v>3</v>
      </c>
      <c r="D483" s="55" t="s">
        <v>16</v>
      </c>
      <c r="E483" s="22" t="s">
        <v>5177</v>
      </c>
      <c r="F483" s="196" t="s">
        <v>219</v>
      </c>
      <c r="G483" s="23" t="s">
        <v>5172</v>
      </c>
      <c r="H483" s="23" t="s">
        <v>5173</v>
      </c>
      <c r="I483" s="47" t="s">
        <v>5171</v>
      </c>
      <c r="J483" s="183">
        <v>50</v>
      </c>
      <c r="K483" s="47" t="s">
        <v>4619</v>
      </c>
      <c r="L483" s="254">
        <v>50</v>
      </c>
      <c r="M483" s="22" t="s">
        <v>4806</v>
      </c>
      <c r="N483" s="24" t="s">
        <v>4944</v>
      </c>
      <c r="O483" s="24" t="s">
        <v>4945</v>
      </c>
      <c r="P483" s="55" t="s">
        <v>25</v>
      </c>
      <c r="Q483" s="246"/>
    </row>
    <row r="484" spans="2:17" ht="18" customHeight="1" x14ac:dyDescent="0.15">
      <c r="B484" s="54">
        <v>2017</v>
      </c>
      <c r="C484" s="55">
        <v>3</v>
      </c>
      <c r="D484" s="55" t="s">
        <v>16</v>
      </c>
      <c r="E484" s="22" t="s">
        <v>5177</v>
      </c>
      <c r="F484" s="196" t="s">
        <v>219</v>
      </c>
      <c r="G484" s="23" t="s">
        <v>246</v>
      </c>
      <c r="H484" s="23" t="s">
        <v>5176</v>
      </c>
      <c r="I484" s="47" t="s">
        <v>5171</v>
      </c>
      <c r="J484" s="183">
        <v>150</v>
      </c>
      <c r="K484" s="47" t="s">
        <v>288</v>
      </c>
      <c r="L484" s="254">
        <v>120</v>
      </c>
      <c r="M484" s="22" t="s">
        <v>4806</v>
      </c>
      <c r="N484" s="24" t="s">
        <v>4944</v>
      </c>
      <c r="O484" s="24" t="s">
        <v>4945</v>
      </c>
      <c r="P484" s="55" t="s">
        <v>25</v>
      </c>
      <c r="Q484" s="246"/>
    </row>
    <row r="485" spans="2:17" ht="18" customHeight="1" x14ac:dyDescent="0.15">
      <c r="B485" s="54">
        <v>2017</v>
      </c>
      <c r="C485" s="55">
        <v>3</v>
      </c>
      <c r="D485" s="55" t="s">
        <v>16</v>
      </c>
      <c r="E485" s="22" t="s">
        <v>5178</v>
      </c>
      <c r="F485" s="196" t="s">
        <v>219</v>
      </c>
      <c r="G485" s="23" t="s">
        <v>5172</v>
      </c>
      <c r="H485" s="23" t="s">
        <v>2341</v>
      </c>
      <c r="I485" s="47" t="s">
        <v>5171</v>
      </c>
      <c r="J485" s="183">
        <v>100</v>
      </c>
      <c r="K485" s="47" t="s">
        <v>4619</v>
      </c>
      <c r="L485" s="254">
        <v>100</v>
      </c>
      <c r="M485" s="22" t="s">
        <v>4806</v>
      </c>
      <c r="N485" s="24" t="s">
        <v>4821</v>
      </c>
      <c r="O485" s="24" t="s">
        <v>4822</v>
      </c>
      <c r="P485" s="55" t="s">
        <v>25</v>
      </c>
      <c r="Q485" s="246"/>
    </row>
    <row r="486" spans="2:17" ht="18" customHeight="1" x14ac:dyDescent="0.15">
      <c r="B486" s="54">
        <v>2017</v>
      </c>
      <c r="C486" s="55">
        <v>3</v>
      </c>
      <c r="D486" s="55" t="s">
        <v>16</v>
      </c>
      <c r="E486" s="22" t="s">
        <v>5178</v>
      </c>
      <c r="F486" s="196" t="s">
        <v>219</v>
      </c>
      <c r="G486" s="23" t="s">
        <v>246</v>
      </c>
      <c r="H486" s="23" t="s">
        <v>5176</v>
      </c>
      <c r="I486" s="47" t="s">
        <v>5171</v>
      </c>
      <c r="J486" s="183">
        <v>200</v>
      </c>
      <c r="K486" s="47" t="s">
        <v>288</v>
      </c>
      <c r="L486" s="254">
        <v>150</v>
      </c>
      <c r="M486" s="22" t="s">
        <v>4806</v>
      </c>
      <c r="N486" s="24" t="s">
        <v>4821</v>
      </c>
      <c r="O486" s="24" t="s">
        <v>4822</v>
      </c>
      <c r="P486" s="55" t="s">
        <v>25</v>
      </c>
      <c r="Q486" s="246"/>
    </row>
    <row r="487" spans="2:17" ht="18" customHeight="1" x14ac:dyDescent="0.15">
      <c r="B487" s="54">
        <v>2017</v>
      </c>
      <c r="C487" s="55">
        <v>3</v>
      </c>
      <c r="D487" s="55" t="s">
        <v>16</v>
      </c>
      <c r="E487" s="22" t="s">
        <v>5179</v>
      </c>
      <c r="F487" s="196" t="s">
        <v>219</v>
      </c>
      <c r="G487" s="23" t="s">
        <v>5172</v>
      </c>
      <c r="H487" s="23" t="s">
        <v>2341</v>
      </c>
      <c r="I487" s="47" t="s">
        <v>5171</v>
      </c>
      <c r="J487" s="183">
        <v>30</v>
      </c>
      <c r="K487" s="47" t="s">
        <v>4619</v>
      </c>
      <c r="L487" s="254">
        <v>30</v>
      </c>
      <c r="M487" s="22" t="s">
        <v>4806</v>
      </c>
      <c r="N487" s="24" t="s">
        <v>4814</v>
      </c>
      <c r="O487" s="24" t="s">
        <v>4815</v>
      </c>
      <c r="P487" s="55" t="s">
        <v>25</v>
      </c>
      <c r="Q487" s="246"/>
    </row>
    <row r="488" spans="2:17" ht="18" customHeight="1" x14ac:dyDescent="0.15">
      <c r="B488" s="54">
        <v>2017</v>
      </c>
      <c r="C488" s="55">
        <v>3</v>
      </c>
      <c r="D488" s="55" t="s">
        <v>16</v>
      </c>
      <c r="E488" s="22" t="s">
        <v>5179</v>
      </c>
      <c r="F488" s="196" t="s">
        <v>219</v>
      </c>
      <c r="G488" s="23" t="s">
        <v>246</v>
      </c>
      <c r="H488" s="23" t="s">
        <v>5176</v>
      </c>
      <c r="I488" s="47" t="s">
        <v>5171</v>
      </c>
      <c r="J488" s="183">
        <v>150</v>
      </c>
      <c r="K488" s="47" t="s">
        <v>288</v>
      </c>
      <c r="L488" s="254">
        <v>105</v>
      </c>
      <c r="M488" s="22" t="s">
        <v>4806</v>
      </c>
      <c r="N488" s="24" t="s">
        <v>4814</v>
      </c>
      <c r="O488" s="24" t="s">
        <v>4815</v>
      </c>
      <c r="P488" s="55" t="s">
        <v>25</v>
      </c>
      <c r="Q488" s="246"/>
    </row>
    <row r="489" spans="2:17" ht="18" customHeight="1" x14ac:dyDescent="0.15">
      <c r="B489" s="54">
        <v>2017</v>
      </c>
      <c r="C489" s="55">
        <v>3</v>
      </c>
      <c r="D489" s="55" t="s">
        <v>16</v>
      </c>
      <c r="E489" s="22" t="s">
        <v>5180</v>
      </c>
      <c r="F489" s="196" t="s">
        <v>219</v>
      </c>
      <c r="G489" s="23" t="s">
        <v>5172</v>
      </c>
      <c r="H489" s="23" t="s">
        <v>2341</v>
      </c>
      <c r="I489" s="47" t="s">
        <v>5171</v>
      </c>
      <c r="J489" s="183">
        <v>200</v>
      </c>
      <c r="K489" s="47" t="s">
        <v>4619</v>
      </c>
      <c r="L489" s="254">
        <v>200</v>
      </c>
      <c r="M489" s="22" t="s">
        <v>4806</v>
      </c>
      <c r="N489" s="24" t="s">
        <v>4814</v>
      </c>
      <c r="O489" s="24" t="s">
        <v>4815</v>
      </c>
      <c r="P489" s="55" t="s">
        <v>25</v>
      </c>
      <c r="Q489" s="246"/>
    </row>
    <row r="490" spans="2:17" ht="18" customHeight="1" x14ac:dyDescent="0.15">
      <c r="B490" s="54">
        <v>2017</v>
      </c>
      <c r="C490" s="55">
        <v>3</v>
      </c>
      <c r="D490" s="55" t="s">
        <v>16</v>
      </c>
      <c r="E490" s="22" t="s">
        <v>5180</v>
      </c>
      <c r="F490" s="196" t="s">
        <v>219</v>
      </c>
      <c r="G490" s="23" t="s">
        <v>246</v>
      </c>
      <c r="H490" s="23" t="s">
        <v>5176</v>
      </c>
      <c r="I490" s="47" t="s">
        <v>5171</v>
      </c>
      <c r="J490" s="183">
        <v>300</v>
      </c>
      <c r="K490" s="47" t="s">
        <v>288</v>
      </c>
      <c r="L490" s="254">
        <v>250</v>
      </c>
      <c r="M490" s="22" t="s">
        <v>4806</v>
      </c>
      <c r="N490" s="24" t="s">
        <v>4814</v>
      </c>
      <c r="O490" s="24" t="s">
        <v>4815</v>
      </c>
      <c r="P490" s="55" t="s">
        <v>25</v>
      </c>
      <c r="Q490" s="246"/>
    </row>
    <row r="491" spans="2:17" ht="18" customHeight="1" x14ac:dyDescent="0.15">
      <c r="B491" s="54">
        <v>2017</v>
      </c>
      <c r="C491" s="55">
        <v>3</v>
      </c>
      <c r="D491" s="55" t="s">
        <v>16</v>
      </c>
      <c r="E491" s="45" t="s">
        <v>4953</v>
      </c>
      <c r="F491" s="55" t="s">
        <v>219</v>
      </c>
      <c r="G491" s="42" t="s">
        <v>246</v>
      </c>
      <c r="H491" s="42" t="s">
        <v>272</v>
      </c>
      <c r="I491" s="47" t="s">
        <v>5171</v>
      </c>
      <c r="J491" s="183">
        <v>500</v>
      </c>
      <c r="K491" s="47" t="s">
        <v>288</v>
      </c>
      <c r="L491" s="254">
        <v>40</v>
      </c>
      <c r="M491" s="22" t="s">
        <v>4806</v>
      </c>
      <c r="N491" s="52" t="s">
        <v>4821</v>
      </c>
      <c r="O491" s="52" t="s">
        <v>4822</v>
      </c>
      <c r="P491" s="55" t="s">
        <v>25</v>
      </c>
      <c r="Q491" s="246"/>
    </row>
    <row r="492" spans="2:17" ht="18" customHeight="1" x14ac:dyDescent="0.15">
      <c r="B492" s="54">
        <v>2017</v>
      </c>
      <c r="C492" s="55">
        <v>3</v>
      </c>
      <c r="D492" s="55" t="s">
        <v>16</v>
      </c>
      <c r="E492" s="22" t="s">
        <v>4958</v>
      </c>
      <c r="F492" s="196" t="s">
        <v>219</v>
      </c>
      <c r="G492" s="23" t="s">
        <v>5172</v>
      </c>
      <c r="H492" s="23" t="s">
        <v>2341</v>
      </c>
      <c r="I492" s="47" t="s">
        <v>17</v>
      </c>
      <c r="J492" s="183">
        <v>300</v>
      </c>
      <c r="K492" s="47" t="s">
        <v>4619</v>
      </c>
      <c r="L492" s="254">
        <v>300</v>
      </c>
      <c r="M492" s="22" t="s">
        <v>5192</v>
      </c>
      <c r="N492" s="24" t="s">
        <v>4810</v>
      </c>
      <c r="O492" s="24" t="s">
        <v>4942</v>
      </c>
      <c r="P492" s="55" t="s">
        <v>25</v>
      </c>
      <c r="Q492" s="246"/>
    </row>
    <row r="493" spans="2:17" ht="18" customHeight="1" x14ac:dyDescent="0.15">
      <c r="B493" s="54">
        <v>2017</v>
      </c>
      <c r="C493" s="55">
        <v>3</v>
      </c>
      <c r="D493" s="55" t="s">
        <v>16</v>
      </c>
      <c r="E493" s="22" t="s">
        <v>4958</v>
      </c>
      <c r="F493" s="196" t="s">
        <v>219</v>
      </c>
      <c r="G493" s="23" t="s">
        <v>246</v>
      </c>
      <c r="H493" s="23" t="s">
        <v>5176</v>
      </c>
      <c r="I493" s="47" t="s">
        <v>17</v>
      </c>
      <c r="J493" s="183">
        <v>300</v>
      </c>
      <c r="K493" s="47" t="s">
        <v>288</v>
      </c>
      <c r="L493" s="254">
        <v>300</v>
      </c>
      <c r="M493" s="22" t="s">
        <v>5192</v>
      </c>
      <c r="N493" s="24" t="s">
        <v>4810</v>
      </c>
      <c r="O493" s="24" t="s">
        <v>4942</v>
      </c>
      <c r="P493" s="55" t="s">
        <v>25</v>
      </c>
      <c r="Q493" s="246"/>
    </row>
    <row r="494" spans="2:17" ht="18" customHeight="1" x14ac:dyDescent="0.15">
      <c r="B494" s="98">
        <v>2017</v>
      </c>
      <c r="C494" s="40">
        <v>4</v>
      </c>
      <c r="D494" s="40" t="s">
        <v>15</v>
      </c>
      <c r="E494" s="41" t="s">
        <v>656</v>
      </c>
      <c r="F494" s="40" t="s">
        <v>128</v>
      </c>
      <c r="G494" s="107" t="s">
        <v>246</v>
      </c>
      <c r="H494" s="107" t="s">
        <v>913</v>
      </c>
      <c r="I494" s="99" t="s">
        <v>17</v>
      </c>
      <c r="J494" s="99">
        <v>364</v>
      </c>
      <c r="K494" s="99" t="s">
        <v>288</v>
      </c>
      <c r="L494" s="227">
        <v>25</v>
      </c>
      <c r="M494" s="41" t="s">
        <v>483</v>
      </c>
      <c r="N494" s="39" t="s">
        <v>487</v>
      </c>
      <c r="O494" s="39" t="s">
        <v>485</v>
      </c>
      <c r="P494" s="40" t="s">
        <v>25</v>
      </c>
      <c r="Q494" s="100"/>
    </row>
    <row r="495" spans="2:17" ht="18" customHeight="1" x14ac:dyDescent="0.15">
      <c r="B495" s="98">
        <v>2017</v>
      </c>
      <c r="C495" s="40">
        <v>4</v>
      </c>
      <c r="D495" s="40" t="s">
        <v>15</v>
      </c>
      <c r="E495" s="41" t="s">
        <v>656</v>
      </c>
      <c r="F495" s="40" t="s">
        <v>128</v>
      </c>
      <c r="G495" s="107" t="s">
        <v>914</v>
      </c>
      <c r="H495" s="107" t="s">
        <v>915</v>
      </c>
      <c r="I495" s="99" t="s">
        <v>17</v>
      </c>
      <c r="J495" s="99">
        <v>224</v>
      </c>
      <c r="K495" s="99" t="s">
        <v>267</v>
      </c>
      <c r="L495" s="227">
        <v>37</v>
      </c>
      <c r="M495" s="163" t="s">
        <v>483</v>
      </c>
      <c r="N495" s="39" t="s">
        <v>487</v>
      </c>
      <c r="O495" s="39" t="s">
        <v>485</v>
      </c>
      <c r="P495" s="40" t="s">
        <v>25</v>
      </c>
      <c r="Q495" s="100"/>
    </row>
    <row r="496" spans="2:17" ht="18" customHeight="1" x14ac:dyDescent="0.15">
      <c r="B496" s="98">
        <v>2017</v>
      </c>
      <c r="C496" s="40">
        <v>4</v>
      </c>
      <c r="D496" s="40" t="s">
        <v>15</v>
      </c>
      <c r="E496" s="41" t="s">
        <v>656</v>
      </c>
      <c r="F496" s="40" t="s">
        <v>128</v>
      </c>
      <c r="G496" s="107" t="s">
        <v>916</v>
      </c>
      <c r="H496" s="107" t="s">
        <v>917</v>
      </c>
      <c r="I496" s="99" t="s">
        <v>17</v>
      </c>
      <c r="J496" s="99">
        <v>140</v>
      </c>
      <c r="K496" s="99" t="s">
        <v>267</v>
      </c>
      <c r="L496" s="227">
        <v>47</v>
      </c>
      <c r="M496" s="163" t="s">
        <v>483</v>
      </c>
      <c r="N496" s="39" t="s">
        <v>487</v>
      </c>
      <c r="O496" s="39" t="s">
        <v>485</v>
      </c>
      <c r="P496" s="40" t="s">
        <v>25</v>
      </c>
      <c r="Q496" s="100"/>
    </row>
    <row r="497" spans="2:17" ht="18" customHeight="1" x14ac:dyDescent="0.15">
      <c r="B497" s="98">
        <v>2017</v>
      </c>
      <c r="C497" s="40">
        <v>4</v>
      </c>
      <c r="D497" s="40" t="s">
        <v>15</v>
      </c>
      <c r="E497" s="41" t="s">
        <v>656</v>
      </c>
      <c r="F497" s="40" t="s">
        <v>128</v>
      </c>
      <c r="G497" s="107" t="s">
        <v>919</v>
      </c>
      <c r="H497" s="107" t="s">
        <v>920</v>
      </c>
      <c r="I497" s="99" t="s">
        <v>17</v>
      </c>
      <c r="J497" s="99">
        <v>1538</v>
      </c>
      <c r="K497" s="99" t="s">
        <v>293</v>
      </c>
      <c r="L497" s="227">
        <v>90</v>
      </c>
      <c r="M497" s="163" t="s">
        <v>483</v>
      </c>
      <c r="N497" s="39" t="s">
        <v>487</v>
      </c>
      <c r="O497" s="39" t="s">
        <v>485</v>
      </c>
      <c r="P497" s="40" t="s">
        <v>25</v>
      </c>
      <c r="Q497" s="100"/>
    </row>
    <row r="498" spans="2:17" ht="18" customHeight="1" x14ac:dyDescent="0.15">
      <c r="B498" s="98">
        <v>2017</v>
      </c>
      <c r="C498" s="40">
        <v>4</v>
      </c>
      <c r="D498" s="40" t="s">
        <v>15</v>
      </c>
      <c r="E498" s="41" t="s">
        <v>656</v>
      </c>
      <c r="F498" s="40" t="s">
        <v>128</v>
      </c>
      <c r="G498" s="107" t="s">
        <v>921</v>
      </c>
      <c r="H498" s="107" t="s">
        <v>922</v>
      </c>
      <c r="I498" s="99" t="s">
        <v>17</v>
      </c>
      <c r="J498" s="99">
        <v>119</v>
      </c>
      <c r="K498" s="99" t="s">
        <v>275</v>
      </c>
      <c r="L498" s="227">
        <v>66</v>
      </c>
      <c r="M498" s="163" t="s">
        <v>483</v>
      </c>
      <c r="N498" s="39" t="s">
        <v>487</v>
      </c>
      <c r="O498" s="39" t="s">
        <v>485</v>
      </c>
      <c r="P498" s="40" t="s">
        <v>25</v>
      </c>
      <c r="Q498" s="100"/>
    </row>
    <row r="499" spans="2:17" ht="18" customHeight="1" x14ac:dyDescent="0.15">
      <c r="B499" s="98">
        <v>2017</v>
      </c>
      <c r="C499" s="40">
        <v>4</v>
      </c>
      <c r="D499" s="40" t="s">
        <v>15</v>
      </c>
      <c r="E499" s="41" t="s">
        <v>656</v>
      </c>
      <c r="F499" s="40" t="s">
        <v>128</v>
      </c>
      <c r="G499" s="107" t="s">
        <v>924</v>
      </c>
      <c r="H499" s="107" t="s">
        <v>925</v>
      </c>
      <c r="I499" s="99" t="s">
        <v>17</v>
      </c>
      <c r="J499" s="99">
        <v>1</v>
      </c>
      <c r="K499" s="99" t="s">
        <v>926</v>
      </c>
      <c r="L499" s="227">
        <v>43</v>
      </c>
      <c r="M499" s="163" t="s">
        <v>483</v>
      </c>
      <c r="N499" s="39" t="s">
        <v>487</v>
      </c>
      <c r="O499" s="39" t="s">
        <v>485</v>
      </c>
      <c r="P499" s="40" t="s">
        <v>25</v>
      </c>
      <c r="Q499" s="100"/>
    </row>
    <row r="500" spans="2:17" ht="18" customHeight="1" x14ac:dyDescent="0.15">
      <c r="B500" s="98">
        <v>2017</v>
      </c>
      <c r="C500" s="40">
        <v>4</v>
      </c>
      <c r="D500" s="40" t="s">
        <v>15</v>
      </c>
      <c r="E500" s="41" t="s">
        <v>663</v>
      </c>
      <c r="F500" s="40" t="s">
        <v>128</v>
      </c>
      <c r="G500" s="107" t="s">
        <v>942</v>
      </c>
      <c r="H500" s="107" t="s">
        <v>943</v>
      </c>
      <c r="I500" s="99" t="s">
        <v>17</v>
      </c>
      <c r="J500" s="99">
        <v>900</v>
      </c>
      <c r="K500" s="99" t="s">
        <v>267</v>
      </c>
      <c r="L500" s="227">
        <v>160</v>
      </c>
      <c r="M500" s="163" t="s">
        <v>483</v>
      </c>
      <c r="N500" s="40" t="s">
        <v>662</v>
      </c>
      <c r="O500" s="39" t="s">
        <v>485</v>
      </c>
      <c r="P500" s="40" t="s">
        <v>25</v>
      </c>
      <c r="Q500" s="100"/>
    </row>
    <row r="501" spans="2:17" ht="18" customHeight="1" x14ac:dyDescent="0.15">
      <c r="B501" s="54">
        <v>2017</v>
      </c>
      <c r="C501" s="55">
        <v>4</v>
      </c>
      <c r="D501" s="57" t="s">
        <v>15</v>
      </c>
      <c r="E501" s="45" t="s">
        <v>1087</v>
      </c>
      <c r="F501" s="55" t="s">
        <v>128</v>
      </c>
      <c r="G501" s="42" t="s">
        <v>246</v>
      </c>
      <c r="H501" s="42" t="s">
        <v>1090</v>
      </c>
      <c r="I501" s="47" t="s">
        <v>17</v>
      </c>
      <c r="J501" s="47">
        <v>353</v>
      </c>
      <c r="K501" s="47" t="s">
        <v>288</v>
      </c>
      <c r="L501" s="173">
        <v>25</v>
      </c>
      <c r="M501" s="45" t="s">
        <v>541</v>
      </c>
      <c r="N501" s="52" t="s">
        <v>1088</v>
      </c>
      <c r="O501" s="52" t="s">
        <v>1089</v>
      </c>
      <c r="P501" s="55" t="s">
        <v>25</v>
      </c>
      <c r="Q501" s="43"/>
    </row>
    <row r="502" spans="2:17" ht="18" customHeight="1" x14ac:dyDescent="0.15">
      <c r="B502" s="54">
        <v>2017</v>
      </c>
      <c r="C502" s="55">
        <v>4</v>
      </c>
      <c r="D502" s="57" t="s">
        <v>15</v>
      </c>
      <c r="E502" s="45" t="s">
        <v>1087</v>
      </c>
      <c r="F502" s="55" t="s">
        <v>128</v>
      </c>
      <c r="G502" s="42" t="s">
        <v>1091</v>
      </c>
      <c r="H502" s="42" t="s">
        <v>1092</v>
      </c>
      <c r="I502" s="47" t="s">
        <v>17</v>
      </c>
      <c r="J502" s="47">
        <v>72</v>
      </c>
      <c r="K502" s="47" t="s">
        <v>377</v>
      </c>
      <c r="L502" s="173">
        <v>66</v>
      </c>
      <c r="M502" s="45" t="s">
        <v>541</v>
      </c>
      <c r="N502" s="52" t="s">
        <v>1088</v>
      </c>
      <c r="O502" s="52" t="s">
        <v>1089</v>
      </c>
      <c r="P502" s="55" t="s">
        <v>25</v>
      </c>
      <c r="Q502" s="43"/>
    </row>
    <row r="503" spans="2:17" ht="18" customHeight="1" x14ac:dyDescent="0.15">
      <c r="B503" s="54">
        <v>2017</v>
      </c>
      <c r="C503" s="55">
        <v>4</v>
      </c>
      <c r="D503" s="55" t="s">
        <v>16</v>
      </c>
      <c r="E503" s="45" t="s">
        <v>1361</v>
      </c>
      <c r="F503" s="55" t="s">
        <v>36</v>
      </c>
      <c r="G503" s="42" t="s">
        <v>246</v>
      </c>
      <c r="H503" s="42" t="s">
        <v>272</v>
      </c>
      <c r="I503" s="47" t="s">
        <v>17</v>
      </c>
      <c r="J503" s="44">
        <v>633</v>
      </c>
      <c r="K503" s="44" t="s">
        <v>288</v>
      </c>
      <c r="L503" s="173">
        <v>44</v>
      </c>
      <c r="M503" s="45" t="s">
        <v>1342</v>
      </c>
      <c r="N503" s="52" t="s">
        <v>1343</v>
      </c>
      <c r="O503" s="52" t="s">
        <v>1344</v>
      </c>
      <c r="P503" s="55" t="s">
        <v>25</v>
      </c>
      <c r="Q503" s="43"/>
    </row>
    <row r="504" spans="2:17" ht="18" customHeight="1" x14ac:dyDescent="0.15">
      <c r="B504" s="54">
        <v>2017</v>
      </c>
      <c r="C504" s="55">
        <v>4</v>
      </c>
      <c r="D504" s="57" t="s">
        <v>15</v>
      </c>
      <c r="E504" s="45" t="s">
        <v>1605</v>
      </c>
      <c r="F504" s="55" t="s">
        <v>128</v>
      </c>
      <c r="G504" s="42" t="s">
        <v>173</v>
      </c>
      <c r="H504" s="42" t="s">
        <v>1757</v>
      </c>
      <c r="I504" s="47" t="s">
        <v>17</v>
      </c>
      <c r="J504" s="44">
        <v>511</v>
      </c>
      <c r="K504" s="44" t="s">
        <v>897</v>
      </c>
      <c r="L504" s="173">
        <v>31</v>
      </c>
      <c r="M504" s="45" t="s">
        <v>1689</v>
      </c>
      <c r="N504" s="52" t="s">
        <v>1599</v>
      </c>
      <c r="O504" s="52" t="s">
        <v>1600</v>
      </c>
      <c r="P504" s="55" t="s">
        <v>25</v>
      </c>
      <c r="Q504" s="43"/>
    </row>
    <row r="505" spans="2:17" ht="18" customHeight="1" x14ac:dyDescent="0.15">
      <c r="B505" s="54">
        <v>2017</v>
      </c>
      <c r="C505" s="55">
        <v>4</v>
      </c>
      <c r="D505" s="57" t="s">
        <v>15</v>
      </c>
      <c r="E505" s="45" t="s">
        <v>1605</v>
      </c>
      <c r="F505" s="55" t="s">
        <v>128</v>
      </c>
      <c r="G505" s="42" t="s">
        <v>1758</v>
      </c>
      <c r="H505" s="42" t="s">
        <v>143</v>
      </c>
      <c r="I505" s="47" t="s">
        <v>17</v>
      </c>
      <c r="J505" s="44">
        <v>1592</v>
      </c>
      <c r="K505" s="44" t="s">
        <v>293</v>
      </c>
      <c r="L505" s="173">
        <v>39</v>
      </c>
      <c r="M505" s="45" t="s">
        <v>1689</v>
      </c>
      <c r="N505" s="52" t="s">
        <v>1599</v>
      </c>
      <c r="O505" s="52" t="s">
        <v>1600</v>
      </c>
      <c r="P505" s="55" t="s">
        <v>25</v>
      </c>
      <c r="Q505" s="43"/>
    </row>
    <row r="506" spans="2:17" ht="18" customHeight="1" x14ac:dyDescent="0.15">
      <c r="B506" s="54">
        <v>2017</v>
      </c>
      <c r="C506" s="55">
        <v>4</v>
      </c>
      <c r="D506" s="57" t="s">
        <v>15</v>
      </c>
      <c r="E506" s="45" t="s">
        <v>1759</v>
      </c>
      <c r="F506" s="55" t="s">
        <v>128</v>
      </c>
      <c r="G506" s="42" t="s">
        <v>246</v>
      </c>
      <c r="H506" s="42" t="s">
        <v>1045</v>
      </c>
      <c r="I506" s="47" t="s">
        <v>17</v>
      </c>
      <c r="J506" s="44">
        <v>675</v>
      </c>
      <c r="K506" s="44" t="s">
        <v>288</v>
      </c>
      <c r="L506" s="173">
        <v>48</v>
      </c>
      <c r="M506" s="45" t="s">
        <v>1689</v>
      </c>
      <c r="N506" s="52" t="s">
        <v>1690</v>
      </c>
      <c r="O506" s="52" t="s">
        <v>1691</v>
      </c>
      <c r="P506" s="55" t="s">
        <v>25</v>
      </c>
      <c r="Q506" s="43"/>
    </row>
    <row r="507" spans="2:17" ht="18" customHeight="1" x14ac:dyDescent="0.15">
      <c r="B507" s="54">
        <v>2017</v>
      </c>
      <c r="C507" s="55">
        <v>4</v>
      </c>
      <c r="D507" s="57" t="s">
        <v>15</v>
      </c>
      <c r="E507" s="45" t="s">
        <v>1759</v>
      </c>
      <c r="F507" s="55" t="s">
        <v>128</v>
      </c>
      <c r="G507" s="42" t="s">
        <v>251</v>
      </c>
      <c r="H507" s="42" t="s">
        <v>1760</v>
      </c>
      <c r="I507" s="47" t="s">
        <v>17</v>
      </c>
      <c r="J507" s="44">
        <v>16.059999999999999</v>
      </c>
      <c r="K507" s="44" t="s">
        <v>897</v>
      </c>
      <c r="L507" s="173">
        <v>49</v>
      </c>
      <c r="M507" s="45" t="s">
        <v>1689</v>
      </c>
      <c r="N507" s="52" t="s">
        <v>1690</v>
      </c>
      <c r="O507" s="52" t="s">
        <v>1691</v>
      </c>
      <c r="P507" s="55" t="s">
        <v>25</v>
      </c>
      <c r="Q507" s="43"/>
    </row>
    <row r="508" spans="2:17" ht="18" customHeight="1" x14ac:dyDescent="0.15">
      <c r="B508" s="54">
        <v>2017</v>
      </c>
      <c r="C508" s="55">
        <v>4</v>
      </c>
      <c r="D508" s="57" t="s">
        <v>16</v>
      </c>
      <c r="E508" s="45" t="s">
        <v>1953</v>
      </c>
      <c r="F508" s="55" t="s">
        <v>36</v>
      </c>
      <c r="G508" s="42" t="s">
        <v>2380</v>
      </c>
      <c r="H508" s="42" t="s">
        <v>2080</v>
      </c>
      <c r="I508" s="47" t="s">
        <v>2381</v>
      </c>
      <c r="J508" s="47">
        <v>1</v>
      </c>
      <c r="K508" s="47" t="s">
        <v>132</v>
      </c>
      <c r="L508" s="173">
        <v>231.42</v>
      </c>
      <c r="M508" s="45" t="s">
        <v>1945</v>
      </c>
      <c r="N508" s="52" t="s">
        <v>1954</v>
      </c>
      <c r="O508" s="52" t="s">
        <v>1955</v>
      </c>
      <c r="P508" s="55" t="s">
        <v>25</v>
      </c>
      <c r="Q508" s="43"/>
    </row>
    <row r="509" spans="2:17" ht="18" customHeight="1" x14ac:dyDescent="0.15">
      <c r="B509" s="54">
        <v>2017</v>
      </c>
      <c r="C509" s="55">
        <v>4</v>
      </c>
      <c r="D509" s="57" t="s">
        <v>16</v>
      </c>
      <c r="E509" s="45" t="s">
        <v>2757</v>
      </c>
      <c r="F509" s="55" t="s">
        <v>36</v>
      </c>
      <c r="G509" s="42" t="s">
        <v>2758</v>
      </c>
      <c r="H509" s="42" t="s">
        <v>2759</v>
      </c>
      <c r="I509" s="47" t="s">
        <v>2760</v>
      </c>
      <c r="J509" s="47">
        <v>1860</v>
      </c>
      <c r="K509" s="47" t="s">
        <v>4624</v>
      </c>
      <c r="L509" s="173">
        <f>J509*0.055</f>
        <v>102.3</v>
      </c>
      <c r="M509" s="45" t="s">
        <v>2761</v>
      </c>
      <c r="N509" s="52" t="s">
        <v>2762</v>
      </c>
      <c r="O509" s="52" t="s">
        <v>2763</v>
      </c>
      <c r="P509" s="55" t="s">
        <v>1309</v>
      </c>
      <c r="Q509" s="246"/>
    </row>
    <row r="510" spans="2:17" ht="18" customHeight="1" x14ac:dyDescent="0.15">
      <c r="B510" s="54">
        <v>2017</v>
      </c>
      <c r="C510" s="55">
        <v>4</v>
      </c>
      <c r="D510" s="57" t="s">
        <v>15</v>
      </c>
      <c r="E510" s="45" t="s">
        <v>3043</v>
      </c>
      <c r="F510" s="55" t="s">
        <v>128</v>
      </c>
      <c r="G510" s="42" t="s">
        <v>3044</v>
      </c>
      <c r="H510" s="42" t="s">
        <v>3045</v>
      </c>
      <c r="I510" s="47" t="s">
        <v>17</v>
      </c>
      <c r="J510" s="44">
        <v>5000</v>
      </c>
      <c r="K510" s="44" t="s">
        <v>293</v>
      </c>
      <c r="L510" s="173">
        <v>700</v>
      </c>
      <c r="M510" s="45" t="s">
        <v>2849</v>
      </c>
      <c r="N510" s="52" t="s">
        <v>2850</v>
      </c>
      <c r="O510" s="52" t="s">
        <v>2863</v>
      </c>
      <c r="P510" s="55" t="s">
        <v>25</v>
      </c>
      <c r="Q510" s="43"/>
    </row>
    <row r="511" spans="2:17" ht="18" customHeight="1" x14ac:dyDescent="0.15">
      <c r="B511" s="54">
        <v>2017</v>
      </c>
      <c r="C511" s="55">
        <v>4</v>
      </c>
      <c r="D511" s="55" t="s">
        <v>16</v>
      </c>
      <c r="E511" s="45" t="s">
        <v>3205</v>
      </c>
      <c r="F511" s="55" t="s">
        <v>219</v>
      </c>
      <c r="G511" s="42" t="s">
        <v>246</v>
      </c>
      <c r="H511" s="42" t="s">
        <v>3206</v>
      </c>
      <c r="I511" s="47" t="s">
        <v>17</v>
      </c>
      <c r="J511" s="44">
        <v>3000</v>
      </c>
      <c r="K511" s="47" t="s">
        <v>4618</v>
      </c>
      <c r="L511" s="173">
        <v>200</v>
      </c>
      <c r="M511" s="45" t="s">
        <v>3177</v>
      </c>
      <c r="N511" s="52" t="s">
        <v>3196</v>
      </c>
      <c r="O511" s="52" t="s">
        <v>3197</v>
      </c>
      <c r="P511" s="55" t="s">
        <v>25</v>
      </c>
      <c r="Q511" s="43"/>
    </row>
    <row r="512" spans="2:17" ht="18" customHeight="1" x14ac:dyDescent="0.15">
      <c r="B512" s="54">
        <v>2017</v>
      </c>
      <c r="C512" s="55">
        <v>4</v>
      </c>
      <c r="D512" s="55" t="s">
        <v>16</v>
      </c>
      <c r="E512" s="45" t="s">
        <v>3205</v>
      </c>
      <c r="F512" s="55" t="s">
        <v>219</v>
      </c>
      <c r="G512" s="42" t="s">
        <v>3198</v>
      </c>
      <c r="H512" s="42" t="s">
        <v>3199</v>
      </c>
      <c r="I512" s="47" t="s">
        <v>17</v>
      </c>
      <c r="J512" s="44">
        <v>250</v>
      </c>
      <c r="K512" s="47" t="s">
        <v>4621</v>
      </c>
      <c r="L512" s="173">
        <v>150</v>
      </c>
      <c r="M512" s="45" t="s">
        <v>3177</v>
      </c>
      <c r="N512" s="52" t="s">
        <v>3196</v>
      </c>
      <c r="O512" s="52" t="s">
        <v>3197</v>
      </c>
      <c r="P512" s="55" t="s">
        <v>25</v>
      </c>
      <c r="Q512" s="43"/>
    </row>
    <row r="513" spans="2:17" ht="18" customHeight="1" x14ac:dyDescent="0.15">
      <c r="B513" s="54">
        <v>2017</v>
      </c>
      <c r="C513" s="55">
        <v>4</v>
      </c>
      <c r="D513" s="55" t="s">
        <v>16</v>
      </c>
      <c r="E513" s="45" t="s">
        <v>3205</v>
      </c>
      <c r="F513" s="55" t="s">
        <v>219</v>
      </c>
      <c r="G513" s="42" t="s">
        <v>942</v>
      </c>
      <c r="H513" s="42" t="s">
        <v>3207</v>
      </c>
      <c r="I513" s="47" t="s">
        <v>17</v>
      </c>
      <c r="J513" s="44">
        <v>208</v>
      </c>
      <c r="K513" s="47" t="s">
        <v>267</v>
      </c>
      <c r="L513" s="173">
        <v>250</v>
      </c>
      <c r="M513" s="45" t="s">
        <v>3177</v>
      </c>
      <c r="N513" s="52" t="s">
        <v>3196</v>
      </c>
      <c r="O513" s="52" t="s">
        <v>3197</v>
      </c>
      <c r="P513" s="55" t="s">
        <v>25</v>
      </c>
      <c r="Q513" s="43"/>
    </row>
    <row r="514" spans="2:17" ht="18" customHeight="1" x14ac:dyDescent="0.15">
      <c r="B514" s="54">
        <v>2017</v>
      </c>
      <c r="C514" s="55">
        <v>4</v>
      </c>
      <c r="D514" s="55" t="s">
        <v>16</v>
      </c>
      <c r="E514" s="45" t="s">
        <v>3208</v>
      </c>
      <c r="F514" s="55" t="s">
        <v>219</v>
      </c>
      <c r="G514" s="42" t="s">
        <v>246</v>
      </c>
      <c r="H514" s="42" t="s">
        <v>3206</v>
      </c>
      <c r="I514" s="47" t="s">
        <v>17</v>
      </c>
      <c r="J514" s="44">
        <v>3800</v>
      </c>
      <c r="K514" s="47" t="s">
        <v>4618</v>
      </c>
      <c r="L514" s="173">
        <v>250</v>
      </c>
      <c r="M514" s="45" t="s">
        <v>3177</v>
      </c>
      <c r="N514" s="52" t="s">
        <v>3196</v>
      </c>
      <c r="O514" s="52" t="s">
        <v>3197</v>
      </c>
      <c r="P514" s="55" t="s">
        <v>25</v>
      </c>
      <c r="Q514" s="43"/>
    </row>
    <row r="515" spans="2:17" ht="18" customHeight="1" x14ac:dyDescent="0.15">
      <c r="B515" s="54">
        <v>2017</v>
      </c>
      <c r="C515" s="55">
        <v>4</v>
      </c>
      <c r="D515" s="55" t="s">
        <v>16</v>
      </c>
      <c r="E515" s="45" t="s">
        <v>3208</v>
      </c>
      <c r="F515" s="55" t="s">
        <v>219</v>
      </c>
      <c r="G515" s="42" t="s">
        <v>3198</v>
      </c>
      <c r="H515" s="42" t="s">
        <v>3209</v>
      </c>
      <c r="I515" s="47" t="s">
        <v>17</v>
      </c>
      <c r="J515" s="44">
        <v>250</v>
      </c>
      <c r="K515" s="47" t="s">
        <v>4621</v>
      </c>
      <c r="L515" s="173">
        <v>150</v>
      </c>
      <c r="M515" s="45" t="s">
        <v>3177</v>
      </c>
      <c r="N515" s="52" t="s">
        <v>3196</v>
      </c>
      <c r="O515" s="52" t="s">
        <v>3197</v>
      </c>
      <c r="P515" s="55" t="s">
        <v>25</v>
      </c>
      <c r="Q515" s="43"/>
    </row>
    <row r="516" spans="2:17" ht="18" customHeight="1" x14ac:dyDescent="0.15">
      <c r="B516" s="54">
        <v>2017</v>
      </c>
      <c r="C516" s="55">
        <v>4</v>
      </c>
      <c r="D516" s="55" t="s">
        <v>16</v>
      </c>
      <c r="E516" s="45" t="s">
        <v>3208</v>
      </c>
      <c r="F516" s="55" t="s">
        <v>219</v>
      </c>
      <c r="G516" s="42" t="s">
        <v>942</v>
      </c>
      <c r="H516" s="42" t="s">
        <v>3210</v>
      </c>
      <c r="I516" s="47" t="s">
        <v>17</v>
      </c>
      <c r="J516" s="44">
        <v>1500</v>
      </c>
      <c r="K516" s="47" t="s">
        <v>267</v>
      </c>
      <c r="L516" s="173">
        <v>300</v>
      </c>
      <c r="M516" s="45" t="s">
        <v>3177</v>
      </c>
      <c r="N516" s="52" t="s">
        <v>3196</v>
      </c>
      <c r="O516" s="52" t="s">
        <v>3197</v>
      </c>
      <c r="P516" s="55" t="s">
        <v>25</v>
      </c>
      <c r="Q516" s="43"/>
    </row>
    <row r="517" spans="2:17" ht="18" customHeight="1" x14ac:dyDescent="0.15">
      <c r="B517" s="54">
        <v>2017</v>
      </c>
      <c r="C517" s="55">
        <v>4</v>
      </c>
      <c r="D517" s="57" t="s">
        <v>15</v>
      </c>
      <c r="E517" s="45" t="s">
        <v>3675</v>
      </c>
      <c r="F517" s="55" t="s">
        <v>3654</v>
      </c>
      <c r="G517" s="42" t="s">
        <v>3681</v>
      </c>
      <c r="H517" s="42" t="s">
        <v>3682</v>
      </c>
      <c r="I517" s="47" t="s">
        <v>3683</v>
      </c>
      <c r="J517" s="44">
        <v>1</v>
      </c>
      <c r="K517" s="44" t="s">
        <v>132</v>
      </c>
      <c r="L517" s="173">
        <v>220</v>
      </c>
      <c r="M517" s="46" t="s">
        <v>3652</v>
      </c>
      <c r="N517" s="47" t="s">
        <v>3679</v>
      </c>
      <c r="O517" s="47" t="s">
        <v>3680</v>
      </c>
      <c r="P517" s="47" t="s">
        <v>25</v>
      </c>
      <c r="Q517" s="43"/>
    </row>
    <row r="518" spans="2:17" ht="18" customHeight="1" x14ac:dyDescent="0.15">
      <c r="B518" s="54">
        <v>2017</v>
      </c>
      <c r="C518" s="55">
        <v>4</v>
      </c>
      <c r="D518" s="55" t="s">
        <v>16</v>
      </c>
      <c r="E518" s="45" t="s">
        <v>3302</v>
      </c>
      <c r="F518" s="55" t="s">
        <v>3826</v>
      </c>
      <c r="G518" s="42" t="s">
        <v>3404</v>
      </c>
      <c r="H518" s="42" t="s">
        <v>3405</v>
      </c>
      <c r="I518" s="47" t="s">
        <v>3303</v>
      </c>
      <c r="J518" s="47">
        <v>4658</v>
      </c>
      <c r="K518" s="47" t="s">
        <v>3380</v>
      </c>
      <c r="L518" s="173">
        <v>38</v>
      </c>
      <c r="M518" s="45" t="s">
        <v>3305</v>
      </c>
      <c r="N518" s="52" t="s">
        <v>3306</v>
      </c>
      <c r="O518" s="52" t="s">
        <v>3307</v>
      </c>
      <c r="P518" s="55" t="s">
        <v>25</v>
      </c>
      <c r="Q518" s="246"/>
    </row>
    <row r="519" spans="2:17" ht="18" customHeight="1" x14ac:dyDescent="0.15">
      <c r="B519" s="54">
        <v>2017</v>
      </c>
      <c r="C519" s="55">
        <v>4</v>
      </c>
      <c r="D519" s="55" t="s">
        <v>16</v>
      </c>
      <c r="E519" s="45" t="s">
        <v>3308</v>
      </c>
      <c r="F519" s="55" t="s">
        <v>3826</v>
      </c>
      <c r="G519" s="42" t="s">
        <v>3406</v>
      </c>
      <c r="H519" s="42" t="s">
        <v>3407</v>
      </c>
      <c r="I519" s="47" t="s">
        <v>3303</v>
      </c>
      <c r="J519" s="47">
        <v>374</v>
      </c>
      <c r="K519" s="47" t="s">
        <v>3380</v>
      </c>
      <c r="L519" s="173">
        <v>66</v>
      </c>
      <c r="M519" s="45" t="s">
        <v>3305</v>
      </c>
      <c r="N519" s="52" t="s">
        <v>3309</v>
      </c>
      <c r="O519" s="52" t="s">
        <v>3310</v>
      </c>
      <c r="P519" s="55" t="s">
        <v>25</v>
      </c>
      <c r="Q519" s="246"/>
    </row>
    <row r="520" spans="2:17" ht="18" customHeight="1" x14ac:dyDescent="0.15">
      <c r="B520" s="54">
        <v>2017</v>
      </c>
      <c r="C520" s="55">
        <v>4</v>
      </c>
      <c r="D520" s="55" t="s">
        <v>16</v>
      </c>
      <c r="E520" s="45" t="s">
        <v>3311</v>
      </c>
      <c r="F520" s="55" t="s">
        <v>3826</v>
      </c>
      <c r="G520" s="42" t="s">
        <v>3408</v>
      </c>
      <c r="H520" s="42" t="s">
        <v>3409</v>
      </c>
      <c r="I520" s="47" t="s">
        <v>3303</v>
      </c>
      <c r="J520" s="47">
        <v>309</v>
      </c>
      <c r="K520" s="47" t="s">
        <v>3380</v>
      </c>
      <c r="L520" s="173">
        <v>30</v>
      </c>
      <c r="M520" s="45" t="s">
        <v>3305</v>
      </c>
      <c r="N520" s="52" t="s">
        <v>3312</v>
      </c>
      <c r="O520" s="52" t="s">
        <v>3313</v>
      </c>
      <c r="P520" s="55" t="s">
        <v>25</v>
      </c>
      <c r="Q520" s="246"/>
    </row>
    <row r="521" spans="2:17" ht="18" customHeight="1" x14ac:dyDescent="0.15">
      <c r="B521" s="54">
        <v>2017</v>
      </c>
      <c r="C521" s="55">
        <v>4</v>
      </c>
      <c r="D521" s="55" t="s">
        <v>16</v>
      </c>
      <c r="E521" s="45" t="s">
        <v>3314</v>
      </c>
      <c r="F521" s="55" t="s">
        <v>3826</v>
      </c>
      <c r="G521" s="42" t="s">
        <v>3408</v>
      </c>
      <c r="H521" s="42" t="s">
        <v>3410</v>
      </c>
      <c r="I521" s="47" t="s">
        <v>3303</v>
      </c>
      <c r="J521" s="47">
        <v>1104</v>
      </c>
      <c r="K521" s="47" t="s">
        <v>3380</v>
      </c>
      <c r="L521" s="173">
        <v>81</v>
      </c>
      <c r="M521" s="45" t="s">
        <v>3305</v>
      </c>
      <c r="N521" s="52" t="s">
        <v>3315</v>
      </c>
      <c r="O521" s="52" t="s">
        <v>3316</v>
      </c>
      <c r="P521" s="55" t="s">
        <v>25</v>
      </c>
      <c r="Q521" s="246"/>
    </row>
    <row r="522" spans="2:17" ht="18" customHeight="1" x14ac:dyDescent="0.15">
      <c r="B522" s="54">
        <v>2017</v>
      </c>
      <c r="C522" s="55">
        <v>4</v>
      </c>
      <c r="D522" s="55" t="s">
        <v>16</v>
      </c>
      <c r="E522" s="45" t="s">
        <v>3317</v>
      </c>
      <c r="F522" s="55" t="s">
        <v>3826</v>
      </c>
      <c r="G522" s="42" t="s">
        <v>3408</v>
      </c>
      <c r="H522" s="42" t="s">
        <v>3409</v>
      </c>
      <c r="I522" s="47" t="s">
        <v>3303</v>
      </c>
      <c r="J522" s="47">
        <v>263</v>
      </c>
      <c r="K522" s="47" t="s">
        <v>3380</v>
      </c>
      <c r="L522" s="173">
        <v>157</v>
      </c>
      <c r="M522" s="45" t="s">
        <v>3305</v>
      </c>
      <c r="N522" s="52" t="s">
        <v>3306</v>
      </c>
      <c r="O522" s="52" t="s">
        <v>3307</v>
      </c>
      <c r="P522" s="55" t="s">
        <v>25</v>
      </c>
      <c r="Q522" s="246"/>
    </row>
    <row r="523" spans="2:17" ht="18" customHeight="1" x14ac:dyDescent="0.15">
      <c r="B523" s="54">
        <v>2017</v>
      </c>
      <c r="C523" s="55">
        <v>4</v>
      </c>
      <c r="D523" s="55" t="s">
        <v>16</v>
      </c>
      <c r="E523" s="45" t="s">
        <v>3318</v>
      </c>
      <c r="F523" s="55" t="s">
        <v>3826</v>
      </c>
      <c r="G523" s="42" t="s">
        <v>3411</v>
      </c>
      <c r="H523" s="42" t="s">
        <v>3405</v>
      </c>
      <c r="I523" s="47" t="s">
        <v>3303</v>
      </c>
      <c r="J523" s="47">
        <v>4673</v>
      </c>
      <c r="K523" s="47" t="s">
        <v>3380</v>
      </c>
      <c r="L523" s="173">
        <v>48</v>
      </c>
      <c r="M523" s="45" t="s">
        <v>3305</v>
      </c>
      <c r="N523" s="52" t="s">
        <v>3319</v>
      </c>
      <c r="O523" s="52" t="s">
        <v>3320</v>
      </c>
      <c r="P523" s="55" t="s">
        <v>25</v>
      </c>
      <c r="Q523" s="246"/>
    </row>
    <row r="524" spans="2:17" ht="18" customHeight="1" x14ac:dyDescent="0.15">
      <c r="B524" s="54">
        <v>2017</v>
      </c>
      <c r="C524" s="55">
        <v>4</v>
      </c>
      <c r="D524" s="55" t="s">
        <v>16</v>
      </c>
      <c r="E524" s="45" t="s">
        <v>3324</v>
      </c>
      <c r="F524" s="55" t="s">
        <v>3826</v>
      </c>
      <c r="G524" s="42" t="s">
        <v>3408</v>
      </c>
      <c r="H524" s="42" t="s">
        <v>3409</v>
      </c>
      <c r="I524" s="47" t="s">
        <v>3303</v>
      </c>
      <c r="J524" s="47">
        <v>610</v>
      </c>
      <c r="K524" s="47" t="s">
        <v>3380</v>
      </c>
      <c r="L524" s="173">
        <v>78</v>
      </c>
      <c r="M524" s="45" t="s">
        <v>3305</v>
      </c>
      <c r="N524" s="52" t="s">
        <v>3412</v>
      </c>
      <c r="O524" s="52" t="s">
        <v>3413</v>
      </c>
      <c r="P524" s="55" t="s">
        <v>25</v>
      </c>
      <c r="Q524" s="246"/>
    </row>
    <row r="525" spans="2:17" ht="18" customHeight="1" x14ac:dyDescent="0.15">
      <c r="B525" s="54">
        <v>2017</v>
      </c>
      <c r="C525" s="55">
        <v>4</v>
      </c>
      <c r="D525" s="55" t="s">
        <v>16</v>
      </c>
      <c r="E525" s="45" t="s">
        <v>3414</v>
      </c>
      <c r="F525" s="55" t="s">
        <v>3826</v>
      </c>
      <c r="G525" s="42" t="s">
        <v>3415</v>
      </c>
      <c r="H525" s="42" t="s">
        <v>3416</v>
      </c>
      <c r="I525" s="47" t="s">
        <v>3303</v>
      </c>
      <c r="J525" s="47">
        <v>7406</v>
      </c>
      <c r="K525" s="47" t="s">
        <v>3380</v>
      </c>
      <c r="L525" s="173">
        <v>50</v>
      </c>
      <c r="M525" s="45" t="s">
        <v>3305</v>
      </c>
      <c r="N525" s="52" t="s">
        <v>3309</v>
      </c>
      <c r="O525" s="52" t="s">
        <v>3310</v>
      </c>
      <c r="P525" s="55" t="s">
        <v>25</v>
      </c>
      <c r="Q525" s="246"/>
    </row>
    <row r="526" spans="2:17" ht="18" customHeight="1" x14ac:dyDescent="0.15">
      <c r="B526" s="54">
        <v>2017</v>
      </c>
      <c r="C526" s="55">
        <v>4</v>
      </c>
      <c r="D526" s="55" t="s">
        <v>16</v>
      </c>
      <c r="E526" s="45" t="s">
        <v>3251</v>
      </c>
      <c r="F526" s="55" t="s">
        <v>128</v>
      </c>
      <c r="G526" s="42" t="s">
        <v>246</v>
      </c>
      <c r="H526" s="42" t="s">
        <v>958</v>
      </c>
      <c r="I526" s="47" t="s">
        <v>959</v>
      </c>
      <c r="J526" s="47">
        <v>480</v>
      </c>
      <c r="K526" s="55" t="s">
        <v>288</v>
      </c>
      <c r="L526" s="173">
        <v>33</v>
      </c>
      <c r="M526" s="45" t="s">
        <v>3252</v>
      </c>
      <c r="N526" s="55" t="s">
        <v>3253</v>
      </c>
      <c r="O526" s="55" t="s">
        <v>3254</v>
      </c>
      <c r="P526" s="55" t="s">
        <v>25</v>
      </c>
      <c r="Q526" s="246"/>
    </row>
    <row r="527" spans="2:17" ht="18" customHeight="1" x14ac:dyDescent="0.15">
      <c r="B527" s="98">
        <v>2017</v>
      </c>
      <c r="C527" s="40">
        <v>4</v>
      </c>
      <c r="D527" s="40" t="s">
        <v>3228</v>
      </c>
      <c r="E527" s="41" t="s">
        <v>4505</v>
      </c>
      <c r="F527" s="40" t="s">
        <v>36</v>
      </c>
      <c r="G527" s="107" t="s">
        <v>970</v>
      </c>
      <c r="H527" s="107" t="s">
        <v>3062</v>
      </c>
      <c r="I527" s="99" t="s">
        <v>17</v>
      </c>
      <c r="J527" s="99">
        <v>600</v>
      </c>
      <c r="K527" s="99" t="s">
        <v>296</v>
      </c>
      <c r="L527" s="227">
        <v>173</v>
      </c>
      <c r="M527" s="41" t="s">
        <v>4298</v>
      </c>
      <c r="N527" s="39" t="s">
        <v>4130</v>
      </c>
      <c r="O527" s="39" t="s">
        <v>4131</v>
      </c>
      <c r="P527" s="40" t="s">
        <v>25</v>
      </c>
      <c r="Q527" s="100"/>
    </row>
    <row r="528" spans="2:17" ht="18" customHeight="1" x14ac:dyDescent="0.15">
      <c r="B528" s="98">
        <v>2017</v>
      </c>
      <c r="C528" s="40">
        <v>4</v>
      </c>
      <c r="D528" s="40" t="s">
        <v>3228</v>
      </c>
      <c r="E528" s="41" t="s">
        <v>4505</v>
      </c>
      <c r="F528" s="40" t="s">
        <v>36</v>
      </c>
      <c r="G528" s="107" t="s">
        <v>4506</v>
      </c>
      <c r="H528" s="107" t="s">
        <v>3063</v>
      </c>
      <c r="I528" s="99" t="s">
        <v>17</v>
      </c>
      <c r="J528" s="99">
        <v>300</v>
      </c>
      <c r="K528" s="99" t="s">
        <v>296</v>
      </c>
      <c r="L528" s="227">
        <v>79</v>
      </c>
      <c r="M528" s="41" t="s">
        <v>4298</v>
      </c>
      <c r="N528" s="39" t="s">
        <v>4130</v>
      </c>
      <c r="O528" s="39" t="s">
        <v>4131</v>
      </c>
      <c r="P528" s="40" t="s">
        <v>25</v>
      </c>
      <c r="Q528" s="100"/>
    </row>
    <row r="529" spans="2:17" ht="18" customHeight="1" x14ac:dyDescent="0.15">
      <c r="B529" s="98">
        <v>2017</v>
      </c>
      <c r="C529" s="40">
        <v>4</v>
      </c>
      <c r="D529" s="40" t="s">
        <v>3228</v>
      </c>
      <c r="E529" s="41" t="s">
        <v>4306</v>
      </c>
      <c r="F529" s="40" t="s">
        <v>36</v>
      </c>
      <c r="G529" s="107" t="s">
        <v>4513</v>
      </c>
      <c r="H529" s="107" t="s">
        <v>4514</v>
      </c>
      <c r="I529" s="99" t="s">
        <v>4515</v>
      </c>
      <c r="J529" s="99">
        <v>1</v>
      </c>
      <c r="K529" s="99" t="s">
        <v>894</v>
      </c>
      <c r="L529" s="227">
        <v>27</v>
      </c>
      <c r="M529" s="41" t="s">
        <v>4298</v>
      </c>
      <c r="N529" s="39" t="s">
        <v>4302</v>
      </c>
      <c r="O529" s="39" t="s">
        <v>4303</v>
      </c>
      <c r="P529" s="40" t="s">
        <v>25</v>
      </c>
      <c r="Q529" s="100"/>
    </row>
    <row r="530" spans="2:17" ht="18" customHeight="1" x14ac:dyDescent="0.15">
      <c r="B530" s="98">
        <v>2017</v>
      </c>
      <c r="C530" s="40">
        <v>4</v>
      </c>
      <c r="D530" s="40" t="s">
        <v>3228</v>
      </c>
      <c r="E530" s="41" t="s">
        <v>4341</v>
      </c>
      <c r="F530" s="40" t="s">
        <v>128</v>
      </c>
      <c r="G530" s="107" t="s">
        <v>3806</v>
      </c>
      <c r="H530" s="107" t="s">
        <v>4559</v>
      </c>
      <c r="I530" s="99" t="s">
        <v>3303</v>
      </c>
      <c r="J530" s="99">
        <v>80</v>
      </c>
      <c r="K530" s="99" t="s">
        <v>4395</v>
      </c>
      <c r="L530" s="227">
        <v>50</v>
      </c>
      <c r="M530" s="41" t="s">
        <v>4320</v>
      </c>
      <c r="N530" s="39" t="s">
        <v>4342</v>
      </c>
      <c r="O530" s="39" t="s">
        <v>4343</v>
      </c>
      <c r="P530" s="40" t="s">
        <v>25</v>
      </c>
      <c r="Q530" s="100"/>
    </row>
    <row r="531" spans="2:17" ht="18" customHeight="1" x14ac:dyDescent="0.15">
      <c r="B531" s="98">
        <v>2017</v>
      </c>
      <c r="C531" s="40">
        <v>4</v>
      </c>
      <c r="D531" s="40" t="s">
        <v>3228</v>
      </c>
      <c r="E531" s="41" t="s">
        <v>4341</v>
      </c>
      <c r="F531" s="40" t="s">
        <v>128</v>
      </c>
      <c r="G531" s="107" t="s">
        <v>3434</v>
      </c>
      <c r="H531" s="107" t="s">
        <v>4560</v>
      </c>
      <c r="I531" s="99" t="s">
        <v>3303</v>
      </c>
      <c r="J531" s="99">
        <v>700</v>
      </c>
      <c r="K531" s="99" t="s">
        <v>4380</v>
      </c>
      <c r="L531" s="227">
        <v>60</v>
      </c>
      <c r="M531" s="41" t="s">
        <v>4320</v>
      </c>
      <c r="N531" s="39" t="s">
        <v>4342</v>
      </c>
      <c r="O531" s="39" t="s">
        <v>4343</v>
      </c>
      <c r="P531" s="40" t="s">
        <v>25</v>
      </c>
      <c r="Q531" s="100"/>
    </row>
    <row r="532" spans="2:17" ht="18" customHeight="1" x14ac:dyDescent="0.15">
      <c r="B532" s="54">
        <v>2017</v>
      </c>
      <c r="C532" s="55">
        <v>4</v>
      </c>
      <c r="D532" s="55" t="s">
        <v>15</v>
      </c>
      <c r="E532" s="45" t="s">
        <v>5055</v>
      </c>
      <c r="F532" s="55" t="s">
        <v>245</v>
      </c>
      <c r="G532" s="42" t="s">
        <v>5056</v>
      </c>
      <c r="H532" s="42" t="s">
        <v>5057</v>
      </c>
      <c r="I532" s="47" t="s">
        <v>5042</v>
      </c>
      <c r="J532" s="47">
        <v>1</v>
      </c>
      <c r="K532" s="47" t="s">
        <v>3687</v>
      </c>
      <c r="L532" s="173">
        <v>65</v>
      </c>
      <c r="M532" s="45" t="s">
        <v>4691</v>
      </c>
      <c r="N532" s="55" t="s">
        <v>5043</v>
      </c>
      <c r="O532" s="52" t="s">
        <v>5044</v>
      </c>
      <c r="P532" s="55" t="s">
        <v>25</v>
      </c>
      <c r="Q532" s="246"/>
    </row>
    <row r="533" spans="2:17" ht="18" customHeight="1" x14ac:dyDescent="0.15">
      <c r="B533" s="54">
        <v>2017</v>
      </c>
      <c r="C533" s="55">
        <v>4</v>
      </c>
      <c r="D533" s="55" t="s">
        <v>15</v>
      </c>
      <c r="E533" s="45" t="s">
        <v>5058</v>
      </c>
      <c r="F533" s="55" t="s">
        <v>245</v>
      </c>
      <c r="G533" s="42" t="s">
        <v>5056</v>
      </c>
      <c r="H533" s="42" t="s">
        <v>5059</v>
      </c>
      <c r="I533" s="47" t="s">
        <v>5042</v>
      </c>
      <c r="J533" s="47">
        <v>1</v>
      </c>
      <c r="K533" s="47" t="s">
        <v>3687</v>
      </c>
      <c r="L533" s="173">
        <v>49</v>
      </c>
      <c r="M533" s="45" t="s">
        <v>4691</v>
      </c>
      <c r="N533" s="55" t="s">
        <v>5043</v>
      </c>
      <c r="O533" s="52" t="s">
        <v>5044</v>
      </c>
      <c r="P533" s="55" t="s">
        <v>25</v>
      </c>
      <c r="Q533" s="246"/>
    </row>
    <row r="534" spans="2:17" ht="18" customHeight="1" x14ac:dyDescent="0.15">
      <c r="B534" s="54">
        <v>2017</v>
      </c>
      <c r="C534" s="55">
        <v>4</v>
      </c>
      <c r="D534" s="55" t="s">
        <v>15</v>
      </c>
      <c r="E534" s="45" t="s">
        <v>5060</v>
      </c>
      <c r="F534" s="55" t="s">
        <v>245</v>
      </c>
      <c r="G534" s="42" t="s">
        <v>5056</v>
      </c>
      <c r="H534" s="42" t="s">
        <v>5061</v>
      </c>
      <c r="I534" s="47" t="s">
        <v>5042</v>
      </c>
      <c r="J534" s="47">
        <v>1</v>
      </c>
      <c r="K534" s="47" t="s">
        <v>3687</v>
      </c>
      <c r="L534" s="173">
        <v>31</v>
      </c>
      <c r="M534" s="45" t="s">
        <v>4691</v>
      </c>
      <c r="N534" s="55" t="s">
        <v>5043</v>
      </c>
      <c r="O534" s="52" t="s">
        <v>5044</v>
      </c>
      <c r="P534" s="55" t="s">
        <v>25</v>
      </c>
      <c r="Q534" s="246"/>
    </row>
    <row r="535" spans="2:17" ht="18" customHeight="1" x14ac:dyDescent="0.15">
      <c r="B535" s="54">
        <v>2017</v>
      </c>
      <c r="C535" s="55">
        <v>4</v>
      </c>
      <c r="D535" s="57" t="s">
        <v>15</v>
      </c>
      <c r="E535" s="45" t="s">
        <v>4733</v>
      </c>
      <c r="F535" s="55" t="s">
        <v>5074</v>
      </c>
      <c r="G535" s="42" t="s">
        <v>2411</v>
      </c>
      <c r="H535" s="42" t="s">
        <v>5075</v>
      </c>
      <c r="I535" s="47" t="s">
        <v>3070</v>
      </c>
      <c r="J535" s="183">
        <v>85</v>
      </c>
      <c r="K535" s="44" t="s">
        <v>275</v>
      </c>
      <c r="L535" s="254">
        <v>27</v>
      </c>
      <c r="M535" s="45" t="s">
        <v>4734</v>
      </c>
      <c r="N535" s="52" t="s">
        <v>4735</v>
      </c>
      <c r="O535" s="52" t="s">
        <v>4736</v>
      </c>
      <c r="P535" s="55" t="s">
        <v>25</v>
      </c>
      <c r="Q535" s="43"/>
    </row>
    <row r="536" spans="2:17" ht="18" customHeight="1" x14ac:dyDescent="0.15">
      <c r="B536" s="54">
        <v>2017</v>
      </c>
      <c r="C536" s="55">
        <v>4</v>
      </c>
      <c r="D536" s="57" t="s">
        <v>15</v>
      </c>
      <c r="E536" s="45" t="s">
        <v>4780</v>
      </c>
      <c r="F536" s="55" t="s">
        <v>128</v>
      </c>
      <c r="G536" s="42" t="s">
        <v>246</v>
      </c>
      <c r="H536" s="42" t="s">
        <v>5007</v>
      </c>
      <c r="I536" s="47" t="s">
        <v>959</v>
      </c>
      <c r="J536" s="183">
        <v>1670</v>
      </c>
      <c r="K536" s="183" t="s">
        <v>894</v>
      </c>
      <c r="L536" s="254">
        <v>112</v>
      </c>
      <c r="M536" s="45" t="s">
        <v>4781</v>
      </c>
      <c r="N536" s="52" t="s">
        <v>4782</v>
      </c>
      <c r="O536" s="52" t="s">
        <v>4783</v>
      </c>
      <c r="P536" s="55" t="s">
        <v>25</v>
      </c>
      <c r="Q536" s="246"/>
    </row>
    <row r="537" spans="2:17" ht="18" customHeight="1" x14ac:dyDescent="0.15">
      <c r="B537" s="54">
        <v>2017</v>
      </c>
      <c r="C537" s="55">
        <v>4</v>
      </c>
      <c r="D537" s="57" t="s">
        <v>15</v>
      </c>
      <c r="E537" s="45" t="s">
        <v>4784</v>
      </c>
      <c r="F537" s="55" t="s">
        <v>128</v>
      </c>
      <c r="G537" s="42" t="s">
        <v>246</v>
      </c>
      <c r="H537" s="42" t="s">
        <v>5007</v>
      </c>
      <c r="I537" s="47" t="s">
        <v>959</v>
      </c>
      <c r="J537" s="183">
        <v>388</v>
      </c>
      <c r="K537" s="183" t="s">
        <v>894</v>
      </c>
      <c r="L537" s="254">
        <v>26</v>
      </c>
      <c r="M537" s="45" t="s">
        <v>4781</v>
      </c>
      <c r="N537" s="52" t="s">
        <v>4782</v>
      </c>
      <c r="O537" s="52" t="s">
        <v>4783</v>
      </c>
      <c r="P537" s="55" t="s">
        <v>25</v>
      </c>
      <c r="Q537" s="246"/>
    </row>
    <row r="538" spans="2:17" ht="18" customHeight="1" x14ac:dyDescent="0.15">
      <c r="B538" s="54">
        <v>2017</v>
      </c>
      <c r="C538" s="55">
        <v>4</v>
      </c>
      <c r="D538" s="55" t="s">
        <v>15</v>
      </c>
      <c r="E538" s="45" t="s">
        <v>5181</v>
      </c>
      <c r="F538" s="55" t="s">
        <v>36</v>
      </c>
      <c r="G538" s="42" t="s">
        <v>3214</v>
      </c>
      <c r="H538" s="42" t="s">
        <v>1121</v>
      </c>
      <c r="I538" s="47" t="s">
        <v>5171</v>
      </c>
      <c r="J538" s="183">
        <v>6</v>
      </c>
      <c r="K538" s="47" t="s">
        <v>139</v>
      </c>
      <c r="L538" s="254">
        <v>89</v>
      </c>
      <c r="M538" s="22" t="s">
        <v>4806</v>
      </c>
      <c r="N538" s="52" t="s">
        <v>4816</v>
      </c>
      <c r="O538" s="52" t="s">
        <v>4817</v>
      </c>
      <c r="P538" s="55" t="s">
        <v>25</v>
      </c>
      <c r="Q538" s="246"/>
    </row>
    <row r="539" spans="2:17" ht="18" customHeight="1" x14ac:dyDescent="0.15">
      <c r="B539" s="54">
        <v>2017</v>
      </c>
      <c r="C539" s="55">
        <v>4</v>
      </c>
      <c r="D539" s="55" t="s">
        <v>15</v>
      </c>
      <c r="E539" s="45" t="s">
        <v>5182</v>
      </c>
      <c r="F539" s="55" t="s">
        <v>36</v>
      </c>
      <c r="G539" s="42" t="s">
        <v>2359</v>
      </c>
      <c r="H539" s="42" t="s">
        <v>1121</v>
      </c>
      <c r="I539" s="47" t="s">
        <v>5171</v>
      </c>
      <c r="J539" s="183">
        <v>4</v>
      </c>
      <c r="K539" s="47" t="s">
        <v>139</v>
      </c>
      <c r="L539" s="254">
        <v>66</v>
      </c>
      <c r="M539" s="22" t="s">
        <v>4806</v>
      </c>
      <c r="N539" s="52" t="s">
        <v>4818</v>
      </c>
      <c r="O539" s="52" t="s">
        <v>4819</v>
      </c>
      <c r="P539" s="55" t="s">
        <v>25</v>
      </c>
      <c r="Q539" s="246"/>
    </row>
    <row r="540" spans="2:17" ht="18" customHeight="1" x14ac:dyDescent="0.15">
      <c r="B540" s="54">
        <v>2017</v>
      </c>
      <c r="C540" s="55">
        <v>4</v>
      </c>
      <c r="D540" s="55" t="s">
        <v>16</v>
      </c>
      <c r="E540" s="45" t="s">
        <v>5189</v>
      </c>
      <c r="F540" s="55" t="s">
        <v>36</v>
      </c>
      <c r="G540" s="42" t="s">
        <v>1746</v>
      </c>
      <c r="H540" s="42" t="s">
        <v>5190</v>
      </c>
      <c r="I540" s="47" t="s">
        <v>5191</v>
      </c>
      <c r="J540" s="183">
        <v>6</v>
      </c>
      <c r="K540" s="47" t="s">
        <v>293</v>
      </c>
      <c r="L540" s="254">
        <v>1098</v>
      </c>
      <c r="M540" s="22" t="s">
        <v>4806</v>
      </c>
      <c r="N540" s="52" t="s">
        <v>4827</v>
      </c>
      <c r="O540" s="52" t="s">
        <v>4828</v>
      </c>
      <c r="P540" s="55" t="s">
        <v>25</v>
      </c>
      <c r="Q540" s="246"/>
    </row>
    <row r="541" spans="2:17" ht="18" customHeight="1" x14ac:dyDescent="0.15">
      <c r="B541" s="54">
        <v>2017</v>
      </c>
      <c r="C541" s="55">
        <v>4</v>
      </c>
      <c r="D541" s="57" t="s">
        <v>5294</v>
      </c>
      <c r="E541" s="45" t="s">
        <v>5295</v>
      </c>
      <c r="F541" s="55" t="s">
        <v>36</v>
      </c>
      <c r="G541" s="42" t="s">
        <v>5296</v>
      </c>
      <c r="H541" s="42" t="s">
        <v>5297</v>
      </c>
      <c r="I541" s="44" t="s">
        <v>5298</v>
      </c>
      <c r="J541" s="194">
        <v>1</v>
      </c>
      <c r="K541" s="44" t="s">
        <v>5299</v>
      </c>
      <c r="L541" s="254">
        <v>600</v>
      </c>
      <c r="M541" s="45" t="s">
        <v>5300</v>
      </c>
      <c r="N541" s="52" t="s">
        <v>5301</v>
      </c>
      <c r="O541" s="52" t="s">
        <v>5302</v>
      </c>
      <c r="P541" s="55" t="s">
        <v>25</v>
      </c>
      <c r="Q541" s="43"/>
    </row>
    <row r="542" spans="2:17" ht="18" customHeight="1" x14ac:dyDescent="0.15">
      <c r="B542" s="54">
        <v>2017</v>
      </c>
      <c r="C542" s="55">
        <v>5</v>
      </c>
      <c r="D542" s="57" t="s">
        <v>16</v>
      </c>
      <c r="E542" s="45" t="s">
        <v>127</v>
      </c>
      <c r="F542" s="55" t="s">
        <v>128</v>
      </c>
      <c r="G542" s="42" t="s">
        <v>142</v>
      </c>
      <c r="H542" s="42" t="s">
        <v>143</v>
      </c>
      <c r="I542" s="47" t="s">
        <v>3650</v>
      </c>
      <c r="J542" s="44">
        <v>8112</v>
      </c>
      <c r="K542" s="44" t="s">
        <v>144</v>
      </c>
      <c r="L542" s="173">
        <v>184</v>
      </c>
      <c r="M542" s="45" t="s">
        <v>100</v>
      </c>
      <c r="N542" s="52" t="s">
        <v>134</v>
      </c>
      <c r="O542" s="52" t="s">
        <v>145</v>
      </c>
      <c r="P542" s="55" t="s">
        <v>25</v>
      </c>
      <c r="Q542" s="43"/>
    </row>
    <row r="543" spans="2:17" ht="18" customHeight="1" x14ac:dyDescent="0.15">
      <c r="B543" s="54">
        <v>2017</v>
      </c>
      <c r="C543" s="55">
        <v>5</v>
      </c>
      <c r="D543" s="57" t="s">
        <v>16</v>
      </c>
      <c r="E543" s="45" t="s">
        <v>127</v>
      </c>
      <c r="F543" s="55" t="s">
        <v>128</v>
      </c>
      <c r="G543" s="42" t="s">
        <v>146</v>
      </c>
      <c r="H543" s="42" t="s">
        <v>147</v>
      </c>
      <c r="I543" s="47" t="s">
        <v>3650</v>
      </c>
      <c r="J543" s="44">
        <v>876</v>
      </c>
      <c r="K543" s="44" t="s">
        <v>144</v>
      </c>
      <c r="L543" s="173">
        <v>39</v>
      </c>
      <c r="M543" s="45" t="s">
        <v>100</v>
      </c>
      <c r="N543" s="52" t="s">
        <v>134</v>
      </c>
      <c r="O543" s="52" t="s">
        <v>148</v>
      </c>
      <c r="P543" s="55" t="s">
        <v>25</v>
      </c>
      <c r="Q543" s="43"/>
    </row>
    <row r="544" spans="2:17" ht="18" customHeight="1" x14ac:dyDescent="0.15">
      <c r="B544" s="54">
        <v>2017</v>
      </c>
      <c r="C544" s="55">
        <v>5</v>
      </c>
      <c r="D544" s="57" t="s">
        <v>16</v>
      </c>
      <c r="E544" s="45" t="s">
        <v>127</v>
      </c>
      <c r="F544" s="55" t="s">
        <v>128</v>
      </c>
      <c r="G544" s="42" t="s">
        <v>149</v>
      </c>
      <c r="H544" s="42"/>
      <c r="I544" s="47" t="s">
        <v>3650</v>
      </c>
      <c r="J544" s="44">
        <v>8</v>
      </c>
      <c r="K544" s="44" t="s">
        <v>150</v>
      </c>
      <c r="L544" s="173">
        <v>96</v>
      </c>
      <c r="M544" s="45" t="s">
        <v>100</v>
      </c>
      <c r="N544" s="52" t="s">
        <v>134</v>
      </c>
      <c r="O544" s="52" t="s">
        <v>151</v>
      </c>
      <c r="P544" s="55" t="s">
        <v>25</v>
      </c>
      <c r="Q544" s="43"/>
    </row>
    <row r="545" spans="2:17" ht="18" customHeight="1" x14ac:dyDescent="0.15">
      <c r="B545" s="70">
        <v>2017</v>
      </c>
      <c r="C545" s="71">
        <v>5</v>
      </c>
      <c r="D545" s="71" t="s">
        <v>15</v>
      </c>
      <c r="E545" s="159" t="s">
        <v>425</v>
      </c>
      <c r="F545" s="71" t="s">
        <v>256</v>
      </c>
      <c r="G545" s="127" t="s">
        <v>426</v>
      </c>
      <c r="H545" s="127" t="s">
        <v>427</v>
      </c>
      <c r="I545" s="166" t="s">
        <v>428</v>
      </c>
      <c r="J545" s="128">
        <v>1</v>
      </c>
      <c r="K545" s="128" t="s">
        <v>4622</v>
      </c>
      <c r="L545" s="239">
        <v>460</v>
      </c>
      <c r="M545" s="159" t="s">
        <v>429</v>
      </c>
      <c r="N545" s="66" t="s">
        <v>430</v>
      </c>
      <c r="O545" s="66" t="s">
        <v>431</v>
      </c>
      <c r="P545" s="71" t="s">
        <v>25</v>
      </c>
      <c r="Q545" s="129"/>
    </row>
    <row r="546" spans="2:17" ht="18" customHeight="1" x14ac:dyDescent="0.15">
      <c r="B546" s="98">
        <v>2017</v>
      </c>
      <c r="C546" s="40">
        <v>5</v>
      </c>
      <c r="D546" s="40" t="s">
        <v>16</v>
      </c>
      <c r="E546" s="41" t="s">
        <v>649</v>
      </c>
      <c r="F546" s="40" t="s">
        <v>36</v>
      </c>
      <c r="G546" s="107" t="s">
        <v>903</v>
      </c>
      <c r="H546" s="107" t="s">
        <v>904</v>
      </c>
      <c r="I546" s="99" t="s">
        <v>131</v>
      </c>
      <c r="J546" s="99">
        <v>3</v>
      </c>
      <c r="K546" s="99" t="s">
        <v>139</v>
      </c>
      <c r="L546" s="227">
        <v>870</v>
      </c>
      <c r="M546" s="163" t="s">
        <v>483</v>
      </c>
      <c r="N546" s="40" t="s">
        <v>647</v>
      </c>
      <c r="O546" s="39" t="s">
        <v>485</v>
      </c>
      <c r="P546" s="40" t="s">
        <v>25</v>
      </c>
      <c r="Q546" s="100"/>
    </row>
    <row r="547" spans="2:17" ht="18" customHeight="1" x14ac:dyDescent="0.15">
      <c r="B547" s="98">
        <v>2017</v>
      </c>
      <c r="C547" s="40">
        <v>5</v>
      </c>
      <c r="D547" s="40" t="s">
        <v>16</v>
      </c>
      <c r="E547" s="41" t="s">
        <v>649</v>
      </c>
      <c r="F547" s="40" t="s">
        <v>36</v>
      </c>
      <c r="G547" s="107" t="s">
        <v>905</v>
      </c>
      <c r="H547" s="107" t="s">
        <v>906</v>
      </c>
      <c r="I547" s="99" t="s">
        <v>131</v>
      </c>
      <c r="J547" s="99">
        <v>1</v>
      </c>
      <c r="K547" s="99" t="s">
        <v>132</v>
      </c>
      <c r="L547" s="227">
        <v>710</v>
      </c>
      <c r="M547" s="163" t="s">
        <v>483</v>
      </c>
      <c r="N547" s="40" t="s">
        <v>647</v>
      </c>
      <c r="O547" s="39" t="s">
        <v>485</v>
      </c>
      <c r="P547" s="40" t="s">
        <v>25</v>
      </c>
      <c r="Q547" s="100"/>
    </row>
    <row r="548" spans="2:17" ht="18" customHeight="1" x14ac:dyDescent="0.15">
      <c r="B548" s="98">
        <v>2017</v>
      </c>
      <c r="C548" s="40">
        <v>5</v>
      </c>
      <c r="D548" s="40" t="s">
        <v>15</v>
      </c>
      <c r="E548" s="41" t="s">
        <v>927</v>
      </c>
      <c r="F548" s="40" t="s">
        <v>128</v>
      </c>
      <c r="G548" s="107" t="s">
        <v>928</v>
      </c>
      <c r="H548" s="107" t="s">
        <v>929</v>
      </c>
      <c r="I548" s="99" t="s">
        <v>17</v>
      </c>
      <c r="J548" s="99">
        <v>1</v>
      </c>
      <c r="K548" s="99" t="s">
        <v>132</v>
      </c>
      <c r="L548" s="227">
        <v>45</v>
      </c>
      <c r="M548" s="163" t="s">
        <v>483</v>
      </c>
      <c r="N548" s="39" t="s">
        <v>658</v>
      </c>
      <c r="O548" s="39" t="s">
        <v>485</v>
      </c>
      <c r="P548" s="40" t="s">
        <v>25</v>
      </c>
      <c r="Q548" s="100"/>
    </row>
    <row r="549" spans="2:17" ht="18" customHeight="1" x14ac:dyDescent="0.15">
      <c r="B549" s="54">
        <v>2017</v>
      </c>
      <c r="C549" s="55">
        <v>5</v>
      </c>
      <c r="D549" s="55" t="s">
        <v>16</v>
      </c>
      <c r="E549" s="45" t="s">
        <v>978</v>
      </c>
      <c r="F549" s="40" t="s">
        <v>128</v>
      </c>
      <c r="G549" s="42" t="s">
        <v>981</v>
      </c>
      <c r="H549" s="42" t="s">
        <v>982</v>
      </c>
      <c r="I549" s="47" t="s">
        <v>983</v>
      </c>
      <c r="J549" s="47">
        <v>257</v>
      </c>
      <c r="K549" s="47" t="s">
        <v>262</v>
      </c>
      <c r="L549" s="173">
        <v>30</v>
      </c>
      <c r="M549" s="45" t="s">
        <v>666</v>
      </c>
      <c r="N549" s="52" t="s">
        <v>680</v>
      </c>
      <c r="O549" s="52" t="s">
        <v>681</v>
      </c>
      <c r="P549" s="55" t="s">
        <v>25</v>
      </c>
      <c r="Q549" s="43"/>
    </row>
    <row r="550" spans="2:17" ht="18" customHeight="1" x14ac:dyDescent="0.15">
      <c r="B550" s="54">
        <v>2017</v>
      </c>
      <c r="C550" s="55">
        <v>5</v>
      </c>
      <c r="D550" s="55" t="s">
        <v>16</v>
      </c>
      <c r="E550" s="45" t="s">
        <v>978</v>
      </c>
      <c r="F550" s="40" t="s">
        <v>128</v>
      </c>
      <c r="G550" s="42" t="s">
        <v>294</v>
      </c>
      <c r="H550" s="42" t="s">
        <v>984</v>
      </c>
      <c r="I550" s="47" t="s">
        <v>969</v>
      </c>
      <c r="J550" s="47">
        <v>432</v>
      </c>
      <c r="K550" s="47" t="s">
        <v>296</v>
      </c>
      <c r="L550" s="173">
        <v>23</v>
      </c>
      <c r="M550" s="45" t="s">
        <v>666</v>
      </c>
      <c r="N550" s="52" t="s">
        <v>680</v>
      </c>
      <c r="O550" s="52" t="s">
        <v>681</v>
      </c>
      <c r="P550" s="55" t="s">
        <v>25</v>
      </c>
      <c r="Q550" s="43"/>
    </row>
    <row r="551" spans="2:17" ht="18" customHeight="1" x14ac:dyDescent="0.15">
      <c r="B551" s="54">
        <v>2017</v>
      </c>
      <c r="C551" s="55">
        <v>5</v>
      </c>
      <c r="D551" s="57" t="s">
        <v>15</v>
      </c>
      <c r="E551" s="45" t="s">
        <v>1016</v>
      </c>
      <c r="F551" s="55" t="s">
        <v>128</v>
      </c>
      <c r="G551" s="42" t="s">
        <v>1019</v>
      </c>
      <c r="H551" s="42" t="s">
        <v>1020</v>
      </c>
      <c r="I551" s="47" t="s">
        <v>43</v>
      </c>
      <c r="J551" s="44">
        <v>9</v>
      </c>
      <c r="K551" s="44" t="s">
        <v>1021</v>
      </c>
      <c r="L551" s="173">
        <v>23</v>
      </c>
      <c r="M551" s="162" t="s">
        <v>495</v>
      </c>
      <c r="N551" s="55" t="s">
        <v>719</v>
      </c>
      <c r="O551" s="55" t="s">
        <v>720</v>
      </c>
      <c r="P551" s="55" t="s">
        <v>25</v>
      </c>
      <c r="Q551" s="43"/>
    </row>
    <row r="552" spans="2:17" ht="18" customHeight="1" x14ac:dyDescent="0.15">
      <c r="B552" s="54">
        <v>2017</v>
      </c>
      <c r="C552" s="55">
        <v>5</v>
      </c>
      <c r="D552" s="57" t="s">
        <v>15</v>
      </c>
      <c r="E552" s="45" t="s">
        <v>731</v>
      </c>
      <c r="F552" s="55" t="s">
        <v>128</v>
      </c>
      <c r="G552" s="42" t="s">
        <v>1024</v>
      </c>
      <c r="H552" s="42" t="s">
        <v>1025</v>
      </c>
      <c r="I552" s="47" t="s">
        <v>1026</v>
      </c>
      <c r="J552" s="47">
        <v>2</v>
      </c>
      <c r="K552" s="47" t="s">
        <v>894</v>
      </c>
      <c r="L552" s="173">
        <v>190</v>
      </c>
      <c r="M552" s="45" t="s">
        <v>506</v>
      </c>
      <c r="N552" s="52" t="s">
        <v>507</v>
      </c>
      <c r="O552" s="52" t="s">
        <v>508</v>
      </c>
      <c r="P552" s="55" t="s">
        <v>25</v>
      </c>
      <c r="Q552" s="246"/>
    </row>
    <row r="553" spans="2:17" ht="18" customHeight="1" x14ac:dyDescent="0.15">
      <c r="B553" s="54">
        <v>2017</v>
      </c>
      <c r="C553" s="55">
        <v>5</v>
      </c>
      <c r="D553" s="57" t="s">
        <v>15</v>
      </c>
      <c r="E553" s="45" t="s">
        <v>731</v>
      </c>
      <c r="F553" s="55" t="s">
        <v>128</v>
      </c>
      <c r="G553" s="42" t="s">
        <v>1027</v>
      </c>
      <c r="H553" s="42" t="s">
        <v>1028</v>
      </c>
      <c r="I553" s="47" t="s">
        <v>1026</v>
      </c>
      <c r="J553" s="47">
        <v>3</v>
      </c>
      <c r="K553" s="47" t="s">
        <v>894</v>
      </c>
      <c r="L553" s="173">
        <v>25</v>
      </c>
      <c r="M553" s="45" t="s">
        <v>506</v>
      </c>
      <c r="N553" s="52" t="s">
        <v>507</v>
      </c>
      <c r="O553" s="52" t="s">
        <v>508</v>
      </c>
      <c r="P553" s="55" t="s">
        <v>25</v>
      </c>
      <c r="Q553" s="246"/>
    </row>
    <row r="554" spans="2:17" ht="18" customHeight="1" x14ac:dyDescent="0.15">
      <c r="B554" s="54">
        <v>2017</v>
      </c>
      <c r="C554" s="55">
        <v>5</v>
      </c>
      <c r="D554" s="57" t="s">
        <v>15</v>
      </c>
      <c r="E554" s="45" t="s">
        <v>732</v>
      </c>
      <c r="F554" s="55" t="s">
        <v>128</v>
      </c>
      <c r="G554" s="42" t="s">
        <v>1032</v>
      </c>
      <c r="H554" s="42" t="s">
        <v>1033</v>
      </c>
      <c r="I554" s="47" t="s">
        <v>1031</v>
      </c>
      <c r="J554" s="47">
        <v>2</v>
      </c>
      <c r="K554" s="47" t="s">
        <v>139</v>
      </c>
      <c r="L554" s="173">
        <v>27</v>
      </c>
      <c r="M554" s="45" t="s">
        <v>506</v>
      </c>
      <c r="N554" s="52" t="s">
        <v>507</v>
      </c>
      <c r="O554" s="52" t="s">
        <v>508</v>
      </c>
      <c r="P554" s="55" t="s">
        <v>25</v>
      </c>
      <c r="Q554" s="246"/>
    </row>
    <row r="555" spans="2:17" ht="18" customHeight="1" x14ac:dyDescent="0.15">
      <c r="B555" s="54">
        <v>2017</v>
      </c>
      <c r="C555" s="55">
        <v>5</v>
      </c>
      <c r="D555" s="57" t="s">
        <v>15</v>
      </c>
      <c r="E555" s="45" t="s">
        <v>749</v>
      </c>
      <c r="F555" s="55" t="s">
        <v>128</v>
      </c>
      <c r="G555" s="42" t="s">
        <v>1043</v>
      </c>
      <c r="H555" s="42" t="s">
        <v>1044</v>
      </c>
      <c r="I555" s="47" t="s">
        <v>43</v>
      </c>
      <c r="J555" s="47">
        <v>1</v>
      </c>
      <c r="K555" s="47" t="s">
        <v>132</v>
      </c>
      <c r="L555" s="173">
        <v>92</v>
      </c>
      <c r="M555" s="45" t="s">
        <v>506</v>
      </c>
      <c r="N555" s="52" t="s">
        <v>741</v>
      </c>
      <c r="O555" s="52" t="s">
        <v>742</v>
      </c>
      <c r="P555" s="55" t="s">
        <v>25</v>
      </c>
      <c r="Q555" s="246"/>
    </row>
    <row r="556" spans="2:17" ht="18" customHeight="1" x14ac:dyDescent="0.15">
      <c r="B556" s="54">
        <v>2017</v>
      </c>
      <c r="C556" s="55">
        <v>5</v>
      </c>
      <c r="D556" s="57" t="s">
        <v>15</v>
      </c>
      <c r="E556" s="45" t="s">
        <v>748</v>
      </c>
      <c r="F556" s="55" t="s">
        <v>128</v>
      </c>
      <c r="G556" s="42" t="s">
        <v>246</v>
      </c>
      <c r="H556" s="42" t="s">
        <v>1045</v>
      </c>
      <c r="I556" s="47" t="s">
        <v>1046</v>
      </c>
      <c r="J556" s="47">
        <v>1734</v>
      </c>
      <c r="K556" s="47" t="s">
        <v>288</v>
      </c>
      <c r="L556" s="173">
        <v>116</v>
      </c>
      <c r="M556" s="45" t="s">
        <v>506</v>
      </c>
      <c r="N556" s="52" t="s">
        <v>741</v>
      </c>
      <c r="O556" s="52" t="s">
        <v>742</v>
      </c>
      <c r="P556" s="55" t="s">
        <v>25</v>
      </c>
      <c r="Q556" s="246"/>
    </row>
    <row r="557" spans="2:17" ht="18" customHeight="1" x14ac:dyDescent="0.15">
      <c r="B557" s="54">
        <v>2017</v>
      </c>
      <c r="C557" s="55">
        <v>5</v>
      </c>
      <c r="D557" s="57" t="s">
        <v>15</v>
      </c>
      <c r="E557" s="45" t="s">
        <v>748</v>
      </c>
      <c r="F557" s="55" t="s">
        <v>128</v>
      </c>
      <c r="G557" s="42" t="s">
        <v>251</v>
      </c>
      <c r="H557" s="42" t="s">
        <v>1047</v>
      </c>
      <c r="I557" s="47" t="s">
        <v>1046</v>
      </c>
      <c r="J557" s="47">
        <v>103</v>
      </c>
      <c r="K557" s="47" t="s">
        <v>951</v>
      </c>
      <c r="L557" s="173">
        <v>62</v>
      </c>
      <c r="M557" s="45" t="s">
        <v>506</v>
      </c>
      <c r="N557" s="52" t="s">
        <v>741</v>
      </c>
      <c r="O557" s="52" t="s">
        <v>742</v>
      </c>
      <c r="P557" s="55" t="s">
        <v>25</v>
      </c>
      <c r="Q557" s="246"/>
    </row>
    <row r="558" spans="2:17" ht="18" customHeight="1" x14ac:dyDescent="0.15">
      <c r="B558" s="54">
        <v>2017</v>
      </c>
      <c r="C558" s="55">
        <v>5</v>
      </c>
      <c r="D558" s="57" t="s">
        <v>15</v>
      </c>
      <c r="E558" s="45" t="s">
        <v>748</v>
      </c>
      <c r="F558" s="55" t="s">
        <v>128</v>
      </c>
      <c r="G558" s="42" t="s">
        <v>173</v>
      </c>
      <c r="H558" s="42" t="s">
        <v>1040</v>
      </c>
      <c r="I558" s="47" t="s">
        <v>17</v>
      </c>
      <c r="J558" s="47">
        <v>563</v>
      </c>
      <c r="K558" s="47" t="s">
        <v>951</v>
      </c>
      <c r="L558" s="173">
        <v>33</v>
      </c>
      <c r="M558" s="45" t="s">
        <v>506</v>
      </c>
      <c r="N558" s="52" t="s">
        <v>741</v>
      </c>
      <c r="O558" s="52" t="s">
        <v>742</v>
      </c>
      <c r="P558" s="55" t="s">
        <v>25</v>
      </c>
      <c r="Q558" s="246"/>
    </row>
    <row r="559" spans="2:17" ht="18" customHeight="1" x14ac:dyDescent="0.15">
      <c r="B559" s="54">
        <v>2017</v>
      </c>
      <c r="C559" s="55">
        <v>5</v>
      </c>
      <c r="D559" s="57" t="s">
        <v>15</v>
      </c>
      <c r="E559" s="45" t="s">
        <v>1048</v>
      </c>
      <c r="F559" s="55" t="s">
        <v>128</v>
      </c>
      <c r="G559" s="42" t="s">
        <v>1050</v>
      </c>
      <c r="H559" s="42" t="s">
        <v>1051</v>
      </c>
      <c r="I559" s="47" t="s">
        <v>18</v>
      </c>
      <c r="J559" s="47">
        <v>9</v>
      </c>
      <c r="K559" s="47" t="s">
        <v>139</v>
      </c>
      <c r="L559" s="173">
        <v>25</v>
      </c>
      <c r="M559" s="46" t="s">
        <v>506</v>
      </c>
      <c r="N559" s="52" t="s">
        <v>525</v>
      </c>
      <c r="O559" s="52" t="s">
        <v>526</v>
      </c>
      <c r="P559" s="55" t="s">
        <v>25</v>
      </c>
      <c r="Q559" s="246"/>
    </row>
    <row r="560" spans="2:17" ht="18" customHeight="1" x14ac:dyDescent="0.15">
      <c r="B560" s="54">
        <v>2017</v>
      </c>
      <c r="C560" s="55">
        <v>5</v>
      </c>
      <c r="D560" s="57" t="s">
        <v>15</v>
      </c>
      <c r="E560" s="45" t="s">
        <v>1052</v>
      </c>
      <c r="F560" s="55" t="s">
        <v>128</v>
      </c>
      <c r="G560" s="42" t="s">
        <v>1050</v>
      </c>
      <c r="H560" s="42" t="s">
        <v>1051</v>
      </c>
      <c r="I560" s="47" t="s">
        <v>18</v>
      </c>
      <c r="J560" s="47">
        <v>6</v>
      </c>
      <c r="K560" s="47" t="s">
        <v>139</v>
      </c>
      <c r="L560" s="173">
        <v>36</v>
      </c>
      <c r="M560" s="46" t="s">
        <v>506</v>
      </c>
      <c r="N560" s="52" t="s">
        <v>525</v>
      </c>
      <c r="O560" s="52" t="s">
        <v>526</v>
      </c>
      <c r="P560" s="55" t="s">
        <v>25</v>
      </c>
      <c r="Q560" s="246"/>
    </row>
    <row r="561" spans="2:17" ht="18" customHeight="1" x14ac:dyDescent="0.15">
      <c r="B561" s="54">
        <v>2017</v>
      </c>
      <c r="C561" s="55">
        <v>5</v>
      </c>
      <c r="D561" s="57" t="s">
        <v>15</v>
      </c>
      <c r="E561" s="45" t="s">
        <v>1072</v>
      </c>
      <c r="F561" s="55" t="s">
        <v>36</v>
      </c>
      <c r="G561" s="42" t="s">
        <v>1073</v>
      </c>
      <c r="H561" s="42" t="s">
        <v>1074</v>
      </c>
      <c r="I561" s="47" t="s">
        <v>1073</v>
      </c>
      <c r="J561" s="47">
        <v>1</v>
      </c>
      <c r="K561" s="47" t="s">
        <v>132</v>
      </c>
      <c r="L561" s="173">
        <v>50</v>
      </c>
      <c r="M561" s="45" t="s">
        <v>755</v>
      </c>
      <c r="N561" s="52" t="s">
        <v>538</v>
      </c>
      <c r="O561" s="52" t="s">
        <v>539</v>
      </c>
      <c r="P561" s="55" t="s">
        <v>25</v>
      </c>
      <c r="Q561" s="246"/>
    </row>
    <row r="562" spans="2:17" ht="18" customHeight="1" x14ac:dyDescent="0.15">
      <c r="B562" s="54">
        <v>2017</v>
      </c>
      <c r="C562" s="55">
        <v>5</v>
      </c>
      <c r="D562" s="57" t="s">
        <v>15</v>
      </c>
      <c r="E562" s="45" t="s">
        <v>1095</v>
      </c>
      <c r="F562" s="55" t="s">
        <v>128</v>
      </c>
      <c r="G562" s="42" t="s">
        <v>1096</v>
      </c>
      <c r="H562" s="42" t="s">
        <v>1097</v>
      </c>
      <c r="I562" s="47" t="s">
        <v>1098</v>
      </c>
      <c r="J562" s="47">
        <v>228</v>
      </c>
      <c r="K562" s="47" t="s">
        <v>293</v>
      </c>
      <c r="L562" s="173">
        <v>29</v>
      </c>
      <c r="M562" s="45" t="s">
        <v>563</v>
      </c>
      <c r="N562" s="52" t="s">
        <v>564</v>
      </c>
      <c r="O562" s="52" t="s">
        <v>565</v>
      </c>
      <c r="P562" s="55" t="s">
        <v>25</v>
      </c>
      <c r="Q562" s="246"/>
    </row>
    <row r="563" spans="2:17" ht="18" customHeight="1" x14ac:dyDescent="0.15">
      <c r="B563" s="54">
        <v>2017</v>
      </c>
      <c r="C563" s="55">
        <v>5</v>
      </c>
      <c r="D563" s="57" t="s">
        <v>15</v>
      </c>
      <c r="E563" s="45" t="s">
        <v>795</v>
      </c>
      <c r="F563" s="55" t="s">
        <v>128</v>
      </c>
      <c r="G563" s="42" t="s">
        <v>1109</v>
      </c>
      <c r="H563" s="42" t="s">
        <v>1110</v>
      </c>
      <c r="I563" s="47" t="s">
        <v>1111</v>
      </c>
      <c r="J563" s="47">
        <v>1698</v>
      </c>
      <c r="K563" s="47" t="s">
        <v>293</v>
      </c>
      <c r="L563" s="173">
        <v>173</v>
      </c>
      <c r="M563" s="45" t="s">
        <v>563</v>
      </c>
      <c r="N563" s="52" t="s">
        <v>581</v>
      </c>
      <c r="O563" s="52" t="s">
        <v>582</v>
      </c>
      <c r="P563" s="55" t="s">
        <v>25</v>
      </c>
      <c r="Q563" s="43"/>
    </row>
    <row r="564" spans="2:17" ht="18" customHeight="1" x14ac:dyDescent="0.15">
      <c r="B564" s="54">
        <v>2017</v>
      </c>
      <c r="C564" s="55">
        <v>5</v>
      </c>
      <c r="D564" s="57" t="s">
        <v>15</v>
      </c>
      <c r="E564" s="45" t="s">
        <v>1138</v>
      </c>
      <c r="F564" s="55" t="s">
        <v>36</v>
      </c>
      <c r="G564" s="42" t="s">
        <v>1139</v>
      </c>
      <c r="H564" s="42" t="s">
        <v>1121</v>
      </c>
      <c r="I564" s="47" t="s">
        <v>1140</v>
      </c>
      <c r="J564" s="47">
        <v>2</v>
      </c>
      <c r="K564" s="47" t="s">
        <v>132</v>
      </c>
      <c r="L564" s="173">
        <v>44</v>
      </c>
      <c r="M564" s="45" t="s">
        <v>593</v>
      </c>
      <c r="N564" s="52" t="s">
        <v>599</v>
      </c>
      <c r="O564" s="52" t="s">
        <v>600</v>
      </c>
      <c r="P564" s="55" t="s">
        <v>25</v>
      </c>
      <c r="Q564" s="246"/>
    </row>
    <row r="565" spans="2:17" ht="18" customHeight="1" x14ac:dyDescent="0.15">
      <c r="B565" s="54">
        <v>2017</v>
      </c>
      <c r="C565" s="55">
        <v>5</v>
      </c>
      <c r="D565" s="57" t="s">
        <v>15</v>
      </c>
      <c r="E565" s="45" t="s">
        <v>1472</v>
      </c>
      <c r="F565" s="55" t="s">
        <v>256</v>
      </c>
      <c r="G565" s="107" t="s">
        <v>1473</v>
      </c>
      <c r="H565" s="42" t="s">
        <v>1474</v>
      </c>
      <c r="I565" s="47" t="s">
        <v>1475</v>
      </c>
      <c r="J565" s="44">
        <v>1</v>
      </c>
      <c r="K565" s="44" t="s">
        <v>1476</v>
      </c>
      <c r="L565" s="173">
        <v>90</v>
      </c>
      <c r="M565" s="45" t="s">
        <v>1477</v>
      </c>
      <c r="N565" s="52" t="s">
        <v>1478</v>
      </c>
      <c r="O565" s="52" t="s">
        <v>1479</v>
      </c>
      <c r="P565" s="55" t="s">
        <v>25</v>
      </c>
      <c r="Q565" s="43"/>
    </row>
    <row r="566" spans="2:17" ht="18" customHeight="1" x14ac:dyDescent="0.15">
      <c r="B566" s="54">
        <v>2017</v>
      </c>
      <c r="C566" s="55">
        <v>5</v>
      </c>
      <c r="D566" s="57" t="s">
        <v>15</v>
      </c>
      <c r="E566" s="45" t="s">
        <v>1695</v>
      </c>
      <c r="F566" s="55" t="s">
        <v>128</v>
      </c>
      <c r="G566" s="42" t="s">
        <v>1761</v>
      </c>
      <c r="H566" s="42" t="s">
        <v>1762</v>
      </c>
      <c r="I566" s="47" t="s">
        <v>1018</v>
      </c>
      <c r="J566" s="44">
        <v>322</v>
      </c>
      <c r="K566" s="44" t="s">
        <v>897</v>
      </c>
      <c r="L566" s="173">
        <v>26</v>
      </c>
      <c r="M566" s="45" t="s">
        <v>1689</v>
      </c>
      <c r="N566" s="52" t="s">
        <v>1696</v>
      </c>
      <c r="O566" s="52" t="s">
        <v>1697</v>
      </c>
      <c r="P566" s="55" t="s">
        <v>25</v>
      </c>
      <c r="Q566" s="43"/>
    </row>
    <row r="567" spans="2:17" ht="18" customHeight="1" x14ac:dyDescent="0.15">
      <c r="B567" s="54">
        <v>2017</v>
      </c>
      <c r="C567" s="55">
        <v>5</v>
      </c>
      <c r="D567" s="57" t="s">
        <v>15</v>
      </c>
      <c r="E567" s="45" t="s">
        <v>1695</v>
      </c>
      <c r="F567" s="55" t="s">
        <v>128</v>
      </c>
      <c r="G567" s="42" t="s">
        <v>1763</v>
      </c>
      <c r="H567" s="42" t="s">
        <v>1764</v>
      </c>
      <c r="I567" s="47" t="s">
        <v>17</v>
      </c>
      <c r="J567" s="44">
        <v>868</v>
      </c>
      <c r="K567" s="44" t="s">
        <v>293</v>
      </c>
      <c r="L567" s="173">
        <v>28</v>
      </c>
      <c r="M567" s="45" t="s">
        <v>1689</v>
      </c>
      <c r="N567" s="52" t="s">
        <v>1696</v>
      </c>
      <c r="O567" s="52" t="s">
        <v>1697</v>
      </c>
      <c r="P567" s="55" t="s">
        <v>25</v>
      </c>
      <c r="Q567" s="43"/>
    </row>
    <row r="568" spans="2:17" ht="18" customHeight="1" x14ac:dyDescent="0.15">
      <c r="B568" s="54">
        <v>2017</v>
      </c>
      <c r="C568" s="55">
        <v>5</v>
      </c>
      <c r="D568" s="57" t="s">
        <v>15</v>
      </c>
      <c r="E568" s="45" t="s">
        <v>1705</v>
      </c>
      <c r="F568" s="55" t="s">
        <v>128</v>
      </c>
      <c r="G568" s="42" t="s">
        <v>1765</v>
      </c>
      <c r="H568" s="42" t="s">
        <v>1766</v>
      </c>
      <c r="I568" s="47" t="s">
        <v>1018</v>
      </c>
      <c r="J568" s="44">
        <v>4</v>
      </c>
      <c r="K568" s="44" t="s">
        <v>377</v>
      </c>
      <c r="L568" s="173">
        <v>45</v>
      </c>
      <c r="M568" s="45" t="s">
        <v>1689</v>
      </c>
      <c r="N568" s="52" t="s">
        <v>1603</v>
      </c>
      <c r="O568" s="52" t="s">
        <v>1604</v>
      </c>
      <c r="P568" s="55" t="s">
        <v>25</v>
      </c>
      <c r="Q568" s="43"/>
    </row>
    <row r="569" spans="2:17" ht="18" customHeight="1" x14ac:dyDescent="0.15">
      <c r="B569" s="54">
        <v>2017</v>
      </c>
      <c r="C569" s="55">
        <v>5</v>
      </c>
      <c r="D569" s="57" t="s">
        <v>15</v>
      </c>
      <c r="E569" s="45" t="s">
        <v>1705</v>
      </c>
      <c r="F569" s="55" t="s">
        <v>128</v>
      </c>
      <c r="G569" s="42" t="s">
        <v>173</v>
      </c>
      <c r="H569" s="42" t="s">
        <v>1757</v>
      </c>
      <c r="I569" s="47" t="s">
        <v>17</v>
      </c>
      <c r="J569" s="44">
        <v>608</v>
      </c>
      <c r="K569" s="44" t="s">
        <v>897</v>
      </c>
      <c r="L569" s="173">
        <v>40</v>
      </c>
      <c r="M569" s="45" t="s">
        <v>1689</v>
      </c>
      <c r="N569" s="52" t="s">
        <v>1603</v>
      </c>
      <c r="O569" s="52" t="s">
        <v>1604</v>
      </c>
      <c r="P569" s="55" t="s">
        <v>25</v>
      </c>
      <c r="Q569" s="43"/>
    </row>
    <row r="570" spans="2:17" ht="18" customHeight="1" x14ac:dyDescent="0.15">
      <c r="B570" s="54">
        <v>2017</v>
      </c>
      <c r="C570" s="55">
        <v>5</v>
      </c>
      <c r="D570" s="57" t="s">
        <v>15</v>
      </c>
      <c r="E570" s="45" t="s">
        <v>1705</v>
      </c>
      <c r="F570" s="55" t="s">
        <v>128</v>
      </c>
      <c r="G570" s="42" t="s">
        <v>1017</v>
      </c>
      <c r="H570" s="42" t="s">
        <v>1767</v>
      </c>
      <c r="I570" s="47" t="s">
        <v>17</v>
      </c>
      <c r="J570" s="44">
        <v>1294</v>
      </c>
      <c r="K570" s="44" t="s">
        <v>293</v>
      </c>
      <c r="L570" s="173">
        <v>28</v>
      </c>
      <c r="M570" s="45" t="s">
        <v>1689</v>
      </c>
      <c r="N570" s="52" t="s">
        <v>1603</v>
      </c>
      <c r="O570" s="52" t="s">
        <v>1604</v>
      </c>
      <c r="P570" s="55" t="s">
        <v>25</v>
      </c>
      <c r="Q570" s="43"/>
    </row>
    <row r="571" spans="2:17" ht="18" customHeight="1" x14ac:dyDescent="0.15">
      <c r="B571" s="54">
        <v>2017</v>
      </c>
      <c r="C571" s="55">
        <v>5</v>
      </c>
      <c r="D571" s="57" t="s">
        <v>15</v>
      </c>
      <c r="E571" s="45" t="s">
        <v>2324</v>
      </c>
      <c r="F571" s="55" t="s">
        <v>36</v>
      </c>
      <c r="G571" s="42" t="s">
        <v>2325</v>
      </c>
      <c r="H571" s="42" t="s">
        <v>2326</v>
      </c>
      <c r="I571" s="47" t="s">
        <v>2321</v>
      </c>
      <c r="J571" s="47">
        <v>1</v>
      </c>
      <c r="K571" s="47" t="s">
        <v>1754</v>
      </c>
      <c r="L571" s="173">
        <v>4980</v>
      </c>
      <c r="M571" s="45" t="s">
        <v>1887</v>
      </c>
      <c r="N571" s="52" t="s">
        <v>2322</v>
      </c>
      <c r="O571" s="52" t="s">
        <v>2323</v>
      </c>
      <c r="P571" s="55" t="s">
        <v>52</v>
      </c>
      <c r="Q571" s="43"/>
    </row>
    <row r="572" spans="2:17" ht="18" customHeight="1" x14ac:dyDescent="0.15">
      <c r="B572" s="54">
        <v>2017</v>
      </c>
      <c r="C572" s="55">
        <v>5</v>
      </c>
      <c r="D572" s="57" t="s">
        <v>15</v>
      </c>
      <c r="E572" s="45" t="s">
        <v>2327</v>
      </c>
      <c r="F572" s="55" t="s">
        <v>36</v>
      </c>
      <c r="G572" s="42" t="s">
        <v>2325</v>
      </c>
      <c r="H572" s="42" t="s">
        <v>2328</v>
      </c>
      <c r="I572" s="47" t="s">
        <v>2321</v>
      </c>
      <c r="J572" s="47">
        <v>1</v>
      </c>
      <c r="K572" s="47" t="s">
        <v>1754</v>
      </c>
      <c r="L572" s="173">
        <v>394</v>
      </c>
      <c r="M572" s="45" t="s">
        <v>1887</v>
      </c>
      <c r="N572" s="52" t="s">
        <v>2322</v>
      </c>
      <c r="O572" s="52" t="s">
        <v>2323</v>
      </c>
      <c r="P572" s="55" t="s">
        <v>25</v>
      </c>
      <c r="Q572" s="43"/>
    </row>
    <row r="573" spans="2:17" ht="18" customHeight="1" x14ac:dyDescent="0.15">
      <c r="B573" s="54">
        <v>2017</v>
      </c>
      <c r="C573" s="55">
        <v>5</v>
      </c>
      <c r="D573" s="55" t="s">
        <v>15</v>
      </c>
      <c r="E573" s="45" t="s">
        <v>2754</v>
      </c>
      <c r="F573" s="55" t="s">
        <v>256</v>
      </c>
      <c r="G573" s="42" t="s">
        <v>2755</v>
      </c>
      <c r="H573" s="42" t="s">
        <v>2756</v>
      </c>
      <c r="I573" s="47" t="s">
        <v>2751</v>
      </c>
      <c r="J573" s="47">
        <v>1</v>
      </c>
      <c r="K573" s="47" t="s">
        <v>894</v>
      </c>
      <c r="L573" s="173">
        <v>2205</v>
      </c>
      <c r="M573" s="45" t="s">
        <v>2522</v>
      </c>
      <c r="N573" s="52" t="s">
        <v>2752</v>
      </c>
      <c r="O573" s="52" t="s">
        <v>2753</v>
      </c>
      <c r="P573" s="55" t="s">
        <v>25</v>
      </c>
      <c r="Q573" s="246"/>
    </row>
    <row r="574" spans="2:17" ht="18" customHeight="1" x14ac:dyDescent="0.15">
      <c r="B574" s="54">
        <v>2017</v>
      </c>
      <c r="C574" s="55">
        <v>5</v>
      </c>
      <c r="D574" s="57" t="s">
        <v>15</v>
      </c>
      <c r="E574" s="45" t="s">
        <v>2952</v>
      </c>
      <c r="F574" s="55" t="s">
        <v>128</v>
      </c>
      <c r="G574" s="42" t="s">
        <v>3034</v>
      </c>
      <c r="H574" s="42" t="s">
        <v>3035</v>
      </c>
      <c r="I574" s="47" t="s">
        <v>3036</v>
      </c>
      <c r="J574" s="44">
        <v>64</v>
      </c>
      <c r="K574" s="44" t="s">
        <v>293</v>
      </c>
      <c r="L574" s="173">
        <v>26</v>
      </c>
      <c r="M574" s="45" t="s">
        <v>2845</v>
      </c>
      <c r="N574" s="52" t="s">
        <v>2947</v>
      </c>
      <c r="O574" s="52" t="s">
        <v>2948</v>
      </c>
      <c r="P574" s="55" t="s">
        <v>25</v>
      </c>
      <c r="Q574" s="43"/>
    </row>
    <row r="575" spans="2:17" ht="18" customHeight="1" x14ac:dyDescent="0.15">
      <c r="B575" s="54">
        <v>2017</v>
      </c>
      <c r="C575" s="55">
        <v>5</v>
      </c>
      <c r="D575" s="57" t="s">
        <v>15</v>
      </c>
      <c r="E575" s="45" t="s">
        <v>2952</v>
      </c>
      <c r="F575" s="55" t="s">
        <v>128</v>
      </c>
      <c r="G575" s="42" t="s">
        <v>3037</v>
      </c>
      <c r="H575" s="42" t="s">
        <v>3038</v>
      </c>
      <c r="I575" s="47" t="s">
        <v>3039</v>
      </c>
      <c r="J575" s="44">
        <v>762</v>
      </c>
      <c r="K575" s="44" t="s">
        <v>293</v>
      </c>
      <c r="L575" s="173">
        <v>54</v>
      </c>
      <c r="M575" s="45" t="s">
        <v>2845</v>
      </c>
      <c r="N575" s="52" t="s">
        <v>2947</v>
      </c>
      <c r="O575" s="52" t="s">
        <v>2948</v>
      </c>
      <c r="P575" s="55" t="s">
        <v>25</v>
      </c>
      <c r="Q575" s="43"/>
    </row>
    <row r="576" spans="2:17" ht="18" customHeight="1" x14ac:dyDescent="0.15">
      <c r="B576" s="54">
        <v>2017</v>
      </c>
      <c r="C576" s="55">
        <v>5</v>
      </c>
      <c r="D576" s="57" t="s">
        <v>15</v>
      </c>
      <c r="E576" s="45" t="s">
        <v>2868</v>
      </c>
      <c r="F576" s="55" t="s">
        <v>128</v>
      </c>
      <c r="G576" s="42" t="s">
        <v>970</v>
      </c>
      <c r="H576" s="42" t="s">
        <v>3046</v>
      </c>
      <c r="I576" s="47" t="s">
        <v>17</v>
      </c>
      <c r="J576" s="44">
        <v>973</v>
      </c>
      <c r="K576" s="44" t="s">
        <v>296</v>
      </c>
      <c r="L576" s="173">
        <v>137</v>
      </c>
      <c r="M576" s="45" t="s">
        <v>2865</v>
      </c>
      <c r="N576" s="52" t="s">
        <v>2869</v>
      </c>
      <c r="O576" s="52" t="s">
        <v>2870</v>
      </c>
      <c r="P576" s="55" t="s">
        <v>25</v>
      </c>
      <c r="Q576" s="43"/>
    </row>
    <row r="577" spans="2:17" ht="18" customHeight="1" x14ac:dyDescent="0.15">
      <c r="B577" s="54">
        <v>2017</v>
      </c>
      <c r="C577" s="55">
        <v>5</v>
      </c>
      <c r="D577" s="57" t="s">
        <v>16</v>
      </c>
      <c r="E577" s="45" t="s">
        <v>2966</v>
      </c>
      <c r="F577" s="55" t="s">
        <v>36</v>
      </c>
      <c r="G577" s="42" t="s">
        <v>3059</v>
      </c>
      <c r="H577" s="42" t="s">
        <v>3060</v>
      </c>
      <c r="I577" s="47" t="s">
        <v>17</v>
      </c>
      <c r="J577" s="44">
        <v>175</v>
      </c>
      <c r="K577" s="44" t="s">
        <v>267</v>
      </c>
      <c r="L577" s="173">
        <v>254</v>
      </c>
      <c r="M577" s="45" t="s">
        <v>3054</v>
      </c>
      <c r="N577" s="52" t="s">
        <v>2967</v>
      </c>
      <c r="O577" s="52" t="s">
        <v>2968</v>
      </c>
      <c r="P577" s="55" t="s">
        <v>52</v>
      </c>
      <c r="Q577" s="43"/>
    </row>
    <row r="578" spans="2:17" ht="18" customHeight="1" x14ac:dyDescent="0.15">
      <c r="B578" s="54">
        <v>2017</v>
      </c>
      <c r="C578" s="55">
        <v>5</v>
      </c>
      <c r="D578" s="57" t="s">
        <v>16</v>
      </c>
      <c r="E578" s="45" t="s">
        <v>2966</v>
      </c>
      <c r="F578" s="55" t="s">
        <v>36</v>
      </c>
      <c r="G578" s="42" t="s">
        <v>3061</v>
      </c>
      <c r="H578" s="42" t="s">
        <v>3062</v>
      </c>
      <c r="I578" s="47" t="s">
        <v>17</v>
      </c>
      <c r="J578" s="44">
        <v>2</v>
      </c>
      <c r="K578" s="44" t="s">
        <v>377</v>
      </c>
      <c r="L578" s="173">
        <v>254</v>
      </c>
      <c r="M578" s="45" t="s">
        <v>3054</v>
      </c>
      <c r="N578" s="52" t="s">
        <v>2967</v>
      </c>
      <c r="O578" s="52" t="s">
        <v>2968</v>
      </c>
      <c r="P578" s="55" t="s">
        <v>52</v>
      </c>
      <c r="Q578" s="43"/>
    </row>
    <row r="579" spans="2:17" ht="18" customHeight="1" x14ac:dyDescent="0.15">
      <c r="B579" s="54">
        <v>2017</v>
      </c>
      <c r="C579" s="55">
        <v>5</v>
      </c>
      <c r="D579" s="57" t="s">
        <v>16</v>
      </c>
      <c r="E579" s="45" t="s">
        <v>2966</v>
      </c>
      <c r="F579" s="55" t="s">
        <v>36</v>
      </c>
      <c r="G579" s="42" t="s">
        <v>3061</v>
      </c>
      <c r="H579" s="42" t="s">
        <v>3063</v>
      </c>
      <c r="I579" s="47" t="s">
        <v>17</v>
      </c>
      <c r="J579" s="44">
        <v>172</v>
      </c>
      <c r="K579" s="44" t="s">
        <v>377</v>
      </c>
      <c r="L579" s="173">
        <v>254</v>
      </c>
      <c r="M579" s="45" t="s">
        <v>3054</v>
      </c>
      <c r="N579" s="52" t="s">
        <v>2967</v>
      </c>
      <c r="O579" s="52" t="s">
        <v>2968</v>
      </c>
      <c r="P579" s="55" t="s">
        <v>52</v>
      </c>
      <c r="Q579" s="43"/>
    </row>
    <row r="580" spans="2:17" ht="18" customHeight="1" x14ac:dyDescent="0.15">
      <c r="B580" s="54">
        <v>2017</v>
      </c>
      <c r="C580" s="55">
        <v>5</v>
      </c>
      <c r="D580" s="57" t="s">
        <v>16</v>
      </c>
      <c r="E580" s="45" t="s">
        <v>2969</v>
      </c>
      <c r="F580" s="55" t="s">
        <v>36</v>
      </c>
      <c r="G580" s="42" t="s">
        <v>2399</v>
      </c>
      <c r="H580" s="42" t="s">
        <v>3064</v>
      </c>
      <c r="I580" s="47" t="s">
        <v>17</v>
      </c>
      <c r="J580" s="44">
        <v>160</v>
      </c>
      <c r="K580" s="44" t="s">
        <v>296</v>
      </c>
      <c r="L580" s="173">
        <v>74</v>
      </c>
      <c r="M580" s="45" t="s">
        <v>3054</v>
      </c>
      <c r="N580" s="52" t="s">
        <v>2967</v>
      </c>
      <c r="O580" s="52" t="s">
        <v>2968</v>
      </c>
      <c r="P580" s="55" t="s">
        <v>52</v>
      </c>
      <c r="Q580" s="43"/>
    </row>
    <row r="581" spans="2:17" ht="18" customHeight="1" x14ac:dyDescent="0.15">
      <c r="B581" s="54">
        <v>2017</v>
      </c>
      <c r="C581" s="55">
        <v>5</v>
      </c>
      <c r="D581" s="57" t="s">
        <v>16</v>
      </c>
      <c r="E581" s="45" t="s">
        <v>2969</v>
      </c>
      <c r="F581" s="55" t="s">
        <v>47</v>
      </c>
      <c r="G581" s="42" t="s">
        <v>962</v>
      </c>
      <c r="H581" s="42" t="s">
        <v>3065</v>
      </c>
      <c r="I581" s="47" t="s">
        <v>17</v>
      </c>
      <c r="J581" s="44">
        <v>170</v>
      </c>
      <c r="K581" s="44" t="s">
        <v>296</v>
      </c>
      <c r="L581" s="173">
        <v>59</v>
      </c>
      <c r="M581" s="45" t="s">
        <v>3054</v>
      </c>
      <c r="N581" s="52" t="s">
        <v>2967</v>
      </c>
      <c r="O581" s="52" t="s">
        <v>2968</v>
      </c>
      <c r="P581" s="55" t="s">
        <v>52</v>
      </c>
      <c r="Q581" s="43"/>
    </row>
    <row r="582" spans="2:17" ht="18" customHeight="1" x14ac:dyDescent="0.15">
      <c r="B582" s="54">
        <v>2017</v>
      </c>
      <c r="C582" s="55">
        <v>5</v>
      </c>
      <c r="D582" s="57" t="s">
        <v>15</v>
      </c>
      <c r="E582" s="45" t="s">
        <v>3072</v>
      </c>
      <c r="F582" s="55" t="s">
        <v>36</v>
      </c>
      <c r="G582" s="42" t="s">
        <v>3073</v>
      </c>
      <c r="H582" s="42" t="s">
        <v>3074</v>
      </c>
      <c r="I582" s="47" t="s">
        <v>17</v>
      </c>
      <c r="J582" s="44">
        <v>184</v>
      </c>
      <c r="K582" s="44" t="s">
        <v>267</v>
      </c>
      <c r="L582" s="173">
        <v>32</v>
      </c>
      <c r="M582" s="45" t="s">
        <v>3054</v>
      </c>
      <c r="N582" s="52" t="s">
        <v>2873</v>
      </c>
      <c r="O582" s="52" t="s">
        <v>2874</v>
      </c>
      <c r="P582" s="55" t="s">
        <v>25</v>
      </c>
      <c r="Q582" s="43"/>
    </row>
    <row r="583" spans="2:17" ht="18" customHeight="1" x14ac:dyDescent="0.15">
      <c r="B583" s="54">
        <v>2017</v>
      </c>
      <c r="C583" s="55">
        <v>5</v>
      </c>
      <c r="D583" s="57" t="s">
        <v>16</v>
      </c>
      <c r="E583" s="45" t="s">
        <v>3115</v>
      </c>
      <c r="F583" s="55" t="s">
        <v>128</v>
      </c>
      <c r="G583" s="42" t="s">
        <v>251</v>
      </c>
      <c r="H583" s="42" t="s">
        <v>2416</v>
      </c>
      <c r="I583" s="47" t="s">
        <v>3114</v>
      </c>
      <c r="J583" s="44">
        <v>200</v>
      </c>
      <c r="K583" s="44" t="s">
        <v>253</v>
      </c>
      <c r="L583" s="173">
        <v>130</v>
      </c>
      <c r="M583" s="45" t="s">
        <v>2920</v>
      </c>
      <c r="N583" s="52" t="s">
        <v>3005</v>
      </c>
      <c r="O583" s="52" t="s">
        <v>3006</v>
      </c>
      <c r="P583" s="55" t="s">
        <v>25</v>
      </c>
      <c r="Q583" s="43"/>
    </row>
    <row r="584" spans="2:17" ht="18" customHeight="1" x14ac:dyDescent="0.15">
      <c r="B584" s="54">
        <v>2017</v>
      </c>
      <c r="C584" s="55">
        <v>5</v>
      </c>
      <c r="D584" s="57" t="s">
        <v>16</v>
      </c>
      <c r="E584" s="45" t="s">
        <v>3115</v>
      </c>
      <c r="F584" s="55" t="s">
        <v>128</v>
      </c>
      <c r="G584" s="42" t="s">
        <v>246</v>
      </c>
      <c r="H584" s="42" t="s">
        <v>955</v>
      </c>
      <c r="I584" s="47" t="s">
        <v>3114</v>
      </c>
      <c r="J584" s="44">
        <v>3000</v>
      </c>
      <c r="K584" s="44" t="s">
        <v>288</v>
      </c>
      <c r="L584" s="173">
        <v>210</v>
      </c>
      <c r="M584" s="45" t="s">
        <v>2920</v>
      </c>
      <c r="N584" s="52" t="s">
        <v>3005</v>
      </c>
      <c r="O584" s="52" t="s">
        <v>3006</v>
      </c>
      <c r="P584" s="55" t="s">
        <v>25</v>
      </c>
      <c r="Q584" s="43"/>
    </row>
    <row r="585" spans="2:17" ht="18" customHeight="1" x14ac:dyDescent="0.15">
      <c r="B585" s="54">
        <v>2017</v>
      </c>
      <c r="C585" s="55">
        <v>5</v>
      </c>
      <c r="D585" s="57" t="s">
        <v>15</v>
      </c>
      <c r="E585" s="45" t="s">
        <v>3675</v>
      </c>
      <c r="F585" s="55" t="s">
        <v>3654</v>
      </c>
      <c r="G585" s="42" t="s">
        <v>3684</v>
      </c>
      <c r="H585" s="42" t="s">
        <v>3685</v>
      </c>
      <c r="I585" s="47" t="s">
        <v>3686</v>
      </c>
      <c r="J585" s="44">
        <v>1</v>
      </c>
      <c r="K585" s="44" t="s">
        <v>3687</v>
      </c>
      <c r="L585" s="173">
        <v>150</v>
      </c>
      <c r="M585" s="46" t="s">
        <v>3652</v>
      </c>
      <c r="N585" s="47" t="s">
        <v>3679</v>
      </c>
      <c r="O585" s="47" t="s">
        <v>3680</v>
      </c>
      <c r="P585" s="47" t="s">
        <v>25</v>
      </c>
      <c r="Q585" s="43"/>
    </row>
    <row r="586" spans="2:17" ht="18" customHeight="1" x14ac:dyDescent="0.15">
      <c r="B586" s="54">
        <v>2017</v>
      </c>
      <c r="C586" s="55">
        <v>5</v>
      </c>
      <c r="D586" s="57" t="s">
        <v>15</v>
      </c>
      <c r="E586" s="45" t="s">
        <v>3675</v>
      </c>
      <c r="F586" s="55" t="s">
        <v>3654</v>
      </c>
      <c r="G586" s="42" t="s">
        <v>3688</v>
      </c>
      <c r="H586" s="42" t="s">
        <v>3689</v>
      </c>
      <c r="I586" s="47" t="s">
        <v>3686</v>
      </c>
      <c r="J586" s="44">
        <v>1</v>
      </c>
      <c r="K586" s="44" t="s">
        <v>3687</v>
      </c>
      <c r="L586" s="173">
        <v>120</v>
      </c>
      <c r="M586" s="46" t="s">
        <v>3652</v>
      </c>
      <c r="N586" s="47" t="s">
        <v>3679</v>
      </c>
      <c r="O586" s="47" t="s">
        <v>3680</v>
      </c>
      <c r="P586" s="47" t="s">
        <v>25</v>
      </c>
      <c r="Q586" s="43"/>
    </row>
    <row r="587" spans="2:17" ht="18" customHeight="1" x14ac:dyDescent="0.15">
      <c r="B587" s="54">
        <v>2017</v>
      </c>
      <c r="C587" s="55">
        <v>5</v>
      </c>
      <c r="D587" s="55" t="s">
        <v>3228</v>
      </c>
      <c r="E587" s="45" t="s">
        <v>3397</v>
      </c>
      <c r="F587" s="55" t="s">
        <v>36</v>
      </c>
      <c r="G587" s="42" t="s">
        <v>3398</v>
      </c>
      <c r="H587" s="42" t="s">
        <v>3399</v>
      </c>
      <c r="I587" s="47"/>
      <c r="J587" s="47">
        <v>1</v>
      </c>
      <c r="K587" s="47" t="s">
        <v>3400</v>
      </c>
      <c r="L587" s="173">
        <v>201</v>
      </c>
      <c r="M587" s="45" t="s">
        <v>3235</v>
      </c>
      <c r="N587" s="52" t="s">
        <v>3401</v>
      </c>
      <c r="O587" s="52" t="s">
        <v>3402</v>
      </c>
      <c r="P587" s="55" t="s">
        <v>3403</v>
      </c>
      <c r="Q587" s="246"/>
    </row>
    <row r="588" spans="2:17" ht="18" customHeight="1" x14ac:dyDescent="0.15">
      <c r="B588" s="98">
        <v>2017</v>
      </c>
      <c r="C588" s="40">
        <v>5</v>
      </c>
      <c r="D588" s="40" t="s">
        <v>3228</v>
      </c>
      <c r="E588" s="41" t="s">
        <v>4401</v>
      </c>
      <c r="F588" s="40" t="s">
        <v>36</v>
      </c>
      <c r="G588" s="107" t="s">
        <v>4407</v>
      </c>
      <c r="H588" s="107" t="s">
        <v>4408</v>
      </c>
      <c r="I588" s="99" t="s">
        <v>3303</v>
      </c>
      <c r="J588" s="99">
        <v>764</v>
      </c>
      <c r="K588" s="99" t="s">
        <v>4409</v>
      </c>
      <c r="L588" s="227">
        <v>34</v>
      </c>
      <c r="M588" s="163" t="s">
        <v>4404</v>
      </c>
      <c r="N588" s="40" t="s">
        <v>4405</v>
      </c>
      <c r="O588" s="40" t="s">
        <v>4406</v>
      </c>
      <c r="P588" s="40" t="s">
        <v>25</v>
      </c>
      <c r="Q588" s="100"/>
    </row>
    <row r="589" spans="2:17" ht="18" customHeight="1" x14ac:dyDescent="0.15">
      <c r="B589" s="98">
        <v>2017</v>
      </c>
      <c r="C589" s="40">
        <v>5</v>
      </c>
      <c r="D589" s="40" t="s">
        <v>3228</v>
      </c>
      <c r="E589" s="41" t="s">
        <v>4401</v>
      </c>
      <c r="F589" s="40" t="s">
        <v>36</v>
      </c>
      <c r="G589" s="107" t="s">
        <v>4410</v>
      </c>
      <c r="H589" s="107" t="s">
        <v>4411</v>
      </c>
      <c r="I589" s="99" t="s">
        <v>4412</v>
      </c>
      <c r="J589" s="99">
        <v>60000</v>
      </c>
      <c r="K589" s="99" t="s">
        <v>4413</v>
      </c>
      <c r="L589" s="227">
        <v>42</v>
      </c>
      <c r="M589" s="163" t="s">
        <v>4404</v>
      </c>
      <c r="N589" s="40" t="s">
        <v>4405</v>
      </c>
      <c r="O589" s="40" t="s">
        <v>4406</v>
      </c>
      <c r="P589" s="40" t="s">
        <v>25</v>
      </c>
      <c r="Q589" s="100"/>
    </row>
    <row r="590" spans="2:17" ht="18" customHeight="1" x14ac:dyDescent="0.15">
      <c r="B590" s="98">
        <v>2017</v>
      </c>
      <c r="C590" s="40">
        <v>5</v>
      </c>
      <c r="D590" s="40" t="s">
        <v>3228</v>
      </c>
      <c r="E590" s="41" t="s">
        <v>4315</v>
      </c>
      <c r="F590" s="40" t="s">
        <v>128</v>
      </c>
      <c r="G590" s="107" t="s">
        <v>4528</v>
      </c>
      <c r="H590" s="107" t="s">
        <v>4529</v>
      </c>
      <c r="I590" s="99" t="s">
        <v>18</v>
      </c>
      <c r="J590" s="99">
        <v>1</v>
      </c>
      <c r="K590" s="99" t="s">
        <v>132</v>
      </c>
      <c r="L590" s="227">
        <v>74</v>
      </c>
      <c r="M590" s="41" t="s">
        <v>4298</v>
      </c>
      <c r="N590" s="39" t="s">
        <v>4140</v>
      </c>
      <c r="O590" s="39" t="s">
        <v>4141</v>
      </c>
      <c r="P590" s="40" t="s">
        <v>25</v>
      </c>
      <c r="Q590" s="100"/>
    </row>
    <row r="591" spans="2:17" ht="18" customHeight="1" x14ac:dyDescent="0.15">
      <c r="B591" s="98">
        <v>2017</v>
      </c>
      <c r="C591" s="40">
        <v>5</v>
      </c>
      <c r="D591" s="40" t="s">
        <v>3228</v>
      </c>
      <c r="E591" s="41" t="s">
        <v>4315</v>
      </c>
      <c r="F591" s="40" t="s">
        <v>128</v>
      </c>
      <c r="G591" s="107" t="s">
        <v>4530</v>
      </c>
      <c r="H591" s="107" t="s">
        <v>4531</v>
      </c>
      <c r="I591" s="99" t="s">
        <v>1018</v>
      </c>
      <c r="J591" s="99">
        <v>1</v>
      </c>
      <c r="K591" s="99" t="s">
        <v>132</v>
      </c>
      <c r="L591" s="227">
        <v>31</v>
      </c>
      <c r="M591" s="41" t="s">
        <v>4298</v>
      </c>
      <c r="N591" s="39" t="s">
        <v>4140</v>
      </c>
      <c r="O591" s="39" t="s">
        <v>4141</v>
      </c>
      <c r="P591" s="40" t="s">
        <v>25</v>
      </c>
      <c r="Q591" s="100"/>
    </row>
    <row r="592" spans="2:17" ht="18" customHeight="1" x14ac:dyDescent="0.15">
      <c r="B592" s="98">
        <v>2017</v>
      </c>
      <c r="C592" s="40">
        <v>5</v>
      </c>
      <c r="D592" s="40" t="s">
        <v>3228</v>
      </c>
      <c r="E592" s="41" t="s">
        <v>4554</v>
      </c>
      <c r="F592" s="40" t="s">
        <v>128</v>
      </c>
      <c r="G592" s="107" t="s">
        <v>4555</v>
      </c>
      <c r="H592" s="107"/>
      <c r="I592" s="99" t="s">
        <v>3440</v>
      </c>
      <c r="J592" s="99">
        <v>3228</v>
      </c>
      <c r="K592" s="99" t="s">
        <v>4629</v>
      </c>
      <c r="L592" s="227">
        <v>38</v>
      </c>
      <c r="M592" s="41" t="s">
        <v>4320</v>
      </c>
      <c r="N592" s="39" t="s">
        <v>4327</v>
      </c>
      <c r="O592" s="39" t="s">
        <v>4322</v>
      </c>
      <c r="P592" s="40" t="s">
        <v>25</v>
      </c>
      <c r="Q592" s="100"/>
    </row>
    <row r="593" spans="2:17" ht="18" customHeight="1" x14ac:dyDescent="0.15">
      <c r="B593" s="98">
        <v>2017</v>
      </c>
      <c r="C593" s="40">
        <v>5</v>
      </c>
      <c r="D593" s="40" t="s">
        <v>3228</v>
      </c>
      <c r="E593" s="41" t="s">
        <v>4554</v>
      </c>
      <c r="F593" s="40" t="s">
        <v>128</v>
      </c>
      <c r="G593" s="107" t="s">
        <v>4440</v>
      </c>
      <c r="H593" s="107"/>
      <c r="I593" s="99" t="s">
        <v>3440</v>
      </c>
      <c r="J593" s="99">
        <v>1</v>
      </c>
      <c r="K593" s="99" t="s">
        <v>3432</v>
      </c>
      <c r="L593" s="227">
        <v>35</v>
      </c>
      <c r="M593" s="41" t="s">
        <v>4320</v>
      </c>
      <c r="N593" s="39" t="s">
        <v>4327</v>
      </c>
      <c r="O593" s="39" t="s">
        <v>4322</v>
      </c>
      <c r="P593" s="40" t="s">
        <v>25</v>
      </c>
      <c r="Q593" s="100"/>
    </row>
    <row r="594" spans="2:17" ht="18" customHeight="1" x14ac:dyDescent="0.15">
      <c r="B594" s="98">
        <v>2017</v>
      </c>
      <c r="C594" s="40">
        <v>5</v>
      </c>
      <c r="D594" s="40" t="s">
        <v>3228</v>
      </c>
      <c r="E594" s="41" t="s">
        <v>4561</v>
      </c>
      <c r="F594" s="40" t="s">
        <v>36</v>
      </c>
      <c r="G594" s="107" t="s">
        <v>4562</v>
      </c>
      <c r="H594" s="107" t="s">
        <v>4563</v>
      </c>
      <c r="I594" s="99" t="s">
        <v>3303</v>
      </c>
      <c r="J594" s="99">
        <v>970</v>
      </c>
      <c r="K594" s="99" t="s">
        <v>4413</v>
      </c>
      <c r="L594" s="227">
        <v>35</v>
      </c>
      <c r="M594" s="41" t="s">
        <v>4320</v>
      </c>
      <c r="N594" s="39" t="s">
        <v>4346</v>
      </c>
      <c r="O594" s="39" t="s">
        <v>4347</v>
      </c>
      <c r="P594" s="40" t="s">
        <v>25</v>
      </c>
      <c r="Q594" s="100"/>
    </row>
    <row r="595" spans="2:17" ht="18" customHeight="1" x14ac:dyDescent="0.15">
      <c r="B595" s="70">
        <v>2017</v>
      </c>
      <c r="C595" s="71">
        <v>5</v>
      </c>
      <c r="D595" s="146" t="s">
        <v>15</v>
      </c>
      <c r="E595" s="159" t="s">
        <v>4836</v>
      </c>
      <c r="F595" s="71" t="s">
        <v>36</v>
      </c>
      <c r="G595" s="127" t="s">
        <v>246</v>
      </c>
      <c r="H595" s="127" t="s">
        <v>958</v>
      </c>
      <c r="I595" s="166" t="s">
        <v>4993</v>
      </c>
      <c r="J595" s="185">
        <v>1</v>
      </c>
      <c r="K595" s="166" t="s">
        <v>132</v>
      </c>
      <c r="L595" s="255">
        <v>200</v>
      </c>
      <c r="M595" s="159" t="s">
        <v>4648</v>
      </c>
      <c r="N595" s="66" t="s">
        <v>4837</v>
      </c>
      <c r="O595" s="66" t="s">
        <v>4838</v>
      </c>
      <c r="P595" s="71" t="s">
        <v>25</v>
      </c>
      <c r="Q595" s="186"/>
    </row>
    <row r="596" spans="2:17" ht="18" customHeight="1" x14ac:dyDescent="0.15">
      <c r="B596" s="70">
        <v>2017</v>
      </c>
      <c r="C596" s="71">
        <v>5</v>
      </c>
      <c r="D596" s="146" t="s">
        <v>15</v>
      </c>
      <c r="E596" s="159" t="s">
        <v>4836</v>
      </c>
      <c r="F596" s="71" t="s">
        <v>36</v>
      </c>
      <c r="G596" s="127" t="s">
        <v>173</v>
      </c>
      <c r="H596" s="127" t="s">
        <v>1757</v>
      </c>
      <c r="I596" s="166" t="s">
        <v>1112</v>
      </c>
      <c r="J596" s="185">
        <v>1</v>
      </c>
      <c r="K596" s="166" t="s">
        <v>132</v>
      </c>
      <c r="L596" s="255">
        <v>200</v>
      </c>
      <c r="M596" s="159" t="s">
        <v>4648</v>
      </c>
      <c r="N596" s="66" t="s">
        <v>4837</v>
      </c>
      <c r="O596" s="66" t="s">
        <v>4838</v>
      </c>
      <c r="P596" s="71" t="s">
        <v>25</v>
      </c>
      <c r="Q596" s="186"/>
    </row>
    <row r="597" spans="2:17" ht="18" customHeight="1" x14ac:dyDescent="0.15">
      <c r="B597" s="70">
        <v>2017</v>
      </c>
      <c r="C597" s="71">
        <v>5</v>
      </c>
      <c r="D597" s="146" t="s">
        <v>15</v>
      </c>
      <c r="E597" s="159" t="s">
        <v>4836</v>
      </c>
      <c r="F597" s="71" t="s">
        <v>36</v>
      </c>
      <c r="G597" s="127" t="s">
        <v>251</v>
      </c>
      <c r="H597" s="127" t="s">
        <v>4994</v>
      </c>
      <c r="I597" s="166" t="s">
        <v>4993</v>
      </c>
      <c r="J597" s="185">
        <v>1</v>
      </c>
      <c r="K597" s="166" t="s">
        <v>132</v>
      </c>
      <c r="L597" s="255">
        <v>70</v>
      </c>
      <c r="M597" s="159" t="s">
        <v>4648</v>
      </c>
      <c r="N597" s="66" t="s">
        <v>4837</v>
      </c>
      <c r="O597" s="66" t="s">
        <v>4838</v>
      </c>
      <c r="P597" s="71" t="s">
        <v>25</v>
      </c>
      <c r="Q597" s="186"/>
    </row>
    <row r="598" spans="2:17" ht="18" customHeight="1" x14ac:dyDescent="0.15">
      <c r="B598" s="98">
        <v>2017</v>
      </c>
      <c r="C598" s="40">
        <v>5</v>
      </c>
      <c r="D598" s="117" t="s">
        <v>16</v>
      </c>
      <c r="E598" s="218" t="s">
        <v>5037</v>
      </c>
      <c r="F598" s="40" t="s">
        <v>256</v>
      </c>
      <c r="G598" s="209" t="s">
        <v>1032</v>
      </c>
      <c r="H598" s="209" t="s">
        <v>5038</v>
      </c>
      <c r="I598" s="99" t="s">
        <v>131</v>
      </c>
      <c r="J598" s="192">
        <v>5</v>
      </c>
      <c r="K598" s="99" t="s">
        <v>894</v>
      </c>
      <c r="L598" s="256">
        <v>3607</v>
      </c>
      <c r="M598" s="218" t="s">
        <v>4681</v>
      </c>
      <c r="N598" s="134" t="s">
        <v>5035</v>
      </c>
      <c r="O598" s="134" t="s">
        <v>5036</v>
      </c>
      <c r="P598" s="40" t="s">
        <v>25</v>
      </c>
      <c r="Q598" s="164"/>
    </row>
    <row r="599" spans="2:17" ht="18" customHeight="1" x14ac:dyDescent="0.15">
      <c r="B599" s="54">
        <v>2017</v>
      </c>
      <c r="C599" s="55">
        <v>5</v>
      </c>
      <c r="D599" s="57" t="s">
        <v>15</v>
      </c>
      <c r="E599" s="45" t="s">
        <v>4733</v>
      </c>
      <c r="F599" s="55" t="s">
        <v>5076</v>
      </c>
      <c r="G599" s="42" t="s">
        <v>5077</v>
      </c>
      <c r="H599" s="42" t="s">
        <v>5078</v>
      </c>
      <c r="I599" s="47" t="s">
        <v>17</v>
      </c>
      <c r="J599" s="183">
        <v>33</v>
      </c>
      <c r="K599" s="44" t="s">
        <v>266</v>
      </c>
      <c r="L599" s="254">
        <v>79</v>
      </c>
      <c r="M599" s="45" t="s">
        <v>4734</v>
      </c>
      <c r="N599" s="52" t="s">
        <v>4735</v>
      </c>
      <c r="O599" s="52" t="s">
        <v>4736</v>
      </c>
      <c r="P599" s="55" t="s">
        <v>25</v>
      </c>
      <c r="Q599" s="43"/>
    </row>
    <row r="600" spans="2:17" ht="18" customHeight="1" x14ac:dyDescent="0.15">
      <c r="B600" s="54">
        <v>2017</v>
      </c>
      <c r="C600" s="55">
        <v>5</v>
      </c>
      <c r="D600" s="55" t="s">
        <v>16</v>
      </c>
      <c r="E600" s="22" t="s">
        <v>5084</v>
      </c>
      <c r="F600" s="55" t="s">
        <v>219</v>
      </c>
      <c r="G600" s="23" t="s">
        <v>1017</v>
      </c>
      <c r="H600" s="23" t="s">
        <v>5085</v>
      </c>
      <c r="I600" s="47" t="s">
        <v>1018</v>
      </c>
      <c r="J600" s="183">
        <v>1100</v>
      </c>
      <c r="K600" s="47" t="s">
        <v>293</v>
      </c>
      <c r="L600" s="254">
        <v>24</v>
      </c>
      <c r="M600" s="22" t="s">
        <v>4742</v>
      </c>
      <c r="N600" s="24" t="s">
        <v>4756</v>
      </c>
      <c r="O600" s="24" t="s">
        <v>4757</v>
      </c>
      <c r="P600" s="55" t="s">
        <v>25</v>
      </c>
      <c r="Q600" s="246"/>
    </row>
    <row r="601" spans="2:17" ht="18" customHeight="1" x14ac:dyDescent="0.15">
      <c r="B601" s="54">
        <v>2017</v>
      </c>
      <c r="C601" s="55">
        <v>5</v>
      </c>
      <c r="D601" s="55" t="s">
        <v>16</v>
      </c>
      <c r="E601" s="22" t="s">
        <v>5084</v>
      </c>
      <c r="F601" s="55" t="s">
        <v>219</v>
      </c>
      <c r="G601" s="23" t="s">
        <v>1106</v>
      </c>
      <c r="H601" s="23" t="s">
        <v>5086</v>
      </c>
      <c r="I601" s="47" t="s">
        <v>43</v>
      </c>
      <c r="J601" s="183">
        <v>1</v>
      </c>
      <c r="K601" s="47" t="s">
        <v>4623</v>
      </c>
      <c r="L601" s="254">
        <v>26</v>
      </c>
      <c r="M601" s="22" t="s">
        <v>4742</v>
      </c>
      <c r="N601" s="24" t="s">
        <v>4756</v>
      </c>
      <c r="O601" s="24" t="s">
        <v>4757</v>
      </c>
      <c r="P601" s="55" t="s">
        <v>25</v>
      </c>
      <c r="Q601" s="246"/>
    </row>
    <row r="602" spans="2:17" ht="18" customHeight="1" x14ac:dyDescent="0.15">
      <c r="B602" s="54">
        <v>2017</v>
      </c>
      <c r="C602" s="55">
        <v>5</v>
      </c>
      <c r="D602" s="55" t="s">
        <v>16</v>
      </c>
      <c r="E602" s="22" t="s">
        <v>5084</v>
      </c>
      <c r="F602" s="55" t="s">
        <v>219</v>
      </c>
      <c r="G602" s="23" t="s">
        <v>1181</v>
      </c>
      <c r="H602" s="23" t="s">
        <v>1074</v>
      </c>
      <c r="I602" s="47" t="s">
        <v>43</v>
      </c>
      <c r="J602" s="183">
        <v>1</v>
      </c>
      <c r="K602" s="47" t="s">
        <v>132</v>
      </c>
      <c r="L602" s="254">
        <v>60</v>
      </c>
      <c r="M602" s="22" t="s">
        <v>4742</v>
      </c>
      <c r="N602" s="24" t="s">
        <v>4756</v>
      </c>
      <c r="O602" s="24" t="s">
        <v>4757</v>
      </c>
      <c r="P602" s="55" t="s">
        <v>25</v>
      </c>
      <c r="Q602" s="246"/>
    </row>
    <row r="603" spans="2:17" ht="18" customHeight="1" x14ac:dyDescent="0.15">
      <c r="B603" s="54">
        <v>2017</v>
      </c>
      <c r="C603" s="55">
        <v>5</v>
      </c>
      <c r="D603" s="57" t="s">
        <v>15</v>
      </c>
      <c r="E603" s="45" t="s">
        <v>5161</v>
      </c>
      <c r="F603" s="55" t="s">
        <v>128</v>
      </c>
      <c r="G603" s="42" t="s">
        <v>5162</v>
      </c>
      <c r="H603" s="127" t="s">
        <v>5163</v>
      </c>
      <c r="I603" s="166" t="s">
        <v>43</v>
      </c>
      <c r="J603" s="183">
        <v>2</v>
      </c>
      <c r="K603" s="47" t="s">
        <v>132</v>
      </c>
      <c r="L603" s="254">
        <v>57</v>
      </c>
      <c r="M603" s="45" t="s">
        <v>4791</v>
      </c>
      <c r="N603" s="52" t="s">
        <v>4924</v>
      </c>
      <c r="O603" s="52" t="s">
        <v>4925</v>
      </c>
      <c r="P603" s="55" t="s">
        <v>25</v>
      </c>
      <c r="Q603" s="246"/>
    </row>
    <row r="604" spans="2:17" ht="18" customHeight="1" x14ac:dyDescent="0.15">
      <c r="B604" s="54">
        <v>2017</v>
      </c>
      <c r="C604" s="55">
        <v>5</v>
      </c>
      <c r="D604" s="57" t="s">
        <v>16</v>
      </c>
      <c r="E604" s="45" t="s">
        <v>5164</v>
      </c>
      <c r="F604" s="55" t="s">
        <v>36</v>
      </c>
      <c r="G604" s="42" t="s">
        <v>5165</v>
      </c>
      <c r="H604" s="42" t="s">
        <v>5166</v>
      </c>
      <c r="I604" s="47" t="s">
        <v>44</v>
      </c>
      <c r="J604" s="183">
        <v>1</v>
      </c>
      <c r="K604" s="47" t="s">
        <v>132</v>
      </c>
      <c r="L604" s="254">
        <v>97</v>
      </c>
      <c r="M604" s="45" t="s">
        <v>4786</v>
      </c>
      <c r="N604" s="52" t="s">
        <v>5167</v>
      </c>
      <c r="O604" s="52" t="s">
        <v>5168</v>
      </c>
      <c r="P604" s="55" t="s">
        <v>25</v>
      </c>
      <c r="Q604" s="246"/>
    </row>
    <row r="605" spans="2:17" ht="18" customHeight="1" x14ac:dyDescent="0.15">
      <c r="B605" s="54">
        <v>2017</v>
      </c>
      <c r="C605" s="55">
        <v>5</v>
      </c>
      <c r="D605" s="55" t="s">
        <v>16</v>
      </c>
      <c r="E605" s="22" t="s">
        <v>5169</v>
      </c>
      <c r="F605" s="196" t="s">
        <v>219</v>
      </c>
      <c r="G605" s="23" t="s">
        <v>5172</v>
      </c>
      <c r="H605" s="23" t="s">
        <v>5173</v>
      </c>
      <c r="I605" s="47" t="s">
        <v>5171</v>
      </c>
      <c r="J605" s="183">
        <v>155</v>
      </c>
      <c r="K605" s="47" t="s">
        <v>4619</v>
      </c>
      <c r="L605" s="254">
        <v>100</v>
      </c>
      <c r="M605" s="22" t="s">
        <v>4806</v>
      </c>
      <c r="N605" s="24" t="s">
        <v>4810</v>
      </c>
      <c r="O605" s="24" t="s">
        <v>4811</v>
      </c>
      <c r="P605" s="55" t="s">
        <v>25</v>
      </c>
      <c r="Q605" s="246"/>
    </row>
    <row r="606" spans="2:17" ht="18" customHeight="1" x14ac:dyDescent="0.15">
      <c r="B606" s="54">
        <v>2017</v>
      </c>
      <c r="C606" s="55">
        <v>5</v>
      </c>
      <c r="D606" s="55" t="s">
        <v>15</v>
      </c>
      <c r="E606" s="45" t="s">
        <v>5183</v>
      </c>
      <c r="F606" s="55" t="s">
        <v>36</v>
      </c>
      <c r="G606" s="42" t="s">
        <v>1120</v>
      </c>
      <c r="H606" s="42" t="s">
        <v>1121</v>
      </c>
      <c r="I606" s="47" t="s">
        <v>5171</v>
      </c>
      <c r="J606" s="183">
        <v>1</v>
      </c>
      <c r="K606" s="47" t="s">
        <v>132</v>
      </c>
      <c r="L606" s="254">
        <v>77</v>
      </c>
      <c r="M606" s="22" t="s">
        <v>4806</v>
      </c>
      <c r="N606" s="52" t="s">
        <v>4816</v>
      </c>
      <c r="O606" s="52" t="s">
        <v>4817</v>
      </c>
      <c r="P606" s="55" t="s">
        <v>25</v>
      </c>
      <c r="Q606" s="246"/>
    </row>
    <row r="607" spans="2:17" ht="18" customHeight="1" x14ac:dyDescent="0.15">
      <c r="B607" s="54">
        <v>2017</v>
      </c>
      <c r="C607" s="55">
        <v>5</v>
      </c>
      <c r="D607" s="55" t="s">
        <v>15</v>
      </c>
      <c r="E607" s="45" t="s">
        <v>5184</v>
      </c>
      <c r="F607" s="55" t="s">
        <v>36</v>
      </c>
      <c r="G607" s="42" t="s">
        <v>1120</v>
      </c>
      <c r="H607" s="42" t="s">
        <v>1121</v>
      </c>
      <c r="I607" s="47" t="s">
        <v>5171</v>
      </c>
      <c r="J607" s="183">
        <v>1</v>
      </c>
      <c r="K607" s="47" t="s">
        <v>132</v>
      </c>
      <c r="L607" s="254">
        <v>129</v>
      </c>
      <c r="M607" s="22" t="s">
        <v>4806</v>
      </c>
      <c r="N607" s="52" t="s">
        <v>4816</v>
      </c>
      <c r="O607" s="52" t="s">
        <v>4817</v>
      </c>
      <c r="P607" s="55" t="s">
        <v>25</v>
      </c>
      <c r="Q607" s="246"/>
    </row>
    <row r="608" spans="2:17" ht="18" customHeight="1" x14ac:dyDescent="0.15">
      <c r="B608" s="54">
        <v>2017</v>
      </c>
      <c r="C608" s="55">
        <v>5</v>
      </c>
      <c r="D608" s="55" t="s">
        <v>15</v>
      </c>
      <c r="E608" s="45" t="s">
        <v>5185</v>
      </c>
      <c r="F608" s="55" t="s">
        <v>36</v>
      </c>
      <c r="G608" s="42" t="s">
        <v>5186</v>
      </c>
      <c r="H608" s="42" t="s">
        <v>1121</v>
      </c>
      <c r="I608" s="47" t="s">
        <v>5171</v>
      </c>
      <c r="J608" s="183">
        <v>4</v>
      </c>
      <c r="K608" s="47" t="s">
        <v>4623</v>
      </c>
      <c r="L608" s="254">
        <v>23</v>
      </c>
      <c r="M608" s="22" t="s">
        <v>4806</v>
      </c>
      <c r="N608" s="52" t="s">
        <v>4818</v>
      </c>
      <c r="O608" s="52" t="s">
        <v>4819</v>
      </c>
      <c r="P608" s="55" t="s">
        <v>25</v>
      </c>
      <c r="Q608" s="246"/>
    </row>
    <row r="609" spans="2:17" ht="18" customHeight="1" x14ac:dyDescent="0.15">
      <c r="B609" s="54">
        <v>2017</v>
      </c>
      <c r="C609" s="55">
        <v>5</v>
      </c>
      <c r="D609" s="55" t="s">
        <v>15</v>
      </c>
      <c r="E609" s="45" t="s">
        <v>5187</v>
      </c>
      <c r="F609" s="55" t="s">
        <v>36</v>
      </c>
      <c r="G609" s="42" t="s">
        <v>975</v>
      </c>
      <c r="H609" s="42" t="s">
        <v>5188</v>
      </c>
      <c r="I609" s="47" t="s">
        <v>5171</v>
      </c>
      <c r="J609" s="183">
        <v>1</v>
      </c>
      <c r="K609" s="47" t="s">
        <v>132</v>
      </c>
      <c r="L609" s="254">
        <v>60</v>
      </c>
      <c r="M609" s="22" t="s">
        <v>4806</v>
      </c>
      <c r="N609" s="52" t="s">
        <v>4818</v>
      </c>
      <c r="O609" s="52" t="s">
        <v>4819</v>
      </c>
      <c r="P609" s="55" t="s">
        <v>25</v>
      </c>
      <c r="Q609" s="246"/>
    </row>
    <row r="610" spans="2:17" ht="18" customHeight="1" x14ac:dyDescent="0.15">
      <c r="B610" s="54">
        <v>2017</v>
      </c>
      <c r="C610" s="55">
        <v>6</v>
      </c>
      <c r="D610" s="57" t="s">
        <v>15</v>
      </c>
      <c r="E610" s="45" t="s">
        <v>152</v>
      </c>
      <c r="F610" s="55" t="s">
        <v>128</v>
      </c>
      <c r="G610" s="42" t="s">
        <v>153</v>
      </c>
      <c r="H610" s="42" t="s">
        <v>154</v>
      </c>
      <c r="I610" s="47" t="s">
        <v>3651</v>
      </c>
      <c r="J610" s="44">
        <v>1</v>
      </c>
      <c r="K610" s="44" t="s">
        <v>132</v>
      </c>
      <c r="L610" s="173">
        <v>39</v>
      </c>
      <c r="M610" s="45" t="s">
        <v>100</v>
      </c>
      <c r="N610" s="52" t="s">
        <v>104</v>
      </c>
      <c r="O610" s="52" t="s">
        <v>105</v>
      </c>
      <c r="P610" s="55" t="s">
        <v>25</v>
      </c>
      <c r="Q610" s="43"/>
    </row>
    <row r="611" spans="2:17" ht="18" customHeight="1" x14ac:dyDescent="0.15">
      <c r="B611" s="54">
        <v>2017</v>
      </c>
      <c r="C611" s="55">
        <v>6</v>
      </c>
      <c r="D611" s="57" t="s">
        <v>15</v>
      </c>
      <c r="E611" s="45" t="s">
        <v>152</v>
      </c>
      <c r="F611" s="55" t="s">
        <v>128</v>
      </c>
      <c r="G611" s="42" t="s">
        <v>155</v>
      </c>
      <c r="H611" s="42" t="s">
        <v>156</v>
      </c>
      <c r="I611" s="47" t="s">
        <v>43</v>
      </c>
      <c r="J611" s="44">
        <v>1</v>
      </c>
      <c r="K611" s="44" t="s">
        <v>132</v>
      </c>
      <c r="L611" s="173">
        <v>45</v>
      </c>
      <c r="M611" s="45" t="s">
        <v>100</v>
      </c>
      <c r="N611" s="52" t="s">
        <v>104</v>
      </c>
      <c r="O611" s="52" t="s">
        <v>157</v>
      </c>
      <c r="P611" s="55" t="s">
        <v>25</v>
      </c>
      <c r="Q611" s="43"/>
    </row>
    <row r="612" spans="2:17" ht="18" customHeight="1" x14ac:dyDescent="0.15">
      <c r="B612" s="54">
        <v>2017</v>
      </c>
      <c r="C612" s="55">
        <v>6</v>
      </c>
      <c r="D612" s="57" t="s">
        <v>15</v>
      </c>
      <c r="E612" s="45" t="s">
        <v>152</v>
      </c>
      <c r="F612" s="55" t="s">
        <v>128</v>
      </c>
      <c r="G612" s="42" t="s">
        <v>158</v>
      </c>
      <c r="H612" s="42"/>
      <c r="I612" s="47" t="s">
        <v>43</v>
      </c>
      <c r="J612" s="44">
        <v>1</v>
      </c>
      <c r="K612" s="44" t="s">
        <v>132</v>
      </c>
      <c r="L612" s="173">
        <v>118</v>
      </c>
      <c r="M612" s="45" t="s">
        <v>100</v>
      </c>
      <c r="N612" s="52" t="s">
        <v>104</v>
      </c>
      <c r="O612" s="52" t="s">
        <v>159</v>
      </c>
      <c r="P612" s="55" t="s">
        <v>25</v>
      </c>
      <c r="Q612" s="43"/>
    </row>
    <row r="613" spans="2:17" ht="18" customHeight="1" x14ac:dyDescent="0.15">
      <c r="B613" s="54">
        <v>2017</v>
      </c>
      <c r="C613" s="55">
        <v>6</v>
      </c>
      <c r="D613" s="57" t="s">
        <v>16</v>
      </c>
      <c r="E613" s="45" t="s">
        <v>152</v>
      </c>
      <c r="F613" s="55" t="s">
        <v>128</v>
      </c>
      <c r="G613" s="42" t="s">
        <v>160</v>
      </c>
      <c r="H613" s="42"/>
      <c r="I613" s="47" t="s">
        <v>43</v>
      </c>
      <c r="J613" s="44">
        <v>1</v>
      </c>
      <c r="K613" s="44" t="s">
        <v>132</v>
      </c>
      <c r="L613" s="173">
        <v>216</v>
      </c>
      <c r="M613" s="45" t="s">
        <v>100</v>
      </c>
      <c r="N613" s="52" t="s">
        <v>104</v>
      </c>
      <c r="O613" s="52" t="s">
        <v>161</v>
      </c>
      <c r="P613" s="55" t="s">
        <v>25</v>
      </c>
      <c r="Q613" s="43"/>
    </row>
    <row r="614" spans="2:17" ht="18" customHeight="1" x14ac:dyDescent="0.15">
      <c r="B614" s="54">
        <v>2017</v>
      </c>
      <c r="C614" s="55">
        <v>6</v>
      </c>
      <c r="D614" s="57" t="s">
        <v>16</v>
      </c>
      <c r="E614" s="45" t="s">
        <v>152</v>
      </c>
      <c r="F614" s="55" t="s">
        <v>128</v>
      </c>
      <c r="G614" s="42" t="s">
        <v>162</v>
      </c>
      <c r="H614" s="42" t="s">
        <v>163</v>
      </c>
      <c r="I614" s="47" t="s">
        <v>44</v>
      </c>
      <c r="J614" s="44">
        <v>1</v>
      </c>
      <c r="K614" s="44" t="s">
        <v>132</v>
      </c>
      <c r="L614" s="173">
        <v>208</v>
      </c>
      <c r="M614" s="45" t="s">
        <v>100</v>
      </c>
      <c r="N614" s="52" t="s">
        <v>104</v>
      </c>
      <c r="O614" s="52" t="s">
        <v>164</v>
      </c>
      <c r="P614" s="55" t="s">
        <v>25</v>
      </c>
      <c r="Q614" s="43"/>
    </row>
    <row r="615" spans="2:17" ht="18" customHeight="1" x14ac:dyDescent="0.15">
      <c r="B615" s="54">
        <v>2017</v>
      </c>
      <c r="C615" s="55">
        <v>6</v>
      </c>
      <c r="D615" s="57" t="s">
        <v>15</v>
      </c>
      <c r="E615" s="45" t="s">
        <v>188</v>
      </c>
      <c r="F615" s="55" t="s">
        <v>36</v>
      </c>
      <c r="G615" s="42" t="s">
        <v>189</v>
      </c>
      <c r="H615" s="42" t="s">
        <v>189</v>
      </c>
      <c r="I615" s="47" t="s">
        <v>190</v>
      </c>
      <c r="J615" s="44">
        <v>800</v>
      </c>
      <c r="K615" s="44" t="s">
        <v>139</v>
      </c>
      <c r="L615" s="173">
        <v>1240</v>
      </c>
      <c r="M615" s="45" t="s">
        <v>191</v>
      </c>
      <c r="N615" s="52" t="s">
        <v>192</v>
      </c>
      <c r="O615" s="52" t="s">
        <v>193</v>
      </c>
      <c r="P615" s="55" t="s">
        <v>25</v>
      </c>
      <c r="Q615" s="43"/>
    </row>
    <row r="616" spans="2:17" ht="18" customHeight="1" x14ac:dyDescent="0.15">
      <c r="B616" s="54">
        <v>2017</v>
      </c>
      <c r="C616" s="55">
        <v>6</v>
      </c>
      <c r="D616" s="57" t="s">
        <v>15</v>
      </c>
      <c r="E616" s="45" t="s">
        <v>397</v>
      </c>
      <c r="F616" s="55" t="s">
        <v>36</v>
      </c>
      <c r="G616" s="42" t="s">
        <v>398</v>
      </c>
      <c r="H616" s="42" t="s">
        <v>399</v>
      </c>
      <c r="I616" s="47" t="s">
        <v>400</v>
      </c>
      <c r="J616" s="44">
        <v>0</v>
      </c>
      <c r="K616" s="44" t="s">
        <v>377</v>
      </c>
      <c r="L616" s="173">
        <v>31</v>
      </c>
      <c r="M616" s="45" t="s">
        <v>323</v>
      </c>
      <c r="N616" s="52" t="s">
        <v>350</v>
      </c>
      <c r="O616" s="52" t="s">
        <v>351</v>
      </c>
      <c r="P616" s="55" t="s">
        <v>25</v>
      </c>
      <c r="Q616" s="43"/>
    </row>
    <row r="617" spans="2:17" ht="18" customHeight="1" x14ac:dyDescent="0.15">
      <c r="B617" s="54">
        <v>2017</v>
      </c>
      <c r="C617" s="55">
        <v>6</v>
      </c>
      <c r="D617" s="57" t="s">
        <v>15</v>
      </c>
      <c r="E617" s="45" t="s">
        <v>401</v>
      </c>
      <c r="F617" s="55" t="s">
        <v>36</v>
      </c>
      <c r="G617" s="42" t="s">
        <v>402</v>
      </c>
      <c r="H617" s="42" t="s">
        <v>403</v>
      </c>
      <c r="I617" s="47" t="s">
        <v>404</v>
      </c>
      <c r="J617" s="44">
        <v>0</v>
      </c>
      <c r="K617" s="44" t="s">
        <v>139</v>
      </c>
      <c r="L617" s="173">
        <v>60</v>
      </c>
      <c r="M617" s="45" t="s">
        <v>323</v>
      </c>
      <c r="N617" s="52" t="s">
        <v>350</v>
      </c>
      <c r="O617" s="52" t="s">
        <v>351</v>
      </c>
      <c r="P617" s="55" t="s">
        <v>25</v>
      </c>
      <c r="Q617" s="43"/>
    </row>
    <row r="618" spans="2:17" ht="18" customHeight="1" x14ac:dyDescent="0.15">
      <c r="B618" s="54">
        <v>2017</v>
      </c>
      <c r="C618" s="55">
        <v>6</v>
      </c>
      <c r="D618" s="55" t="s">
        <v>16</v>
      </c>
      <c r="E618" s="45" t="s">
        <v>992</v>
      </c>
      <c r="F618" s="40" t="s">
        <v>128</v>
      </c>
      <c r="G618" s="42" t="s">
        <v>910</v>
      </c>
      <c r="H618" s="42" t="s">
        <v>1002</v>
      </c>
      <c r="I618" s="47" t="s">
        <v>994</v>
      </c>
      <c r="J618" s="47">
        <v>158</v>
      </c>
      <c r="K618" s="47" t="s">
        <v>275</v>
      </c>
      <c r="L618" s="173">
        <v>43</v>
      </c>
      <c r="M618" s="162" t="s">
        <v>666</v>
      </c>
      <c r="N618" s="55" t="s">
        <v>674</v>
      </c>
      <c r="O618" s="55" t="s">
        <v>675</v>
      </c>
      <c r="P618" s="55" t="s">
        <v>25</v>
      </c>
      <c r="Q618" s="43"/>
    </row>
    <row r="619" spans="2:17" ht="18" customHeight="1" x14ac:dyDescent="0.15">
      <c r="B619" s="54">
        <v>2017</v>
      </c>
      <c r="C619" s="55">
        <v>6</v>
      </c>
      <c r="D619" s="57" t="s">
        <v>15</v>
      </c>
      <c r="E619" s="45" t="s">
        <v>1095</v>
      </c>
      <c r="F619" s="55" t="s">
        <v>128</v>
      </c>
      <c r="G619" s="42" t="s">
        <v>1099</v>
      </c>
      <c r="H619" s="42" t="s">
        <v>1100</v>
      </c>
      <c r="I619" s="47" t="s">
        <v>1099</v>
      </c>
      <c r="J619" s="47">
        <v>1</v>
      </c>
      <c r="K619" s="47" t="s">
        <v>132</v>
      </c>
      <c r="L619" s="173">
        <v>71</v>
      </c>
      <c r="M619" s="45" t="s">
        <v>563</v>
      </c>
      <c r="N619" s="52" t="s">
        <v>564</v>
      </c>
      <c r="O619" s="52" t="s">
        <v>565</v>
      </c>
      <c r="P619" s="55" t="s">
        <v>25</v>
      </c>
      <c r="Q619" s="43"/>
    </row>
    <row r="620" spans="2:17" ht="18" customHeight="1" x14ac:dyDescent="0.15">
      <c r="B620" s="54">
        <v>2017</v>
      </c>
      <c r="C620" s="55">
        <v>6</v>
      </c>
      <c r="D620" s="57" t="s">
        <v>15</v>
      </c>
      <c r="E620" s="45" t="s">
        <v>1164</v>
      </c>
      <c r="F620" s="55" t="s">
        <v>128</v>
      </c>
      <c r="G620" s="42" t="s">
        <v>1043</v>
      </c>
      <c r="H620" s="42" t="s">
        <v>1074</v>
      </c>
      <c r="I620" s="47" t="s">
        <v>1161</v>
      </c>
      <c r="J620" s="47">
        <v>1</v>
      </c>
      <c r="K620" s="47" t="s">
        <v>132</v>
      </c>
      <c r="L620" s="173">
        <v>41</v>
      </c>
      <c r="M620" s="45" t="s">
        <v>840</v>
      </c>
      <c r="N620" s="52" t="s">
        <v>841</v>
      </c>
      <c r="O620" s="52" t="s">
        <v>842</v>
      </c>
      <c r="P620" s="55" t="s">
        <v>25</v>
      </c>
      <c r="Q620" s="246"/>
    </row>
    <row r="621" spans="2:17" ht="18" customHeight="1" x14ac:dyDescent="0.15">
      <c r="B621" s="98">
        <v>2017</v>
      </c>
      <c r="C621" s="40">
        <v>6</v>
      </c>
      <c r="D621" s="117" t="s">
        <v>16</v>
      </c>
      <c r="E621" s="41" t="s">
        <v>2369</v>
      </c>
      <c r="F621" s="40" t="s">
        <v>36</v>
      </c>
      <c r="G621" s="107" t="s">
        <v>2359</v>
      </c>
      <c r="H621" s="107" t="s">
        <v>2370</v>
      </c>
      <c r="I621" s="99" t="s">
        <v>1364</v>
      </c>
      <c r="J621" s="99">
        <v>2</v>
      </c>
      <c r="K621" s="99" t="s">
        <v>139</v>
      </c>
      <c r="L621" s="227">
        <v>105</v>
      </c>
      <c r="M621" s="41" t="s">
        <v>2361</v>
      </c>
      <c r="N621" s="39" t="s">
        <v>2163</v>
      </c>
      <c r="O621" s="39" t="s">
        <v>2164</v>
      </c>
      <c r="P621" s="40" t="s">
        <v>25</v>
      </c>
      <c r="Q621" s="100"/>
    </row>
    <row r="622" spans="2:17" ht="18" customHeight="1" x14ac:dyDescent="0.15">
      <c r="B622" s="98">
        <v>2017</v>
      </c>
      <c r="C622" s="40">
        <v>6</v>
      </c>
      <c r="D622" s="117" t="s">
        <v>16</v>
      </c>
      <c r="E622" s="41" t="s">
        <v>2371</v>
      </c>
      <c r="F622" s="40" t="s">
        <v>36</v>
      </c>
      <c r="G622" s="107" t="s">
        <v>1027</v>
      </c>
      <c r="H622" s="107" t="s">
        <v>2372</v>
      </c>
      <c r="I622" s="99" t="s">
        <v>2366</v>
      </c>
      <c r="J622" s="99">
        <v>5</v>
      </c>
      <c r="K622" s="99" t="s">
        <v>139</v>
      </c>
      <c r="L622" s="227">
        <v>1078.8</v>
      </c>
      <c r="M622" s="41" t="s">
        <v>2361</v>
      </c>
      <c r="N622" s="39" t="s">
        <v>2163</v>
      </c>
      <c r="O622" s="39" t="s">
        <v>2164</v>
      </c>
      <c r="P622" s="40" t="s">
        <v>25</v>
      </c>
      <c r="Q622" s="100"/>
    </row>
    <row r="623" spans="2:17" ht="18" customHeight="1" x14ac:dyDescent="0.15">
      <c r="B623" s="98">
        <v>2017</v>
      </c>
      <c r="C623" s="40">
        <v>6</v>
      </c>
      <c r="D623" s="117" t="s">
        <v>16</v>
      </c>
      <c r="E623" s="41" t="s">
        <v>2373</v>
      </c>
      <c r="F623" s="40" t="s">
        <v>36</v>
      </c>
      <c r="G623" s="107" t="s">
        <v>2368</v>
      </c>
      <c r="H623" s="107" t="s">
        <v>2374</v>
      </c>
      <c r="I623" s="99" t="s">
        <v>2366</v>
      </c>
      <c r="J623" s="99">
        <v>5</v>
      </c>
      <c r="K623" s="99" t="s">
        <v>2367</v>
      </c>
      <c r="L623" s="227">
        <v>861.8</v>
      </c>
      <c r="M623" s="41" t="s">
        <v>2361</v>
      </c>
      <c r="N623" s="39" t="s">
        <v>2163</v>
      </c>
      <c r="O623" s="39" t="s">
        <v>2164</v>
      </c>
      <c r="P623" s="40" t="s">
        <v>25</v>
      </c>
      <c r="Q623" s="100"/>
    </row>
    <row r="624" spans="2:17" ht="18" customHeight="1" x14ac:dyDescent="0.15">
      <c r="B624" s="54">
        <v>2017</v>
      </c>
      <c r="C624" s="55">
        <v>6</v>
      </c>
      <c r="D624" s="57" t="s">
        <v>16</v>
      </c>
      <c r="E624" s="45" t="s">
        <v>2284</v>
      </c>
      <c r="F624" s="55" t="s">
        <v>128</v>
      </c>
      <c r="G624" s="42" t="s">
        <v>404</v>
      </c>
      <c r="H624" s="42" t="s">
        <v>2425</v>
      </c>
      <c r="I624" s="47" t="s">
        <v>404</v>
      </c>
      <c r="J624" s="47">
        <v>13</v>
      </c>
      <c r="K624" s="47" t="s">
        <v>139</v>
      </c>
      <c r="L624" s="173">
        <v>57</v>
      </c>
      <c r="M624" s="45" t="s">
        <v>2077</v>
      </c>
      <c r="N624" s="52" t="s">
        <v>2082</v>
      </c>
      <c r="O624" s="52" t="s">
        <v>2083</v>
      </c>
      <c r="P624" s="55" t="s">
        <v>25</v>
      </c>
      <c r="Q624" s="43"/>
    </row>
    <row r="625" spans="2:17" ht="18" customHeight="1" x14ac:dyDescent="0.15">
      <c r="B625" s="54">
        <v>2017</v>
      </c>
      <c r="C625" s="55">
        <v>6</v>
      </c>
      <c r="D625" s="57" t="s">
        <v>15</v>
      </c>
      <c r="E625" s="45" t="s">
        <v>2952</v>
      </c>
      <c r="F625" s="55" t="s">
        <v>128</v>
      </c>
      <c r="G625" s="42" t="s">
        <v>910</v>
      </c>
      <c r="H625" s="42" t="s">
        <v>993</v>
      </c>
      <c r="I625" s="47" t="s">
        <v>3039</v>
      </c>
      <c r="J625" s="44">
        <v>154</v>
      </c>
      <c r="K625" s="44" t="s">
        <v>275</v>
      </c>
      <c r="L625" s="173">
        <v>46</v>
      </c>
      <c r="M625" s="45" t="s">
        <v>2845</v>
      </c>
      <c r="N625" s="52" t="s">
        <v>2947</v>
      </c>
      <c r="O625" s="52" t="s">
        <v>2948</v>
      </c>
      <c r="P625" s="55" t="s">
        <v>25</v>
      </c>
      <c r="Q625" s="43"/>
    </row>
    <row r="626" spans="2:17" ht="18" customHeight="1" x14ac:dyDescent="0.15">
      <c r="B626" s="98">
        <v>2017</v>
      </c>
      <c r="C626" s="40">
        <v>6</v>
      </c>
      <c r="D626" s="40" t="s">
        <v>3228</v>
      </c>
      <c r="E626" s="41" t="s">
        <v>4434</v>
      </c>
      <c r="F626" s="40" t="s">
        <v>128</v>
      </c>
      <c r="G626" s="107" t="s">
        <v>4435</v>
      </c>
      <c r="H626" s="107" t="s">
        <v>4430</v>
      </c>
      <c r="I626" s="99" t="s">
        <v>4412</v>
      </c>
      <c r="J626" s="99">
        <v>4</v>
      </c>
      <c r="K626" s="99" t="s">
        <v>4436</v>
      </c>
      <c r="L626" s="227">
        <v>60</v>
      </c>
      <c r="M626" s="41" t="s">
        <v>4433</v>
      </c>
      <c r="N626" s="39" t="s">
        <v>4437</v>
      </c>
      <c r="O626" s="39" t="s">
        <v>4438</v>
      </c>
      <c r="P626" s="40" t="s">
        <v>25</v>
      </c>
      <c r="Q626" s="100"/>
    </row>
    <row r="627" spans="2:17" ht="18" customHeight="1" x14ac:dyDescent="0.15">
      <c r="B627" s="98">
        <v>2017</v>
      </c>
      <c r="C627" s="40">
        <v>6</v>
      </c>
      <c r="D627" s="40" t="s">
        <v>3228</v>
      </c>
      <c r="E627" s="41" t="s">
        <v>4439</v>
      </c>
      <c r="F627" s="40" t="s">
        <v>128</v>
      </c>
      <c r="G627" s="107" t="s">
        <v>4441</v>
      </c>
      <c r="H627" s="107" t="s">
        <v>4441</v>
      </c>
      <c r="I627" s="99" t="s">
        <v>3440</v>
      </c>
      <c r="J627" s="99">
        <v>1</v>
      </c>
      <c r="K627" s="99" t="s">
        <v>3432</v>
      </c>
      <c r="L627" s="227">
        <v>33</v>
      </c>
      <c r="M627" s="41" t="s">
        <v>4433</v>
      </c>
      <c r="N627" s="39" t="s">
        <v>4437</v>
      </c>
      <c r="O627" s="39" t="s">
        <v>4438</v>
      </c>
      <c r="P627" s="40" t="s">
        <v>25</v>
      </c>
      <c r="Q627" s="100"/>
    </row>
    <row r="628" spans="2:17" ht="18" customHeight="1" x14ac:dyDescent="0.15">
      <c r="B628" s="98">
        <v>2017</v>
      </c>
      <c r="C628" s="40">
        <v>6</v>
      </c>
      <c r="D628" s="40" t="s">
        <v>3228</v>
      </c>
      <c r="E628" s="41" t="s">
        <v>4483</v>
      </c>
      <c r="F628" s="40" t="s">
        <v>36</v>
      </c>
      <c r="G628" s="107" t="s">
        <v>4486</v>
      </c>
      <c r="H628" s="107" t="s">
        <v>4487</v>
      </c>
      <c r="I628" s="99" t="s">
        <v>4488</v>
      </c>
      <c r="J628" s="99">
        <v>1121</v>
      </c>
      <c r="K628" s="99" t="s">
        <v>4628</v>
      </c>
      <c r="L628" s="227">
        <v>261</v>
      </c>
      <c r="M628" s="41" t="s">
        <v>4478</v>
      </c>
      <c r="N628" s="39" t="s">
        <v>4484</v>
      </c>
      <c r="O628" s="39" t="s">
        <v>4485</v>
      </c>
      <c r="P628" s="40" t="s">
        <v>3403</v>
      </c>
      <c r="Q628" s="100"/>
    </row>
    <row r="629" spans="2:17" ht="18" customHeight="1" x14ac:dyDescent="0.15">
      <c r="B629" s="54">
        <v>2017</v>
      </c>
      <c r="C629" s="55">
        <v>6</v>
      </c>
      <c r="D629" s="55" t="s">
        <v>15</v>
      </c>
      <c r="E629" s="45" t="s">
        <v>5010</v>
      </c>
      <c r="F629" s="55" t="s">
        <v>5006</v>
      </c>
      <c r="G629" s="42" t="s">
        <v>246</v>
      </c>
      <c r="H629" s="42" t="s">
        <v>272</v>
      </c>
      <c r="I629" s="47" t="s">
        <v>969</v>
      </c>
      <c r="J629" s="183">
        <v>1187</v>
      </c>
      <c r="K629" s="47" t="s">
        <v>288</v>
      </c>
      <c r="L629" s="254">
        <v>814</v>
      </c>
      <c r="M629" s="45" t="s">
        <v>4665</v>
      </c>
      <c r="N629" s="52" t="s">
        <v>4666</v>
      </c>
      <c r="O629" s="52" t="s">
        <v>4671</v>
      </c>
      <c r="P629" s="55" t="s">
        <v>25</v>
      </c>
      <c r="Q629" s="246"/>
    </row>
    <row r="630" spans="2:17" ht="18" customHeight="1" x14ac:dyDescent="0.15">
      <c r="B630" s="54">
        <v>2017</v>
      </c>
      <c r="C630" s="55">
        <v>6</v>
      </c>
      <c r="D630" s="55" t="s">
        <v>15</v>
      </c>
      <c r="E630" s="45" t="s">
        <v>5010</v>
      </c>
      <c r="F630" s="55" t="s">
        <v>5006</v>
      </c>
      <c r="G630" s="42" t="s">
        <v>251</v>
      </c>
      <c r="H630" s="42" t="s">
        <v>5011</v>
      </c>
      <c r="I630" s="47" t="s">
        <v>969</v>
      </c>
      <c r="J630" s="183">
        <v>59</v>
      </c>
      <c r="K630" s="47" t="s">
        <v>4621</v>
      </c>
      <c r="L630" s="254">
        <v>36</v>
      </c>
      <c r="M630" s="45" t="s">
        <v>4665</v>
      </c>
      <c r="N630" s="52" t="s">
        <v>4666</v>
      </c>
      <c r="O630" s="52" t="s">
        <v>5012</v>
      </c>
      <c r="P630" s="55" t="s">
        <v>25</v>
      </c>
      <c r="Q630" s="246"/>
    </row>
    <row r="631" spans="2:17" ht="18" customHeight="1" x14ac:dyDescent="0.15">
      <c r="B631" s="54">
        <v>2017</v>
      </c>
      <c r="C631" s="55">
        <v>6</v>
      </c>
      <c r="D631" s="146" t="s">
        <v>16</v>
      </c>
      <c r="E631" s="159" t="s">
        <v>4733</v>
      </c>
      <c r="F631" s="71" t="s">
        <v>5071</v>
      </c>
      <c r="G631" s="42" t="s">
        <v>1062</v>
      </c>
      <c r="H631" s="42" t="s">
        <v>5079</v>
      </c>
      <c r="I631" s="47" t="s">
        <v>17</v>
      </c>
      <c r="J631" s="183">
        <v>16477</v>
      </c>
      <c r="K631" s="44" t="s">
        <v>377</v>
      </c>
      <c r="L631" s="254">
        <v>613</v>
      </c>
      <c r="M631" s="45" t="s">
        <v>4734</v>
      </c>
      <c r="N631" s="52" t="s">
        <v>4735</v>
      </c>
      <c r="O631" s="52" t="s">
        <v>4736</v>
      </c>
      <c r="P631" s="55" t="s">
        <v>25</v>
      </c>
      <c r="Q631" s="43"/>
    </row>
    <row r="632" spans="2:17" ht="18" customHeight="1" x14ac:dyDescent="0.15">
      <c r="B632" s="54">
        <v>2017</v>
      </c>
      <c r="C632" s="55">
        <v>7</v>
      </c>
      <c r="D632" s="57" t="s">
        <v>16</v>
      </c>
      <c r="E632" s="45" t="s">
        <v>152</v>
      </c>
      <c r="F632" s="55" t="s">
        <v>128</v>
      </c>
      <c r="G632" s="42" t="s">
        <v>165</v>
      </c>
      <c r="H632" s="42" t="s">
        <v>166</v>
      </c>
      <c r="I632" s="47" t="s">
        <v>44</v>
      </c>
      <c r="J632" s="44">
        <v>1</v>
      </c>
      <c r="K632" s="44" t="s">
        <v>132</v>
      </c>
      <c r="L632" s="173">
        <v>406</v>
      </c>
      <c r="M632" s="45" t="s">
        <v>100</v>
      </c>
      <c r="N632" s="52" t="s">
        <v>104</v>
      </c>
      <c r="O632" s="52" t="s">
        <v>167</v>
      </c>
      <c r="P632" s="55" t="s">
        <v>25</v>
      </c>
      <c r="Q632" s="43"/>
    </row>
    <row r="633" spans="2:17" ht="18" customHeight="1" x14ac:dyDescent="0.15">
      <c r="B633" s="54">
        <v>2017</v>
      </c>
      <c r="C633" s="55">
        <v>7</v>
      </c>
      <c r="D633" s="57" t="s">
        <v>15</v>
      </c>
      <c r="E633" s="45" t="s">
        <v>152</v>
      </c>
      <c r="F633" s="55" t="s">
        <v>128</v>
      </c>
      <c r="G633" s="42" t="s">
        <v>168</v>
      </c>
      <c r="H633" s="42" t="s">
        <v>169</v>
      </c>
      <c r="I633" s="47" t="s">
        <v>44</v>
      </c>
      <c r="J633" s="44">
        <v>1</v>
      </c>
      <c r="K633" s="44" t="s">
        <v>132</v>
      </c>
      <c r="L633" s="173">
        <v>48</v>
      </c>
      <c r="M633" s="45" t="s">
        <v>100</v>
      </c>
      <c r="N633" s="52" t="s">
        <v>104</v>
      </c>
      <c r="O633" s="52" t="s">
        <v>170</v>
      </c>
      <c r="P633" s="55" t="s">
        <v>25</v>
      </c>
      <c r="Q633" s="43"/>
    </row>
    <row r="634" spans="2:17" ht="18" customHeight="1" x14ac:dyDescent="0.15">
      <c r="B634" s="54">
        <v>2017</v>
      </c>
      <c r="C634" s="55">
        <v>7</v>
      </c>
      <c r="D634" s="57" t="s">
        <v>15</v>
      </c>
      <c r="E634" s="45" t="s">
        <v>152</v>
      </c>
      <c r="F634" s="55" t="s">
        <v>128</v>
      </c>
      <c r="G634" s="42" t="s">
        <v>171</v>
      </c>
      <c r="H634" s="42"/>
      <c r="I634" s="47" t="s">
        <v>44</v>
      </c>
      <c r="J634" s="44">
        <v>1</v>
      </c>
      <c r="K634" s="44" t="s">
        <v>132</v>
      </c>
      <c r="L634" s="173">
        <v>37</v>
      </c>
      <c r="M634" s="45" t="s">
        <v>100</v>
      </c>
      <c r="N634" s="52" t="s">
        <v>104</v>
      </c>
      <c r="O634" s="52" t="s">
        <v>172</v>
      </c>
      <c r="P634" s="55" t="s">
        <v>25</v>
      </c>
      <c r="Q634" s="43"/>
    </row>
    <row r="635" spans="2:17" ht="18" customHeight="1" x14ac:dyDescent="0.15">
      <c r="B635" s="54">
        <v>2017</v>
      </c>
      <c r="C635" s="55">
        <v>7</v>
      </c>
      <c r="D635" s="57" t="s">
        <v>16</v>
      </c>
      <c r="E635" s="45" t="s">
        <v>127</v>
      </c>
      <c r="F635" s="55" t="s">
        <v>128</v>
      </c>
      <c r="G635" s="42" t="s">
        <v>173</v>
      </c>
      <c r="H635" s="42" t="s">
        <v>174</v>
      </c>
      <c r="I635" s="47" t="s">
        <v>175</v>
      </c>
      <c r="J635" s="44">
        <v>775</v>
      </c>
      <c r="K635" s="44" t="s">
        <v>176</v>
      </c>
      <c r="L635" s="173">
        <v>58</v>
      </c>
      <c r="M635" s="45" t="s">
        <v>100</v>
      </c>
      <c r="N635" s="52" t="s">
        <v>134</v>
      </c>
      <c r="O635" s="52" t="s">
        <v>135</v>
      </c>
      <c r="P635" s="55" t="s">
        <v>25</v>
      </c>
      <c r="Q635" s="43"/>
    </row>
    <row r="636" spans="2:17" ht="18" customHeight="1" x14ac:dyDescent="0.15">
      <c r="B636" s="54">
        <v>2017</v>
      </c>
      <c r="C636" s="55">
        <v>7</v>
      </c>
      <c r="D636" s="57" t="s">
        <v>16</v>
      </c>
      <c r="E636" s="45" t="s">
        <v>127</v>
      </c>
      <c r="F636" s="55" t="s">
        <v>128</v>
      </c>
      <c r="G636" s="42" t="s">
        <v>173</v>
      </c>
      <c r="H636" s="42" t="s">
        <v>177</v>
      </c>
      <c r="I636" s="47" t="s">
        <v>175</v>
      </c>
      <c r="J636" s="44">
        <v>1549</v>
      </c>
      <c r="K636" s="44" t="s">
        <v>176</v>
      </c>
      <c r="L636" s="173">
        <v>95</v>
      </c>
      <c r="M636" s="45" t="s">
        <v>100</v>
      </c>
      <c r="N636" s="52" t="s">
        <v>134</v>
      </c>
      <c r="O636" s="52" t="s">
        <v>135</v>
      </c>
      <c r="P636" s="55" t="s">
        <v>25</v>
      </c>
      <c r="Q636" s="43"/>
    </row>
    <row r="637" spans="2:17" ht="18" customHeight="1" x14ac:dyDescent="0.15">
      <c r="B637" s="98">
        <v>2017</v>
      </c>
      <c r="C637" s="40">
        <v>7</v>
      </c>
      <c r="D637" s="40" t="s">
        <v>15</v>
      </c>
      <c r="E637" s="41" t="s">
        <v>930</v>
      </c>
      <c r="F637" s="40" t="s">
        <v>128</v>
      </c>
      <c r="G637" s="107" t="s">
        <v>931</v>
      </c>
      <c r="H637" s="107" t="s">
        <v>932</v>
      </c>
      <c r="I637" s="99" t="s">
        <v>17</v>
      </c>
      <c r="J637" s="99">
        <v>1</v>
      </c>
      <c r="K637" s="99" t="s">
        <v>132</v>
      </c>
      <c r="L637" s="227">
        <v>49</v>
      </c>
      <c r="M637" s="163" t="s">
        <v>483</v>
      </c>
      <c r="N637" s="39" t="s">
        <v>658</v>
      </c>
      <c r="O637" s="39" t="s">
        <v>485</v>
      </c>
      <c r="P637" s="40" t="s">
        <v>25</v>
      </c>
      <c r="Q637" s="100"/>
    </row>
    <row r="638" spans="2:17" ht="18" customHeight="1" x14ac:dyDescent="0.15">
      <c r="B638" s="98">
        <v>2017</v>
      </c>
      <c r="C638" s="40">
        <v>7</v>
      </c>
      <c r="D638" s="40" t="s">
        <v>15</v>
      </c>
      <c r="E638" s="41" t="s">
        <v>930</v>
      </c>
      <c r="F638" s="40" t="s">
        <v>128</v>
      </c>
      <c r="G638" s="107" t="s">
        <v>933</v>
      </c>
      <c r="H638" s="107" t="s">
        <v>934</v>
      </c>
      <c r="I638" s="99" t="s">
        <v>17</v>
      </c>
      <c r="J638" s="99">
        <v>1</v>
      </c>
      <c r="K638" s="99" t="s">
        <v>132</v>
      </c>
      <c r="L638" s="227">
        <v>24</v>
      </c>
      <c r="M638" s="163" t="s">
        <v>483</v>
      </c>
      <c r="N638" s="39" t="s">
        <v>658</v>
      </c>
      <c r="O638" s="39" t="s">
        <v>485</v>
      </c>
      <c r="P638" s="40" t="s">
        <v>25</v>
      </c>
      <c r="Q638" s="100"/>
    </row>
    <row r="639" spans="2:17" ht="18" customHeight="1" x14ac:dyDescent="0.15">
      <c r="B639" s="98">
        <v>2017</v>
      </c>
      <c r="C639" s="40">
        <v>7</v>
      </c>
      <c r="D639" s="40" t="s">
        <v>15</v>
      </c>
      <c r="E639" s="41" t="s">
        <v>941</v>
      </c>
      <c r="F639" s="40" t="s">
        <v>128</v>
      </c>
      <c r="G639" s="107" t="s">
        <v>939</v>
      </c>
      <c r="H639" s="107" t="s">
        <v>940</v>
      </c>
      <c r="I639" s="99" t="s">
        <v>17</v>
      </c>
      <c r="J639" s="99">
        <v>1</v>
      </c>
      <c r="K639" s="99" t="s">
        <v>132</v>
      </c>
      <c r="L639" s="227">
        <v>82</v>
      </c>
      <c r="M639" s="163" t="s">
        <v>483</v>
      </c>
      <c r="N639" s="39" t="s">
        <v>658</v>
      </c>
      <c r="O639" s="39" t="s">
        <v>485</v>
      </c>
      <c r="P639" s="40" t="s">
        <v>25</v>
      </c>
      <c r="Q639" s="100"/>
    </row>
    <row r="640" spans="2:17" ht="18" customHeight="1" x14ac:dyDescent="0.15">
      <c r="B640" s="54">
        <v>2017</v>
      </c>
      <c r="C640" s="55">
        <v>7</v>
      </c>
      <c r="D640" s="55" t="s">
        <v>16</v>
      </c>
      <c r="E640" s="45" t="s">
        <v>683</v>
      </c>
      <c r="F640" s="40" t="s">
        <v>128</v>
      </c>
      <c r="G640" s="42" t="s">
        <v>924</v>
      </c>
      <c r="H640" s="42" t="s">
        <v>991</v>
      </c>
      <c r="I640" s="47" t="s">
        <v>987</v>
      </c>
      <c r="J640" s="47">
        <v>1</v>
      </c>
      <c r="K640" s="47" t="s">
        <v>132</v>
      </c>
      <c r="L640" s="173">
        <v>66</v>
      </c>
      <c r="M640" s="162" t="s">
        <v>666</v>
      </c>
      <c r="N640" s="55" t="s">
        <v>680</v>
      </c>
      <c r="O640" s="55" t="s">
        <v>681</v>
      </c>
      <c r="P640" s="55" t="s">
        <v>25</v>
      </c>
      <c r="Q640" s="43"/>
    </row>
    <row r="641" spans="2:17" ht="18" customHeight="1" x14ac:dyDescent="0.15">
      <c r="B641" s="54">
        <v>2017</v>
      </c>
      <c r="C641" s="55">
        <v>7</v>
      </c>
      <c r="D641" s="57" t="s">
        <v>15</v>
      </c>
      <c r="E641" s="45" t="s">
        <v>1052</v>
      </c>
      <c r="F641" s="55" t="s">
        <v>128</v>
      </c>
      <c r="G641" s="42" t="s">
        <v>923</v>
      </c>
      <c r="H641" s="42" t="s">
        <v>1055</v>
      </c>
      <c r="I641" s="47" t="s">
        <v>1056</v>
      </c>
      <c r="J641" s="104">
        <v>3</v>
      </c>
      <c r="K641" s="47" t="s">
        <v>291</v>
      </c>
      <c r="L641" s="173">
        <v>63</v>
      </c>
      <c r="M641" s="46" t="s">
        <v>506</v>
      </c>
      <c r="N641" s="52" t="s">
        <v>525</v>
      </c>
      <c r="O641" s="52" t="s">
        <v>526</v>
      </c>
      <c r="P641" s="55" t="s">
        <v>25</v>
      </c>
      <c r="Q641" s="246"/>
    </row>
    <row r="642" spans="2:17" ht="18" customHeight="1" x14ac:dyDescent="0.15">
      <c r="B642" s="54">
        <v>2017</v>
      </c>
      <c r="C642" s="55">
        <v>7</v>
      </c>
      <c r="D642" s="57" t="s">
        <v>15</v>
      </c>
      <c r="E642" s="45" t="s">
        <v>1052</v>
      </c>
      <c r="F642" s="55" t="s">
        <v>128</v>
      </c>
      <c r="G642" s="42" t="s">
        <v>1057</v>
      </c>
      <c r="H642" s="42" t="s">
        <v>1058</v>
      </c>
      <c r="I642" s="47" t="s">
        <v>1056</v>
      </c>
      <c r="J642" s="103">
        <v>3</v>
      </c>
      <c r="K642" s="47" t="s">
        <v>266</v>
      </c>
      <c r="L642" s="173">
        <v>29</v>
      </c>
      <c r="M642" s="46" t="s">
        <v>506</v>
      </c>
      <c r="N642" s="52" t="s">
        <v>525</v>
      </c>
      <c r="O642" s="52" t="s">
        <v>526</v>
      </c>
      <c r="P642" s="55" t="s">
        <v>25</v>
      </c>
      <c r="Q642" s="246"/>
    </row>
    <row r="643" spans="2:17" ht="18" customHeight="1" x14ac:dyDescent="0.15">
      <c r="B643" s="54">
        <v>2017</v>
      </c>
      <c r="C643" s="55">
        <v>7</v>
      </c>
      <c r="D643" s="57" t="s">
        <v>15</v>
      </c>
      <c r="E643" s="45" t="s">
        <v>1052</v>
      </c>
      <c r="F643" s="55" t="s">
        <v>128</v>
      </c>
      <c r="G643" s="42" t="s">
        <v>1059</v>
      </c>
      <c r="H643" s="42" t="s">
        <v>1060</v>
      </c>
      <c r="I643" s="47" t="s">
        <v>1056</v>
      </c>
      <c r="J643" s="104">
        <v>5</v>
      </c>
      <c r="K643" s="47" t="s">
        <v>291</v>
      </c>
      <c r="L643" s="173">
        <v>76</v>
      </c>
      <c r="M643" s="46" t="s">
        <v>506</v>
      </c>
      <c r="N643" s="52" t="s">
        <v>525</v>
      </c>
      <c r="O643" s="52" t="s">
        <v>526</v>
      </c>
      <c r="P643" s="55" t="s">
        <v>25</v>
      </c>
      <c r="Q643" s="246"/>
    </row>
    <row r="644" spans="2:17" ht="18" customHeight="1" x14ac:dyDescent="0.15">
      <c r="B644" s="54">
        <v>2017</v>
      </c>
      <c r="C644" s="55">
        <v>7</v>
      </c>
      <c r="D644" s="57" t="s">
        <v>16</v>
      </c>
      <c r="E644" s="45" t="s">
        <v>2398</v>
      </c>
      <c r="F644" s="55" t="s">
        <v>36</v>
      </c>
      <c r="G644" s="42" t="s">
        <v>2399</v>
      </c>
      <c r="H644" s="42">
        <v>3000</v>
      </c>
      <c r="I644" s="47" t="s">
        <v>2400</v>
      </c>
      <c r="J644" s="47">
        <v>60</v>
      </c>
      <c r="K644" s="47" t="s">
        <v>296</v>
      </c>
      <c r="L644" s="173">
        <v>486</v>
      </c>
      <c r="M644" s="45" t="s">
        <v>1979</v>
      </c>
      <c r="N644" s="52" t="s">
        <v>2200</v>
      </c>
      <c r="O644" s="52" t="s">
        <v>2201</v>
      </c>
      <c r="P644" s="55" t="s">
        <v>25</v>
      </c>
      <c r="Q644" s="43"/>
    </row>
    <row r="645" spans="2:17" ht="18" customHeight="1" x14ac:dyDescent="0.15">
      <c r="B645" s="54">
        <v>2017</v>
      </c>
      <c r="C645" s="55">
        <v>7</v>
      </c>
      <c r="D645" s="57" t="s">
        <v>16</v>
      </c>
      <c r="E645" s="45" t="s">
        <v>2206</v>
      </c>
      <c r="F645" s="55" t="s">
        <v>36</v>
      </c>
      <c r="G645" s="42" t="s">
        <v>246</v>
      </c>
      <c r="H645" s="42" t="s">
        <v>1163</v>
      </c>
      <c r="I645" s="47" t="s">
        <v>18</v>
      </c>
      <c r="J645" s="47">
        <v>1732</v>
      </c>
      <c r="K645" s="47" t="s">
        <v>288</v>
      </c>
      <c r="L645" s="173">
        <v>108</v>
      </c>
      <c r="M645" s="45" t="s">
        <v>1979</v>
      </c>
      <c r="N645" s="52" t="s">
        <v>2207</v>
      </c>
      <c r="O645" s="52" t="s">
        <v>2208</v>
      </c>
      <c r="P645" s="55" t="s">
        <v>25</v>
      </c>
      <c r="Q645" s="43"/>
    </row>
    <row r="646" spans="2:17" ht="18" customHeight="1" x14ac:dyDescent="0.15">
      <c r="B646" s="54">
        <v>2017</v>
      </c>
      <c r="C646" s="55">
        <v>7</v>
      </c>
      <c r="D646" s="57" t="s">
        <v>16</v>
      </c>
      <c r="E646" s="45" t="s">
        <v>2206</v>
      </c>
      <c r="F646" s="55" t="s">
        <v>36</v>
      </c>
      <c r="G646" s="42" t="s">
        <v>251</v>
      </c>
      <c r="H646" s="42" t="s">
        <v>2410</v>
      </c>
      <c r="I646" s="47" t="s">
        <v>18</v>
      </c>
      <c r="J646" s="47">
        <v>162</v>
      </c>
      <c r="K646" s="47" t="s">
        <v>897</v>
      </c>
      <c r="L646" s="173">
        <v>88</v>
      </c>
      <c r="M646" s="45" t="s">
        <v>1979</v>
      </c>
      <c r="N646" s="52" t="s">
        <v>2207</v>
      </c>
      <c r="O646" s="52" t="s">
        <v>2208</v>
      </c>
      <c r="P646" s="55" t="s">
        <v>25</v>
      </c>
      <c r="Q646" s="43"/>
    </row>
    <row r="647" spans="2:17" ht="18" customHeight="1" x14ac:dyDescent="0.15">
      <c r="B647" s="54">
        <v>2017</v>
      </c>
      <c r="C647" s="55">
        <v>7</v>
      </c>
      <c r="D647" s="57" t="s">
        <v>15</v>
      </c>
      <c r="E647" s="45" t="s">
        <v>2952</v>
      </c>
      <c r="F647" s="55" t="s">
        <v>128</v>
      </c>
      <c r="G647" s="42" t="s">
        <v>142</v>
      </c>
      <c r="H647" s="42" t="s">
        <v>3040</v>
      </c>
      <c r="I647" s="47" t="s">
        <v>3041</v>
      </c>
      <c r="J647" s="44">
        <v>5835</v>
      </c>
      <c r="K647" s="44" t="s">
        <v>293</v>
      </c>
      <c r="L647" s="173">
        <v>191</v>
      </c>
      <c r="M647" s="45" t="s">
        <v>2845</v>
      </c>
      <c r="N647" s="52" t="s">
        <v>2947</v>
      </c>
      <c r="O647" s="52" t="s">
        <v>2948</v>
      </c>
      <c r="P647" s="55" t="s">
        <v>25</v>
      </c>
      <c r="Q647" s="43"/>
    </row>
    <row r="648" spans="2:17" ht="18" customHeight="1" x14ac:dyDescent="0.15">
      <c r="B648" s="98">
        <v>2017</v>
      </c>
      <c r="C648" s="40">
        <v>7</v>
      </c>
      <c r="D648" s="40" t="s">
        <v>3228</v>
      </c>
      <c r="E648" s="41" t="s">
        <v>4401</v>
      </c>
      <c r="F648" s="40" t="s">
        <v>36</v>
      </c>
      <c r="G648" s="107" t="s">
        <v>4414</v>
      </c>
      <c r="H648" s="107" t="s">
        <v>4415</v>
      </c>
      <c r="I648" s="99" t="s">
        <v>3303</v>
      </c>
      <c r="J648" s="99">
        <v>1274</v>
      </c>
      <c r="K648" s="99" t="s">
        <v>4395</v>
      </c>
      <c r="L648" s="227">
        <v>96</v>
      </c>
      <c r="M648" s="163" t="s">
        <v>4404</v>
      </c>
      <c r="N648" s="40" t="s">
        <v>4405</v>
      </c>
      <c r="O648" s="40" t="s">
        <v>4406</v>
      </c>
      <c r="P648" s="40" t="s">
        <v>25</v>
      </c>
      <c r="Q648" s="100"/>
    </row>
    <row r="649" spans="2:17" ht="18" customHeight="1" x14ac:dyDescent="0.15">
      <c r="B649" s="98">
        <v>2017</v>
      </c>
      <c r="C649" s="40">
        <v>7</v>
      </c>
      <c r="D649" s="40" t="s">
        <v>3228</v>
      </c>
      <c r="E649" s="41" t="s">
        <v>4546</v>
      </c>
      <c r="F649" s="40" t="s">
        <v>47</v>
      </c>
      <c r="G649" s="107" t="s">
        <v>4547</v>
      </c>
      <c r="H649" s="107" t="s">
        <v>4548</v>
      </c>
      <c r="I649" s="99" t="s">
        <v>4540</v>
      </c>
      <c r="J649" s="99">
        <v>1524</v>
      </c>
      <c r="K649" s="99" t="s">
        <v>2338</v>
      </c>
      <c r="L649" s="227">
        <v>54</v>
      </c>
      <c r="M649" s="41" t="s">
        <v>4298</v>
      </c>
      <c r="N649" s="39" t="s">
        <v>4541</v>
      </c>
      <c r="O649" s="39" t="s">
        <v>4542</v>
      </c>
      <c r="P649" s="40" t="s">
        <v>25</v>
      </c>
      <c r="Q649" s="100"/>
    </row>
    <row r="650" spans="2:17" ht="18" customHeight="1" x14ac:dyDescent="0.15">
      <c r="B650" s="98">
        <v>2017</v>
      </c>
      <c r="C650" s="40">
        <v>7</v>
      </c>
      <c r="D650" s="40" t="s">
        <v>3228</v>
      </c>
      <c r="E650" s="41" t="s">
        <v>4561</v>
      </c>
      <c r="F650" s="40" t="s">
        <v>36</v>
      </c>
      <c r="G650" s="107" t="s">
        <v>4564</v>
      </c>
      <c r="H650" s="107" t="s">
        <v>4565</v>
      </c>
      <c r="I650" s="99" t="s">
        <v>3303</v>
      </c>
      <c r="J650" s="99">
        <v>1006</v>
      </c>
      <c r="K650" s="99" t="s">
        <v>4413</v>
      </c>
      <c r="L650" s="227">
        <v>32</v>
      </c>
      <c r="M650" s="41" t="s">
        <v>4320</v>
      </c>
      <c r="N650" s="39" t="s">
        <v>4346</v>
      </c>
      <c r="O650" s="39" t="s">
        <v>4347</v>
      </c>
      <c r="P650" s="40" t="s">
        <v>25</v>
      </c>
      <c r="Q650" s="100"/>
    </row>
    <row r="651" spans="2:17" ht="18" customHeight="1" x14ac:dyDescent="0.15">
      <c r="B651" s="98">
        <v>2017</v>
      </c>
      <c r="C651" s="40">
        <v>7</v>
      </c>
      <c r="D651" s="40" t="s">
        <v>3228</v>
      </c>
      <c r="E651" s="41" t="s">
        <v>4561</v>
      </c>
      <c r="F651" s="40" t="s">
        <v>36</v>
      </c>
      <c r="G651" s="107" t="s">
        <v>4566</v>
      </c>
      <c r="H651" s="107" t="s">
        <v>4567</v>
      </c>
      <c r="I651" s="99" t="s">
        <v>4412</v>
      </c>
      <c r="J651" s="99">
        <v>1</v>
      </c>
      <c r="K651" s="99" t="s">
        <v>4413</v>
      </c>
      <c r="L651" s="227">
        <v>23</v>
      </c>
      <c r="M651" s="41" t="s">
        <v>4320</v>
      </c>
      <c r="N651" s="39" t="s">
        <v>4346</v>
      </c>
      <c r="O651" s="39" t="s">
        <v>4347</v>
      </c>
      <c r="P651" s="40" t="s">
        <v>25</v>
      </c>
      <c r="Q651" s="100"/>
    </row>
    <row r="652" spans="2:17" ht="18" customHeight="1" x14ac:dyDescent="0.15">
      <c r="B652" s="98">
        <v>2017</v>
      </c>
      <c r="C652" s="40">
        <v>7</v>
      </c>
      <c r="D652" s="40" t="s">
        <v>3228</v>
      </c>
      <c r="E652" s="41" t="s">
        <v>4561</v>
      </c>
      <c r="F652" s="40" t="s">
        <v>36</v>
      </c>
      <c r="G652" s="107" t="s">
        <v>4466</v>
      </c>
      <c r="H652" s="107" t="s">
        <v>4568</v>
      </c>
      <c r="I652" s="99" t="s">
        <v>3440</v>
      </c>
      <c r="J652" s="99">
        <v>1</v>
      </c>
      <c r="K652" s="99" t="s">
        <v>4413</v>
      </c>
      <c r="L652" s="227">
        <v>32</v>
      </c>
      <c r="M652" s="41" t="s">
        <v>4320</v>
      </c>
      <c r="N652" s="39" t="s">
        <v>4346</v>
      </c>
      <c r="O652" s="39" t="s">
        <v>4347</v>
      </c>
      <c r="P652" s="40" t="s">
        <v>25</v>
      </c>
      <c r="Q652" s="100"/>
    </row>
    <row r="653" spans="2:17" ht="18" customHeight="1" x14ac:dyDescent="0.15">
      <c r="B653" s="54">
        <v>2017</v>
      </c>
      <c r="C653" s="55">
        <v>7</v>
      </c>
      <c r="D653" s="57" t="s">
        <v>15</v>
      </c>
      <c r="E653" s="45" t="s">
        <v>5137</v>
      </c>
      <c r="F653" s="55" t="s">
        <v>128</v>
      </c>
      <c r="G653" s="42" t="s">
        <v>912</v>
      </c>
      <c r="H653" s="42" t="s">
        <v>5138</v>
      </c>
      <c r="I653" s="47" t="s">
        <v>5139</v>
      </c>
      <c r="J653" s="183">
        <v>422</v>
      </c>
      <c r="K653" s="47" t="s">
        <v>275</v>
      </c>
      <c r="L653" s="254">
        <v>97</v>
      </c>
      <c r="M653" s="45" t="s">
        <v>4781</v>
      </c>
      <c r="N653" s="52" t="s">
        <v>5135</v>
      </c>
      <c r="O653" s="52" t="s">
        <v>5136</v>
      </c>
      <c r="P653" s="55" t="s">
        <v>25</v>
      </c>
      <c r="Q653" s="246"/>
    </row>
    <row r="654" spans="2:17" ht="18" customHeight="1" x14ac:dyDescent="0.15">
      <c r="B654" s="54">
        <v>2017</v>
      </c>
      <c r="C654" s="55">
        <v>8</v>
      </c>
      <c r="D654" s="57" t="s">
        <v>16</v>
      </c>
      <c r="E654" s="45" t="s">
        <v>152</v>
      </c>
      <c r="F654" s="55" t="s">
        <v>128</v>
      </c>
      <c r="G654" s="42" t="s">
        <v>178</v>
      </c>
      <c r="H654" s="42"/>
      <c r="I654" s="47" t="s">
        <v>43</v>
      </c>
      <c r="J654" s="44">
        <v>1</v>
      </c>
      <c r="K654" s="44" t="s">
        <v>132</v>
      </c>
      <c r="L654" s="173">
        <v>251</v>
      </c>
      <c r="M654" s="45" t="s">
        <v>100</v>
      </c>
      <c r="N654" s="52" t="s">
        <v>104</v>
      </c>
      <c r="O654" s="52" t="s">
        <v>172</v>
      </c>
      <c r="P654" s="55" t="s">
        <v>25</v>
      </c>
      <c r="Q654" s="43"/>
    </row>
    <row r="655" spans="2:17" ht="18" customHeight="1" x14ac:dyDescent="0.15">
      <c r="B655" s="54">
        <v>2017</v>
      </c>
      <c r="C655" s="55">
        <v>8</v>
      </c>
      <c r="D655" s="57" t="s">
        <v>15</v>
      </c>
      <c r="E655" s="45" t="s">
        <v>733</v>
      </c>
      <c r="F655" s="55" t="s">
        <v>128</v>
      </c>
      <c r="G655" s="42" t="s">
        <v>1034</v>
      </c>
      <c r="H655" s="42" t="s">
        <v>1035</v>
      </c>
      <c r="I655" s="47" t="s">
        <v>1036</v>
      </c>
      <c r="J655" s="47">
        <v>9</v>
      </c>
      <c r="K655" s="47" t="s">
        <v>139</v>
      </c>
      <c r="L655" s="173">
        <v>61</v>
      </c>
      <c r="M655" s="45" t="s">
        <v>506</v>
      </c>
      <c r="N655" s="52" t="s">
        <v>507</v>
      </c>
      <c r="O655" s="52" t="s">
        <v>508</v>
      </c>
      <c r="P655" s="55" t="s">
        <v>25</v>
      </c>
      <c r="Q655" s="246"/>
    </row>
    <row r="656" spans="2:17" ht="18" customHeight="1" x14ac:dyDescent="0.15">
      <c r="B656" s="54">
        <v>2017</v>
      </c>
      <c r="C656" s="55">
        <v>8</v>
      </c>
      <c r="D656" s="57" t="s">
        <v>15</v>
      </c>
      <c r="E656" s="45" t="s">
        <v>733</v>
      </c>
      <c r="F656" s="55" t="s">
        <v>128</v>
      </c>
      <c r="G656" s="42" t="s">
        <v>964</v>
      </c>
      <c r="H656" s="42" t="s">
        <v>1037</v>
      </c>
      <c r="I656" s="47" t="s">
        <v>1036</v>
      </c>
      <c r="J656" s="47">
        <v>9</v>
      </c>
      <c r="K656" s="47" t="s">
        <v>139</v>
      </c>
      <c r="L656" s="173">
        <v>286</v>
      </c>
      <c r="M656" s="45" t="s">
        <v>506</v>
      </c>
      <c r="N656" s="52" t="s">
        <v>507</v>
      </c>
      <c r="O656" s="52" t="s">
        <v>508</v>
      </c>
      <c r="P656" s="55" t="s">
        <v>25</v>
      </c>
      <c r="Q656" s="246"/>
    </row>
    <row r="657" spans="2:17" ht="18" customHeight="1" x14ac:dyDescent="0.15">
      <c r="B657" s="54">
        <v>2017</v>
      </c>
      <c r="C657" s="55">
        <v>8</v>
      </c>
      <c r="D657" s="57" t="s">
        <v>15</v>
      </c>
      <c r="E657" s="45" t="s">
        <v>1095</v>
      </c>
      <c r="F657" s="55" t="s">
        <v>128</v>
      </c>
      <c r="G657" s="42" t="s">
        <v>1101</v>
      </c>
      <c r="H657" s="42" t="s">
        <v>1102</v>
      </c>
      <c r="I657" s="47" t="s">
        <v>1103</v>
      </c>
      <c r="J657" s="47">
        <v>1</v>
      </c>
      <c r="K657" s="47" t="s">
        <v>1104</v>
      </c>
      <c r="L657" s="173">
        <v>62</v>
      </c>
      <c r="M657" s="45" t="s">
        <v>563</v>
      </c>
      <c r="N657" s="52" t="s">
        <v>564</v>
      </c>
      <c r="O657" s="52" t="s">
        <v>565</v>
      </c>
      <c r="P657" s="55" t="s">
        <v>25</v>
      </c>
      <c r="Q657" s="43"/>
    </row>
    <row r="658" spans="2:17" ht="18" customHeight="1" x14ac:dyDescent="0.15">
      <c r="B658" s="54">
        <v>2017</v>
      </c>
      <c r="C658" s="55">
        <v>8</v>
      </c>
      <c r="D658" s="57" t="s">
        <v>15</v>
      </c>
      <c r="E658" s="45" t="s">
        <v>1095</v>
      </c>
      <c r="F658" s="55" t="s">
        <v>128</v>
      </c>
      <c r="G658" s="42" t="s">
        <v>1101</v>
      </c>
      <c r="H658" s="42" t="s">
        <v>1105</v>
      </c>
      <c r="I658" s="47" t="s">
        <v>1103</v>
      </c>
      <c r="J658" s="47">
        <v>1</v>
      </c>
      <c r="K658" s="47" t="s">
        <v>1104</v>
      </c>
      <c r="L658" s="173">
        <v>91</v>
      </c>
      <c r="M658" s="45" t="s">
        <v>563</v>
      </c>
      <c r="N658" s="52" t="s">
        <v>564</v>
      </c>
      <c r="O658" s="52" t="s">
        <v>565</v>
      </c>
      <c r="P658" s="55" t="s">
        <v>25</v>
      </c>
      <c r="Q658" s="43"/>
    </row>
    <row r="659" spans="2:17" ht="18" customHeight="1" x14ac:dyDescent="0.15">
      <c r="B659" s="54">
        <v>2017</v>
      </c>
      <c r="C659" s="55">
        <v>8</v>
      </c>
      <c r="D659" s="57" t="s">
        <v>15</v>
      </c>
      <c r="E659" s="45" t="s">
        <v>1783</v>
      </c>
      <c r="F659" s="55" t="s">
        <v>128</v>
      </c>
      <c r="G659" s="42" t="s">
        <v>1784</v>
      </c>
      <c r="H659" s="42" t="s">
        <v>1785</v>
      </c>
      <c r="I659" s="47" t="s">
        <v>131</v>
      </c>
      <c r="J659" s="44">
        <v>2</v>
      </c>
      <c r="K659" s="44" t="s">
        <v>139</v>
      </c>
      <c r="L659" s="173">
        <v>167</v>
      </c>
      <c r="M659" s="45" t="s">
        <v>1782</v>
      </c>
      <c r="N659" s="52" t="s">
        <v>1786</v>
      </c>
      <c r="O659" s="52" t="s">
        <v>1787</v>
      </c>
      <c r="P659" s="55" t="s">
        <v>25</v>
      </c>
      <c r="Q659" s="43"/>
    </row>
    <row r="660" spans="2:17" ht="18" customHeight="1" x14ac:dyDescent="0.15">
      <c r="B660" s="54">
        <v>2017</v>
      </c>
      <c r="C660" s="55">
        <v>8</v>
      </c>
      <c r="D660" s="57" t="s">
        <v>16</v>
      </c>
      <c r="E660" s="45" t="s">
        <v>2076</v>
      </c>
      <c r="F660" s="55" t="s">
        <v>128</v>
      </c>
      <c r="G660" s="42" t="s">
        <v>2408</v>
      </c>
      <c r="H660" s="42" t="s">
        <v>2421</v>
      </c>
      <c r="I660" s="47" t="s">
        <v>969</v>
      </c>
      <c r="J660" s="47">
        <v>5000</v>
      </c>
      <c r="K660" s="47" t="s">
        <v>377</v>
      </c>
      <c r="L660" s="173">
        <v>135</v>
      </c>
      <c r="M660" s="45" t="s">
        <v>2077</v>
      </c>
      <c r="N660" s="52" t="s">
        <v>2078</v>
      </c>
      <c r="O660" s="52" t="s">
        <v>2079</v>
      </c>
      <c r="P660" s="55" t="s">
        <v>25</v>
      </c>
      <c r="Q660" s="43"/>
    </row>
    <row r="661" spans="2:17" ht="18" customHeight="1" x14ac:dyDescent="0.15">
      <c r="B661" s="54">
        <v>2017</v>
      </c>
      <c r="C661" s="55">
        <v>8</v>
      </c>
      <c r="D661" s="57" t="s">
        <v>15</v>
      </c>
      <c r="E661" s="45" t="s">
        <v>3008</v>
      </c>
      <c r="F661" s="55" t="s">
        <v>36</v>
      </c>
      <c r="G661" s="42" t="s">
        <v>3009</v>
      </c>
      <c r="H661" s="42" t="s">
        <v>3010</v>
      </c>
      <c r="I661" s="47" t="s">
        <v>3011</v>
      </c>
      <c r="J661" s="44">
        <v>2</v>
      </c>
      <c r="K661" s="44" t="s">
        <v>3012</v>
      </c>
      <c r="L661" s="173">
        <v>23</v>
      </c>
      <c r="M661" s="45" t="s">
        <v>3013</v>
      </c>
      <c r="N661" s="52" t="s">
        <v>3014</v>
      </c>
      <c r="O661" s="52" t="s">
        <v>3015</v>
      </c>
      <c r="P661" s="55" t="s">
        <v>25</v>
      </c>
      <c r="Q661" s="43"/>
    </row>
    <row r="662" spans="2:17" ht="18" customHeight="1" x14ac:dyDescent="0.15">
      <c r="B662" s="54">
        <v>2017</v>
      </c>
      <c r="C662" s="55">
        <v>8</v>
      </c>
      <c r="D662" s="57" t="s">
        <v>15</v>
      </c>
      <c r="E662" s="45" t="s">
        <v>3068</v>
      </c>
      <c r="F662" s="55" t="s">
        <v>128</v>
      </c>
      <c r="G662" s="42" t="s">
        <v>3069</v>
      </c>
      <c r="H662" s="42" t="s">
        <v>1078</v>
      </c>
      <c r="I662" s="47" t="s">
        <v>3070</v>
      </c>
      <c r="J662" s="44">
        <v>1</v>
      </c>
      <c r="K662" s="44" t="s">
        <v>894</v>
      </c>
      <c r="L662" s="173">
        <v>23</v>
      </c>
      <c r="M662" s="45" t="s">
        <v>3054</v>
      </c>
      <c r="N662" s="52" t="s">
        <v>3071</v>
      </c>
      <c r="O662" s="52">
        <v>319503255</v>
      </c>
      <c r="P662" s="55" t="s">
        <v>25</v>
      </c>
      <c r="Q662" s="43"/>
    </row>
    <row r="663" spans="2:17" ht="18" customHeight="1" x14ac:dyDescent="0.15">
      <c r="B663" s="54">
        <v>2017</v>
      </c>
      <c r="C663" s="55">
        <v>9</v>
      </c>
      <c r="D663" s="57" t="s">
        <v>15</v>
      </c>
      <c r="E663" s="45" t="s">
        <v>152</v>
      </c>
      <c r="F663" s="55" t="s">
        <v>128</v>
      </c>
      <c r="G663" s="42" t="s">
        <v>179</v>
      </c>
      <c r="H663" s="42" t="s">
        <v>180</v>
      </c>
      <c r="I663" s="47" t="s">
        <v>44</v>
      </c>
      <c r="J663" s="44">
        <v>1</v>
      </c>
      <c r="K663" s="44" t="s">
        <v>132</v>
      </c>
      <c r="L663" s="173">
        <v>74</v>
      </c>
      <c r="M663" s="45" t="s">
        <v>100</v>
      </c>
      <c r="N663" s="52" t="s">
        <v>104</v>
      </c>
      <c r="O663" s="52" t="s">
        <v>181</v>
      </c>
      <c r="P663" s="55" t="s">
        <v>25</v>
      </c>
      <c r="Q663" s="43"/>
    </row>
    <row r="664" spans="2:17" ht="18" customHeight="1" x14ac:dyDescent="0.15">
      <c r="B664" s="54">
        <v>2017</v>
      </c>
      <c r="C664" s="55">
        <v>9</v>
      </c>
      <c r="D664" s="57" t="s">
        <v>15</v>
      </c>
      <c r="E664" s="45" t="s">
        <v>194</v>
      </c>
      <c r="F664" s="55" t="s">
        <v>36</v>
      </c>
      <c r="G664" s="42" t="s">
        <v>195</v>
      </c>
      <c r="H664" s="42" t="s">
        <v>195</v>
      </c>
      <c r="I664" s="47" t="s">
        <v>190</v>
      </c>
      <c r="J664" s="44">
        <v>1</v>
      </c>
      <c r="K664" s="44" t="s">
        <v>139</v>
      </c>
      <c r="L664" s="173">
        <v>40</v>
      </c>
      <c r="M664" s="45" t="s">
        <v>191</v>
      </c>
      <c r="N664" s="52" t="s">
        <v>192</v>
      </c>
      <c r="O664" s="52" t="s">
        <v>193</v>
      </c>
      <c r="P664" s="55" t="s">
        <v>25</v>
      </c>
      <c r="Q664" s="43"/>
    </row>
    <row r="665" spans="2:17" ht="18" customHeight="1" x14ac:dyDescent="0.15">
      <c r="B665" s="54">
        <v>2017</v>
      </c>
      <c r="C665" s="55">
        <v>9</v>
      </c>
      <c r="D665" s="55" t="s">
        <v>16</v>
      </c>
      <c r="E665" s="45" t="s">
        <v>978</v>
      </c>
      <c r="F665" s="40" t="s">
        <v>128</v>
      </c>
      <c r="G665" s="42" t="s">
        <v>985</v>
      </c>
      <c r="H665" s="42" t="s">
        <v>986</v>
      </c>
      <c r="I665" s="47" t="s">
        <v>987</v>
      </c>
      <c r="J665" s="47">
        <v>1</v>
      </c>
      <c r="K665" s="47" t="s">
        <v>132</v>
      </c>
      <c r="L665" s="173">
        <v>26</v>
      </c>
      <c r="M665" s="45" t="s">
        <v>666</v>
      </c>
      <c r="N665" s="52" t="s">
        <v>680</v>
      </c>
      <c r="O665" s="52" t="s">
        <v>681</v>
      </c>
      <c r="P665" s="55" t="s">
        <v>25</v>
      </c>
      <c r="Q665" s="43"/>
    </row>
    <row r="666" spans="2:17" ht="18" customHeight="1" x14ac:dyDescent="0.15">
      <c r="B666" s="54">
        <v>2017</v>
      </c>
      <c r="C666" s="55">
        <v>9</v>
      </c>
      <c r="D666" s="55" t="s">
        <v>16</v>
      </c>
      <c r="E666" s="45" t="s">
        <v>978</v>
      </c>
      <c r="F666" s="40" t="s">
        <v>128</v>
      </c>
      <c r="G666" s="42" t="s">
        <v>988</v>
      </c>
      <c r="H666" s="42" t="s">
        <v>989</v>
      </c>
      <c r="I666" s="47" t="s">
        <v>983</v>
      </c>
      <c r="J666" s="47">
        <v>1</v>
      </c>
      <c r="K666" s="47" t="s">
        <v>132</v>
      </c>
      <c r="L666" s="173">
        <v>40</v>
      </c>
      <c r="M666" s="45" t="s">
        <v>666</v>
      </c>
      <c r="N666" s="52" t="s">
        <v>680</v>
      </c>
      <c r="O666" s="52" t="s">
        <v>681</v>
      </c>
      <c r="P666" s="55" t="s">
        <v>25</v>
      </c>
      <c r="Q666" s="43"/>
    </row>
    <row r="667" spans="2:17" ht="18" customHeight="1" x14ac:dyDescent="0.15">
      <c r="B667" s="54">
        <v>2017</v>
      </c>
      <c r="C667" s="55">
        <v>9</v>
      </c>
      <c r="D667" s="55" t="s">
        <v>16</v>
      </c>
      <c r="E667" s="45" t="s">
        <v>978</v>
      </c>
      <c r="F667" s="40" t="s">
        <v>128</v>
      </c>
      <c r="G667" s="42" t="s">
        <v>924</v>
      </c>
      <c r="H667" s="42" t="s">
        <v>990</v>
      </c>
      <c r="I667" s="47" t="s">
        <v>983</v>
      </c>
      <c r="J667" s="47">
        <v>1</v>
      </c>
      <c r="K667" s="47" t="s">
        <v>132</v>
      </c>
      <c r="L667" s="173">
        <v>52</v>
      </c>
      <c r="M667" s="162" t="s">
        <v>666</v>
      </c>
      <c r="N667" s="55" t="s">
        <v>680</v>
      </c>
      <c r="O667" s="55" t="s">
        <v>681</v>
      </c>
      <c r="P667" s="55" t="s">
        <v>25</v>
      </c>
      <c r="Q667" s="43"/>
    </row>
    <row r="668" spans="2:17" ht="18" customHeight="1" x14ac:dyDescent="0.15">
      <c r="B668" s="54">
        <v>2017</v>
      </c>
      <c r="C668" s="55">
        <v>9</v>
      </c>
      <c r="D668" s="57" t="s">
        <v>15</v>
      </c>
      <c r="E668" s="45" t="s">
        <v>785</v>
      </c>
      <c r="F668" s="55" t="s">
        <v>128</v>
      </c>
      <c r="G668" s="42" t="s">
        <v>251</v>
      </c>
      <c r="H668" s="42" t="s">
        <v>1080</v>
      </c>
      <c r="I668" s="47" t="s">
        <v>1081</v>
      </c>
      <c r="J668" s="47">
        <v>100</v>
      </c>
      <c r="K668" s="47" t="s">
        <v>897</v>
      </c>
      <c r="L668" s="173">
        <v>70</v>
      </c>
      <c r="M668" s="45" t="s">
        <v>541</v>
      </c>
      <c r="N668" s="52" t="s">
        <v>786</v>
      </c>
      <c r="O668" s="52" t="s">
        <v>787</v>
      </c>
      <c r="P668" s="55" t="s">
        <v>25</v>
      </c>
      <c r="Q668" s="43"/>
    </row>
    <row r="669" spans="2:17" ht="18" customHeight="1" x14ac:dyDescent="0.15">
      <c r="B669" s="54">
        <v>2017</v>
      </c>
      <c r="C669" s="55">
        <v>9</v>
      </c>
      <c r="D669" s="57" t="s">
        <v>15</v>
      </c>
      <c r="E669" s="45" t="s">
        <v>785</v>
      </c>
      <c r="F669" s="55" t="s">
        <v>128</v>
      </c>
      <c r="G669" s="42" t="s">
        <v>246</v>
      </c>
      <c r="H669" s="42" t="s">
        <v>1082</v>
      </c>
      <c r="I669" s="47" t="s">
        <v>1081</v>
      </c>
      <c r="J669" s="47">
        <v>1000</v>
      </c>
      <c r="K669" s="47" t="s">
        <v>288</v>
      </c>
      <c r="L669" s="173">
        <v>67</v>
      </c>
      <c r="M669" s="45" t="s">
        <v>541</v>
      </c>
      <c r="N669" s="52" t="s">
        <v>786</v>
      </c>
      <c r="O669" s="52" t="s">
        <v>787</v>
      </c>
      <c r="P669" s="55" t="s">
        <v>25</v>
      </c>
      <c r="Q669" s="43"/>
    </row>
    <row r="670" spans="2:17" ht="18" customHeight="1" x14ac:dyDescent="0.15">
      <c r="B670" s="54">
        <v>2017</v>
      </c>
      <c r="C670" s="55">
        <v>9</v>
      </c>
      <c r="D670" s="57" t="s">
        <v>15</v>
      </c>
      <c r="E670" s="45" t="s">
        <v>785</v>
      </c>
      <c r="F670" s="55" t="s">
        <v>128</v>
      </c>
      <c r="G670" s="42" t="s">
        <v>1084</v>
      </c>
      <c r="H670" s="42" t="s">
        <v>1085</v>
      </c>
      <c r="I670" s="47" t="s">
        <v>1086</v>
      </c>
      <c r="J670" s="47">
        <v>500</v>
      </c>
      <c r="K670" s="47" t="s">
        <v>296</v>
      </c>
      <c r="L670" s="173">
        <v>180</v>
      </c>
      <c r="M670" s="45" t="s">
        <v>541</v>
      </c>
      <c r="N670" s="52" t="s">
        <v>786</v>
      </c>
      <c r="O670" s="52" t="s">
        <v>787</v>
      </c>
      <c r="P670" s="55" t="s">
        <v>25</v>
      </c>
      <c r="Q670" s="43"/>
    </row>
    <row r="671" spans="2:17" ht="18" customHeight="1" x14ac:dyDescent="0.15">
      <c r="B671" s="54">
        <v>2017</v>
      </c>
      <c r="C671" s="55">
        <v>9</v>
      </c>
      <c r="D671" s="57" t="s">
        <v>15</v>
      </c>
      <c r="E671" s="45" t="s">
        <v>1095</v>
      </c>
      <c r="F671" s="55" t="s">
        <v>128</v>
      </c>
      <c r="G671" s="42" t="s">
        <v>1106</v>
      </c>
      <c r="H671" s="42" t="s">
        <v>1107</v>
      </c>
      <c r="I671" s="47" t="s">
        <v>1108</v>
      </c>
      <c r="J671" s="47">
        <v>8</v>
      </c>
      <c r="K671" s="47" t="s">
        <v>267</v>
      </c>
      <c r="L671" s="173">
        <v>37</v>
      </c>
      <c r="M671" s="45" t="s">
        <v>563</v>
      </c>
      <c r="N671" s="52" t="s">
        <v>564</v>
      </c>
      <c r="O671" s="52" t="s">
        <v>565</v>
      </c>
      <c r="P671" s="55" t="s">
        <v>25</v>
      </c>
      <c r="Q671" s="43"/>
    </row>
    <row r="672" spans="2:17" ht="18" customHeight="1" x14ac:dyDescent="0.15">
      <c r="B672" s="54">
        <v>2017</v>
      </c>
      <c r="C672" s="55">
        <v>9</v>
      </c>
      <c r="D672" s="57" t="s">
        <v>16</v>
      </c>
      <c r="E672" s="45" t="s">
        <v>805</v>
      </c>
      <c r="F672" s="55" t="s">
        <v>1011</v>
      </c>
      <c r="G672" s="42" t="s">
        <v>1118</v>
      </c>
      <c r="H672" s="42" t="s">
        <v>1122</v>
      </c>
      <c r="I672" s="47" t="s">
        <v>1115</v>
      </c>
      <c r="J672" s="47">
        <v>1</v>
      </c>
      <c r="K672" s="47" t="s">
        <v>132</v>
      </c>
      <c r="L672" s="173">
        <v>681</v>
      </c>
      <c r="M672" s="45" t="s">
        <v>587</v>
      </c>
      <c r="N672" s="52" t="s">
        <v>1116</v>
      </c>
      <c r="O672" s="52" t="s">
        <v>1117</v>
      </c>
      <c r="P672" s="55" t="s">
        <v>25</v>
      </c>
      <c r="Q672" s="43"/>
    </row>
    <row r="673" spans="2:17" ht="18" customHeight="1" x14ac:dyDescent="0.15">
      <c r="B673" s="54">
        <v>2017</v>
      </c>
      <c r="C673" s="55">
        <v>9</v>
      </c>
      <c r="D673" s="57" t="s">
        <v>15</v>
      </c>
      <c r="E673" s="45" t="s">
        <v>805</v>
      </c>
      <c r="F673" s="55" t="s">
        <v>47</v>
      </c>
      <c r="G673" s="42" t="s">
        <v>1120</v>
      </c>
      <c r="H673" s="42" t="s">
        <v>1121</v>
      </c>
      <c r="I673" s="47" t="s">
        <v>1115</v>
      </c>
      <c r="J673" s="47">
        <v>1</v>
      </c>
      <c r="K673" s="47" t="s">
        <v>132</v>
      </c>
      <c r="L673" s="173">
        <v>67</v>
      </c>
      <c r="M673" s="45" t="s">
        <v>587</v>
      </c>
      <c r="N673" s="52" t="s">
        <v>802</v>
      </c>
      <c r="O673" s="52" t="s">
        <v>803</v>
      </c>
      <c r="P673" s="55" t="s">
        <v>25</v>
      </c>
      <c r="Q673" s="43"/>
    </row>
    <row r="674" spans="2:17" ht="18" customHeight="1" x14ac:dyDescent="0.15">
      <c r="B674" s="54">
        <v>2017</v>
      </c>
      <c r="C674" s="55">
        <v>9</v>
      </c>
      <c r="D674" s="57" t="s">
        <v>16</v>
      </c>
      <c r="E674" s="45" t="s">
        <v>805</v>
      </c>
      <c r="F674" s="55" t="s">
        <v>1011</v>
      </c>
      <c r="G674" s="42" t="s">
        <v>153</v>
      </c>
      <c r="H674" s="42" t="s">
        <v>1123</v>
      </c>
      <c r="I674" s="47" t="s">
        <v>1115</v>
      </c>
      <c r="J674" s="47">
        <v>1</v>
      </c>
      <c r="K674" s="47" t="s">
        <v>132</v>
      </c>
      <c r="L674" s="173">
        <v>240</v>
      </c>
      <c r="M674" s="45" t="s">
        <v>587</v>
      </c>
      <c r="N674" s="52" t="s">
        <v>802</v>
      </c>
      <c r="O674" s="52" t="s">
        <v>803</v>
      </c>
      <c r="P674" s="55" t="s">
        <v>25</v>
      </c>
      <c r="Q674" s="43"/>
    </row>
    <row r="675" spans="2:17" ht="18" customHeight="1" x14ac:dyDescent="0.15">
      <c r="B675" s="54">
        <v>2017</v>
      </c>
      <c r="C675" s="55">
        <v>9</v>
      </c>
      <c r="D675" s="57" t="s">
        <v>16</v>
      </c>
      <c r="E675" s="45" t="s">
        <v>806</v>
      </c>
      <c r="F675" s="55" t="s">
        <v>1011</v>
      </c>
      <c r="G675" s="42" t="s">
        <v>1113</v>
      </c>
      <c r="H675" s="42" t="s">
        <v>1124</v>
      </c>
      <c r="I675" s="47" t="s">
        <v>1115</v>
      </c>
      <c r="J675" s="47">
        <v>1</v>
      </c>
      <c r="K675" s="47" t="s">
        <v>132</v>
      </c>
      <c r="L675" s="173">
        <v>397</v>
      </c>
      <c r="M675" s="45" t="s">
        <v>587</v>
      </c>
      <c r="N675" s="52" t="s">
        <v>1116</v>
      </c>
      <c r="O675" s="52" t="s">
        <v>1117</v>
      </c>
      <c r="P675" s="55" t="s">
        <v>25</v>
      </c>
      <c r="Q675" s="43"/>
    </row>
    <row r="676" spans="2:17" ht="18" customHeight="1" x14ac:dyDescent="0.15">
      <c r="B676" s="54">
        <v>2017</v>
      </c>
      <c r="C676" s="55">
        <v>9</v>
      </c>
      <c r="D676" s="57" t="s">
        <v>16</v>
      </c>
      <c r="E676" s="45" t="s">
        <v>806</v>
      </c>
      <c r="F676" s="55" t="s">
        <v>1011</v>
      </c>
      <c r="G676" s="42" t="s">
        <v>1118</v>
      </c>
      <c r="H676" s="42" t="s">
        <v>1125</v>
      </c>
      <c r="I676" s="47" t="s">
        <v>1115</v>
      </c>
      <c r="J676" s="47">
        <v>1</v>
      </c>
      <c r="K676" s="47" t="s">
        <v>132</v>
      </c>
      <c r="L676" s="173">
        <v>460</v>
      </c>
      <c r="M676" s="45" t="s">
        <v>587</v>
      </c>
      <c r="N676" s="52" t="s">
        <v>1116</v>
      </c>
      <c r="O676" s="52" t="s">
        <v>1117</v>
      </c>
      <c r="P676" s="55" t="s">
        <v>25</v>
      </c>
      <c r="Q676" s="43"/>
    </row>
    <row r="677" spans="2:17" ht="18" customHeight="1" x14ac:dyDescent="0.15">
      <c r="B677" s="54">
        <v>2017</v>
      </c>
      <c r="C677" s="55">
        <v>9</v>
      </c>
      <c r="D677" s="57" t="s">
        <v>15</v>
      </c>
      <c r="E677" s="45" t="s">
        <v>806</v>
      </c>
      <c r="F677" s="55" t="s">
        <v>47</v>
      </c>
      <c r="G677" s="42" t="s">
        <v>1120</v>
      </c>
      <c r="H677" s="42" t="s">
        <v>1121</v>
      </c>
      <c r="I677" s="47" t="s">
        <v>1115</v>
      </c>
      <c r="J677" s="47">
        <v>1</v>
      </c>
      <c r="K677" s="47" t="s">
        <v>132</v>
      </c>
      <c r="L677" s="173">
        <v>86</v>
      </c>
      <c r="M677" s="45" t="s">
        <v>587</v>
      </c>
      <c r="N677" s="52" t="s">
        <v>802</v>
      </c>
      <c r="O677" s="52" t="s">
        <v>803</v>
      </c>
      <c r="P677" s="55" t="s">
        <v>25</v>
      </c>
      <c r="Q677" s="43"/>
    </row>
    <row r="678" spans="2:17" ht="18" customHeight="1" x14ac:dyDescent="0.15">
      <c r="B678" s="54">
        <v>2017</v>
      </c>
      <c r="C678" s="55">
        <v>9</v>
      </c>
      <c r="D678" s="57" t="s">
        <v>16</v>
      </c>
      <c r="E678" s="45" t="s">
        <v>806</v>
      </c>
      <c r="F678" s="55" t="s">
        <v>1011</v>
      </c>
      <c r="G678" s="42" t="s">
        <v>153</v>
      </c>
      <c r="H678" s="42" t="s">
        <v>1126</v>
      </c>
      <c r="I678" s="47" t="s">
        <v>1115</v>
      </c>
      <c r="J678" s="47">
        <v>1</v>
      </c>
      <c r="K678" s="47" t="s">
        <v>132</v>
      </c>
      <c r="L678" s="173">
        <v>69</v>
      </c>
      <c r="M678" s="45" t="s">
        <v>587</v>
      </c>
      <c r="N678" s="52" t="s">
        <v>802</v>
      </c>
      <c r="O678" s="52" t="s">
        <v>803</v>
      </c>
      <c r="P678" s="55" t="s">
        <v>25</v>
      </c>
      <c r="Q678" s="43"/>
    </row>
    <row r="679" spans="2:17" ht="18" customHeight="1" x14ac:dyDescent="0.15">
      <c r="B679" s="54">
        <v>2017</v>
      </c>
      <c r="C679" s="55">
        <v>9</v>
      </c>
      <c r="D679" s="57" t="s">
        <v>15</v>
      </c>
      <c r="E679" s="45" t="s">
        <v>1177</v>
      </c>
      <c r="F679" s="55" t="s">
        <v>36</v>
      </c>
      <c r="G679" s="42" t="s">
        <v>1178</v>
      </c>
      <c r="H679" s="42" t="s">
        <v>1179</v>
      </c>
      <c r="I679" s="47" t="s">
        <v>17</v>
      </c>
      <c r="J679" s="47">
        <v>1</v>
      </c>
      <c r="K679" s="47" t="s">
        <v>132</v>
      </c>
      <c r="L679" s="173">
        <v>45</v>
      </c>
      <c r="M679" s="45" t="s">
        <v>624</v>
      </c>
      <c r="N679" s="52" t="s">
        <v>631</v>
      </c>
      <c r="O679" s="52" t="s">
        <v>632</v>
      </c>
      <c r="P679" s="55" t="s">
        <v>25</v>
      </c>
      <c r="Q679" s="246"/>
    </row>
    <row r="680" spans="2:17" ht="18" customHeight="1" x14ac:dyDescent="0.15">
      <c r="B680" s="54">
        <v>2017</v>
      </c>
      <c r="C680" s="55">
        <v>9</v>
      </c>
      <c r="D680" s="57" t="s">
        <v>15</v>
      </c>
      <c r="E680" s="45" t="s">
        <v>1788</v>
      </c>
      <c r="F680" s="55" t="s">
        <v>128</v>
      </c>
      <c r="G680" s="42" t="s">
        <v>246</v>
      </c>
      <c r="H680" s="42" t="s">
        <v>1789</v>
      </c>
      <c r="I680" s="47" t="s">
        <v>972</v>
      </c>
      <c r="J680" s="44">
        <v>1500</v>
      </c>
      <c r="K680" s="44" t="s">
        <v>957</v>
      </c>
      <c r="L680" s="173">
        <v>105</v>
      </c>
      <c r="M680" s="45" t="s">
        <v>1707</v>
      </c>
      <c r="N680" s="52" t="s">
        <v>1613</v>
      </c>
      <c r="O680" s="52" t="s">
        <v>1614</v>
      </c>
      <c r="P680" s="55" t="s">
        <v>25</v>
      </c>
      <c r="Q680" s="43"/>
    </row>
    <row r="681" spans="2:17" ht="18" customHeight="1" x14ac:dyDescent="0.15">
      <c r="B681" s="54">
        <v>2017</v>
      </c>
      <c r="C681" s="55">
        <v>9</v>
      </c>
      <c r="D681" s="57" t="s">
        <v>15</v>
      </c>
      <c r="E681" s="45" t="s">
        <v>1788</v>
      </c>
      <c r="F681" s="55" t="s">
        <v>128</v>
      </c>
      <c r="G681" s="42" t="s">
        <v>251</v>
      </c>
      <c r="H681" s="42" t="s">
        <v>1775</v>
      </c>
      <c r="I681" s="47" t="s">
        <v>972</v>
      </c>
      <c r="J681" s="44">
        <v>199</v>
      </c>
      <c r="K681" s="44" t="s">
        <v>897</v>
      </c>
      <c r="L681" s="173">
        <v>119</v>
      </c>
      <c r="M681" s="45" t="s">
        <v>1707</v>
      </c>
      <c r="N681" s="52" t="s">
        <v>1613</v>
      </c>
      <c r="O681" s="52" t="s">
        <v>1614</v>
      </c>
      <c r="P681" s="55" t="s">
        <v>25</v>
      </c>
      <c r="Q681" s="43"/>
    </row>
    <row r="682" spans="2:17" ht="18" customHeight="1" x14ac:dyDescent="0.15">
      <c r="B682" s="54">
        <v>2017</v>
      </c>
      <c r="C682" s="55">
        <v>9</v>
      </c>
      <c r="D682" s="57" t="s">
        <v>16</v>
      </c>
      <c r="E682" s="45" t="s">
        <v>2210</v>
      </c>
      <c r="F682" s="55" t="s">
        <v>36</v>
      </c>
      <c r="G682" s="42" t="s">
        <v>2412</v>
      </c>
      <c r="H682" s="42" t="s">
        <v>2413</v>
      </c>
      <c r="I682" s="47" t="s">
        <v>2414</v>
      </c>
      <c r="J682" s="47">
        <v>1</v>
      </c>
      <c r="K682" s="47" t="s">
        <v>266</v>
      </c>
      <c r="L682" s="173">
        <v>227</v>
      </c>
      <c r="M682" s="45" t="s">
        <v>1979</v>
      </c>
      <c r="N682" s="52" t="s">
        <v>1980</v>
      </c>
      <c r="O682" s="52" t="s">
        <v>1981</v>
      </c>
      <c r="P682" s="55" t="s">
        <v>25</v>
      </c>
      <c r="Q682" s="43"/>
    </row>
    <row r="683" spans="2:17" ht="18" customHeight="1" x14ac:dyDescent="0.15">
      <c r="B683" s="54">
        <v>2017</v>
      </c>
      <c r="C683" s="55">
        <v>9</v>
      </c>
      <c r="D683" s="57" t="s">
        <v>16</v>
      </c>
      <c r="E683" s="45" t="s">
        <v>2284</v>
      </c>
      <c r="F683" s="55" t="s">
        <v>128</v>
      </c>
      <c r="G683" s="42" t="s">
        <v>173</v>
      </c>
      <c r="H683" s="42" t="s">
        <v>2426</v>
      </c>
      <c r="I683" s="47" t="s">
        <v>1112</v>
      </c>
      <c r="J683" s="47">
        <v>549</v>
      </c>
      <c r="K683" s="47" t="s">
        <v>951</v>
      </c>
      <c r="L683" s="173">
        <v>23</v>
      </c>
      <c r="M683" s="45" t="s">
        <v>2077</v>
      </c>
      <c r="N683" s="52" t="s">
        <v>2082</v>
      </c>
      <c r="O683" s="52" t="s">
        <v>2083</v>
      </c>
      <c r="P683" s="55" t="s">
        <v>25</v>
      </c>
      <c r="Q683" s="43"/>
    </row>
    <row r="684" spans="2:17" ht="18" customHeight="1" x14ac:dyDescent="0.15">
      <c r="B684" s="54">
        <v>2017</v>
      </c>
      <c r="C684" s="55">
        <v>9</v>
      </c>
      <c r="D684" s="57" t="s">
        <v>15</v>
      </c>
      <c r="E684" s="45" t="s">
        <v>3051</v>
      </c>
      <c r="F684" s="55" t="s">
        <v>36</v>
      </c>
      <c r="G684" s="42" t="s">
        <v>970</v>
      </c>
      <c r="H684" s="42" t="s">
        <v>3055</v>
      </c>
      <c r="I684" s="47" t="s">
        <v>17</v>
      </c>
      <c r="J684" s="44">
        <v>216</v>
      </c>
      <c r="K684" s="44" t="s">
        <v>267</v>
      </c>
      <c r="L684" s="173">
        <v>2701</v>
      </c>
      <c r="M684" s="45" t="s">
        <v>3054</v>
      </c>
      <c r="N684" s="52" t="s">
        <v>2961</v>
      </c>
      <c r="O684" s="52" t="s">
        <v>2962</v>
      </c>
      <c r="P684" s="55" t="s">
        <v>25</v>
      </c>
      <c r="Q684" s="43"/>
    </row>
    <row r="685" spans="2:17" ht="18" customHeight="1" x14ac:dyDescent="0.15">
      <c r="B685" s="54">
        <v>2017</v>
      </c>
      <c r="C685" s="55">
        <v>9</v>
      </c>
      <c r="D685" s="57" t="s">
        <v>15</v>
      </c>
      <c r="E685" s="45" t="s">
        <v>3058</v>
      </c>
      <c r="F685" s="55" t="s">
        <v>36</v>
      </c>
      <c r="G685" s="42" t="s">
        <v>2408</v>
      </c>
      <c r="H685" s="42" t="s">
        <v>2409</v>
      </c>
      <c r="I685" s="47" t="s">
        <v>17</v>
      </c>
      <c r="J685" s="44">
        <v>4000</v>
      </c>
      <c r="K685" s="44" t="s">
        <v>293</v>
      </c>
      <c r="L685" s="173">
        <v>100</v>
      </c>
      <c r="M685" s="45" t="s">
        <v>3054</v>
      </c>
      <c r="N685" s="52" t="s">
        <v>2961</v>
      </c>
      <c r="O685" s="52" t="s">
        <v>2962</v>
      </c>
      <c r="P685" s="55" t="s">
        <v>25</v>
      </c>
      <c r="Q685" s="43"/>
    </row>
    <row r="686" spans="2:17" ht="18" customHeight="1" x14ac:dyDescent="0.15">
      <c r="B686" s="54">
        <v>2017</v>
      </c>
      <c r="C686" s="55">
        <v>9</v>
      </c>
      <c r="D686" s="55" t="s">
        <v>16</v>
      </c>
      <c r="E686" s="45" t="s">
        <v>3201</v>
      </c>
      <c r="F686" s="55" t="s">
        <v>219</v>
      </c>
      <c r="G686" s="42" t="s">
        <v>962</v>
      </c>
      <c r="H686" s="42" t="s">
        <v>3211</v>
      </c>
      <c r="I686" s="47" t="s">
        <v>17</v>
      </c>
      <c r="J686" s="44">
        <v>698</v>
      </c>
      <c r="K686" s="47" t="s">
        <v>267</v>
      </c>
      <c r="L686" s="173">
        <v>937</v>
      </c>
      <c r="M686" s="45" t="s">
        <v>3177</v>
      </c>
      <c r="N686" s="52" t="s">
        <v>3196</v>
      </c>
      <c r="O686" s="52" t="s">
        <v>3197</v>
      </c>
      <c r="P686" s="55" t="s">
        <v>25</v>
      </c>
      <c r="Q686" s="43"/>
    </row>
    <row r="687" spans="2:17" ht="18" customHeight="1" x14ac:dyDescent="0.15">
      <c r="B687" s="54">
        <v>2017</v>
      </c>
      <c r="C687" s="55">
        <v>9</v>
      </c>
      <c r="D687" s="55" t="s">
        <v>16</v>
      </c>
      <c r="E687" s="45" t="s">
        <v>3205</v>
      </c>
      <c r="F687" s="55" t="s">
        <v>219</v>
      </c>
      <c r="G687" s="42" t="s">
        <v>246</v>
      </c>
      <c r="H687" s="42" t="s">
        <v>3206</v>
      </c>
      <c r="I687" s="47" t="s">
        <v>17</v>
      </c>
      <c r="J687" s="44">
        <v>1500</v>
      </c>
      <c r="K687" s="47" t="s">
        <v>4618</v>
      </c>
      <c r="L687" s="173">
        <v>100</v>
      </c>
      <c r="M687" s="45" t="s">
        <v>3177</v>
      </c>
      <c r="N687" s="52" t="s">
        <v>3196</v>
      </c>
      <c r="O687" s="52" t="s">
        <v>3197</v>
      </c>
      <c r="P687" s="55" t="s">
        <v>25</v>
      </c>
      <c r="Q687" s="43"/>
    </row>
    <row r="688" spans="2:17" ht="18" customHeight="1" x14ac:dyDescent="0.15">
      <c r="B688" s="54">
        <v>2017</v>
      </c>
      <c r="C688" s="55">
        <v>9</v>
      </c>
      <c r="D688" s="55" t="s">
        <v>16</v>
      </c>
      <c r="E688" s="45" t="s">
        <v>3205</v>
      </c>
      <c r="F688" s="55" t="s">
        <v>219</v>
      </c>
      <c r="G688" s="42" t="s">
        <v>942</v>
      </c>
      <c r="H688" s="42" t="s">
        <v>3207</v>
      </c>
      <c r="I688" s="47" t="s">
        <v>17</v>
      </c>
      <c r="J688" s="175">
        <v>850</v>
      </c>
      <c r="K688" s="47" t="s">
        <v>267</v>
      </c>
      <c r="L688" s="173">
        <v>120</v>
      </c>
      <c r="M688" s="45" t="s">
        <v>3177</v>
      </c>
      <c r="N688" s="52" t="s">
        <v>3196</v>
      </c>
      <c r="O688" s="52" t="s">
        <v>3197</v>
      </c>
      <c r="P688" s="55" t="s">
        <v>25</v>
      </c>
      <c r="Q688" s="43"/>
    </row>
    <row r="689" spans="2:17" ht="18" customHeight="1" x14ac:dyDescent="0.15">
      <c r="B689" s="54">
        <v>2017</v>
      </c>
      <c r="C689" s="55">
        <v>9</v>
      </c>
      <c r="D689" s="55" t="s">
        <v>16</v>
      </c>
      <c r="E689" s="45" t="s">
        <v>3208</v>
      </c>
      <c r="F689" s="55" t="s">
        <v>219</v>
      </c>
      <c r="G689" s="42" t="s">
        <v>246</v>
      </c>
      <c r="H689" s="42" t="s">
        <v>3206</v>
      </c>
      <c r="I689" s="47" t="s">
        <v>17</v>
      </c>
      <c r="J689" s="44">
        <v>1500</v>
      </c>
      <c r="K689" s="47" t="s">
        <v>4618</v>
      </c>
      <c r="L689" s="173">
        <v>100</v>
      </c>
      <c r="M689" s="45" t="s">
        <v>3177</v>
      </c>
      <c r="N689" s="52" t="s">
        <v>3196</v>
      </c>
      <c r="O689" s="52" t="s">
        <v>3197</v>
      </c>
      <c r="P689" s="55" t="s">
        <v>25</v>
      </c>
      <c r="Q689" s="43"/>
    </row>
    <row r="690" spans="2:17" ht="18" customHeight="1" x14ac:dyDescent="0.15">
      <c r="B690" s="54">
        <v>2017</v>
      </c>
      <c r="C690" s="55">
        <v>9</v>
      </c>
      <c r="D690" s="55" t="s">
        <v>16</v>
      </c>
      <c r="E690" s="45" t="s">
        <v>3208</v>
      </c>
      <c r="F690" s="55" t="s">
        <v>219</v>
      </c>
      <c r="G690" s="42" t="s">
        <v>942</v>
      </c>
      <c r="H690" s="42" t="s">
        <v>3210</v>
      </c>
      <c r="I690" s="47" t="s">
        <v>17</v>
      </c>
      <c r="J690" s="44">
        <v>900</v>
      </c>
      <c r="K690" s="47" t="s">
        <v>267</v>
      </c>
      <c r="L690" s="173">
        <v>150</v>
      </c>
      <c r="M690" s="45" t="s">
        <v>3177</v>
      </c>
      <c r="N690" s="52" t="s">
        <v>3196</v>
      </c>
      <c r="O690" s="52" t="s">
        <v>3197</v>
      </c>
      <c r="P690" s="55" t="s">
        <v>25</v>
      </c>
      <c r="Q690" s="43"/>
    </row>
    <row r="691" spans="2:17" ht="18" customHeight="1" x14ac:dyDescent="0.15">
      <c r="B691" s="54">
        <v>2017</v>
      </c>
      <c r="C691" s="55">
        <v>9</v>
      </c>
      <c r="D691" s="55" t="s">
        <v>16</v>
      </c>
      <c r="E691" s="45" t="s">
        <v>3208</v>
      </c>
      <c r="F691" s="55" t="s">
        <v>219</v>
      </c>
      <c r="G691" s="42" t="s">
        <v>962</v>
      </c>
      <c r="H691" s="42" t="s">
        <v>3212</v>
      </c>
      <c r="I691" s="47" t="s">
        <v>17</v>
      </c>
      <c r="J691" s="44">
        <v>214</v>
      </c>
      <c r="K691" s="47" t="s">
        <v>267</v>
      </c>
      <c r="L691" s="173">
        <v>150</v>
      </c>
      <c r="M691" s="45" t="s">
        <v>3177</v>
      </c>
      <c r="N691" s="52" t="s">
        <v>3196</v>
      </c>
      <c r="O691" s="52" t="s">
        <v>3197</v>
      </c>
      <c r="P691" s="55" t="s">
        <v>25</v>
      </c>
      <c r="Q691" s="43"/>
    </row>
    <row r="692" spans="2:17" ht="18" customHeight="1" x14ac:dyDescent="0.15">
      <c r="B692" s="98">
        <v>2017</v>
      </c>
      <c r="C692" s="40">
        <v>9</v>
      </c>
      <c r="D692" s="40" t="s">
        <v>3228</v>
      </c>
      <c r="E692" s="41" t="s">
        <v>4386</v>
      </c>
      <c r="F692" s="40" t="s">
        <v>128</v>
      </c>
      <c r="G692" s="107" t="s">
        <v>3434</v>
      </c>
      <c r="H692" s="107" t="s">
        <v>4378</v>
      </c>
      <c r="I692" s="99" t="s">
        <v>4379</v>
      </c>
      <c r="J692" s="99">
        <v>1000</v>
      </c>
      <c r="K692" s="99" t="s">
        <v>4380</v>
      </c>
      <c r="L692" s="227">
        <v>60</v>
      </c>
      <c r="M692" s="45" t="s">
        <v>4381</v>
      </c>
      <c r="N692" s="52" t="s">
        <v>4387</v>
      </c>
      <c r="O692" s="52" t="s">
        <v>4384</v>
      </c>
      <c r="P692" s="40" t="s">
        <v>25</v>
      </c>
      <c r="Q692" s="100"/>
    </row>
    <row r="693" spans="2:17" ht="18" customHeight="1" x14ac:dyDescent="0.15">
      <c r="B693" s="98">
        <v>2017</v>
      </c>
      <c r="C693" s="40">
        <v>9</v>
      </c>
      <c r="D693" s="40" t="s">
        <v>3228</v>
      </c>
      <c r="E693" s="41" t="s">
        <v>4386</v>
      </c>
      <c r="F693" s="40" t="s">
        <v>128</v>
      </c>
      <c r="G693" s="107" t="s">
        <v>3806</v>
      </c>
      <c r="H693" s="107" t="s">
        <v>4385</v>
      </c>
      <c r="I693" s="99" t="s">
        <v>4379</v>
      </c>
      <c r="J693" s="99">
        <v>80</v>
      </c>
      <c r="K693" s="99" t="s">
        <v>4625</v>
      </c>
      <c r="L693" s="227">
        <v>50</v>
      </c>
      <c r="M693" s="45" t="s">
        <v>4381</v>
      </c>
      <c r="N693" s="52" t="s">
        <v>4387</v>
      </c>
      <c r="O693" s="52" t="s">
        <v>4384</v>
      </c>
      <c r="P693" s="40" t="s">
        <v>25</v>
      </c>
      <c r="Q693" s="100"/>
    </row>
    <row r="694" spans="2:17" ht="18" customHeight="1" x14ac:dyDescent="0.15">
      <c r="B694" s="98">
        <v>2017</v>
      </c>
      <c r="C694" s="40">
        <v>9</v>
      </c>
      <c r="D694" s="40" t="s">
        <v>3228</v>
      </c>
      <c r="E694" s="41" t="s">
        <v>4401</v>
      </c>
      <c r="F694" s="40" t="s">
        <v>36</v>
      </c>
      <c r="G694" s="107" t="s">
        <v>4416</v>
      </c>
      <c r="H694" s="107" t="s">
        <v>4417</v>
      </c>
      <c r="I694" s="99" t="s">
        <v>4412</v>
      </c>
      <c r="J694" s="99">
        <v>3</v>
      </c>
      <c r="K694" s="99" t="s">
        <v>4418</v>
      </c>
      <c r="L694" s="227">
        <v>195</v>
      </c>
      <c r="M694" s="163" t="s">
        <v>4404</v>
      </c>
      <c r="N694" s="40" t="s">
        <v>4405</v>
      </c>
      <c r="O694" s="40" t="s">
        <v>4406</v>
      </c>
      <c r="P694" s="40" t="s">
        <v>25</v>
      </c>
      <c r="Q694" s="100"/>
    </row>
    <row r="695" spans="2:17" ht="18" customHeight="1" x14ac:dyDescent="0.15">
      <c r="B695" s="98">
        <v>2017</v>
      </c>
      <c r="C695" s="40">
        <v>9</v>
      </c>
      <c r="D695" s="40" t="s">
        <v>3228</v>
      </c>
      <c r="E695" s="41" t="s">
        <v>4401</v>
      </c>
      <c r="F695" s="40" t="s">
        <v>36</v>
      </c>
      <c r="G695" s="107" t="s">
        <v>4419</v>
      </c>
      <c r="H695" s="107" t="s">
        <v>4420</v>
      </c>
      <c r="I695" s="99" t="s">
        <v>4412</v>
      </c>
      <c r="J695" s="99">
        <v>1337</v>
      </c>
      <c r="K695" s="99" t="s">
        <v>4421</v>
      </c>
      <c r="L695" s="227">
        <v>88</v>
      </c>
      <c r="M695" s="163" t="s">
        <v>4404</v>
      </c>
      <c r="N695" s="40" t="s">
        <v>4405</v>
      </c>
      <c r="O695" s="40" t="s">
        <v>4406</v>
      </c>
      <c r="P695" s="40" t="s">
        <v>25</v>
      </c>
      <c r="Q695" s="100"/>
    </row>
    <row r="696" spans="2:17" ht="18" customHeight="1" x14ac:dyDescent="0.15">
      <c r="B696" s="54">
        <v>2017</v>
      </c>
      <c r="C696" s="55">
        <v>9</v>
      </c>
      <c r="D696" s="57" t="s">
        <v>16</v>
      </c>
      <c r="E696" s="45" t="s">
        <v>5133</v>
      </c>
      <c r="F696" s="55" t="s">
        <v>256</v>
      </c>
      <c r="G696" s="42" t="s">
        <v>970</v>
      </c>
      <c r="H696" s="42" t="s">
        <v>3062</v>
      </c>
      <c r="I696" s="47" t="s">
        <v>1086</v>
      </c>
      <c r="J696" s="183">
        <v>1698</v>
      </c>
      <c r="K696" s="47" t="s">
        <v>296</v>
      </c>
      <c r="L696" s="254">
        <v>443</v>
      </c>
      <c r="M696" s="45" t="s">
        <v>4781</v>
      </c>
      <c r="N696" s="52" t="s">
        <v>5135</v>
      </c>
      <c r="O696" s="52" t="s">
        <v>5136</v>
      </c>
      <c r="P696" s="55" t="s">
        <v>25</v>
      </c>
      <c r="Q696" s="246"/>
    </row>
    <row r="697" spans="2:17" ht="18" customHeight="1" x14ac:dyDescent="0.15">
      <c r="B697" s="98">
        <v>2017</v>
      </c>
      <c r="C697" s="40">
        <v>10</v>
      </c>
      <c r="D697" s="40" t="s">
        <v>16</v>
      </c>
      <c r="E697" s="41" t="s">
        <v>649</v>
      </c>
      <c r="F697" s="40" t="s">
        <v>36</v>
      </c>
      <c r="G697" s="107" t="s">
        <v>907</v>
      </c>
      <c r="H697" s="107" t="s">
        <v>901</v>
      </c>
      <c r="I697" s="99" t="s">
        <v>43</v>
      </c>
      <c r="J697" s="99">
        <v>1</v>
      </c>
      <c r="K697" s="99" t="s">
        <v>132</v>
      </c>
      <c r="L697" s="227">
        <v>375</v>
      </c>
      <c r="M697" s="163" t="s">
        <v>483</v>
      </c>
      <c r="N697" s="40" t="s">
        <v>647</v>
      </c>
      <c r="O697" s="39" t="s">
        <v>485</v>
      </c>
      <c r="P697" s="40" t="s">
        <v>25</v>
      </c>
      <c r="Q697" s="100"/>
    </row>
    <row r="698" spans="2:17" ht="18" customHeight="1" x14ac:dyDescent="0.15">
      <c r="B698" s="98">
        <v>2017</v>
      </c>
      <c r="C698" s="40">
        <v>10</v>
      </c>
      <c r="D698" s="40" t="s">
        <v>15</v>
      </c>
      <c r="E698" s="41" t="s">
        <v>649</v>
      </c>
      <c r="F698" s="40" t="s">
        <v>128</v>
      </c>
      <c r="G698" s="107" t="s">
        <v>153</v>
      </c>
      <c r="H698" s="107" t="s">
        <v>908</v>
      </c>
      <c r="I698" s="99" t="s">
        <v>43</v>
      </c>
      <c r="J698" s="99">
        <v>3</v>
      </c>
      <c r="K698" s="99" t="s">
        <v>139</v>
      </c>
      <c r="L698" s="227">
        <v>156</v>
      </c>
      <c r="M698" s="163" t="s">
        <v>483</v>
      </c>
      <c r="N698" s="40" t="s">
        <v>647</v>
      </c>
      <c r="O698" s="39" t="s">
        <v>485</v>
      </c>
      <c r="P698" s="40" t="s">
        <v>25</v>
      </c>
      <c r="Q698" s="100"/>
    </row>
    <row r="699" spans="2:17" ht="18" customHeight="1" x14ac:dyDescent="0.15">
      <c r="B699" s="98">
        <v>2017</v>
      </c>
      <c r="C699" s="40">
        <v>10</v>
      </c>
      <c r="D699" s="40" t="s">
        <v>15</v>
      </c>
      <c r="E699" s="41" t="s">
        <v>930</v>
      </c>
      <c r="F699" s="40" t="s">
        <v>128</v>
      </c>
      <c r="G699" s="107" t="s">
        <v>935</v>
      </c>
      <c r="H699" s="107" t="s">
        <v>936</v>
      </c>
      <c r="I699" s="99" t="s">
        <v>17</v>
      </c>
      <c r="J699" s="99">
        <v>1</v>
      </c>
      <c r="K699" s="99" t="s">
        <v>132</v>
      </c>
      <c r="L699" s="227">
        <v>52</v>
      </c>
      <c r="M699" s="163" t="s">
        <v>483</v>
      </c>
      <c r="N699" s="39" t="s">
        <v>658</v>
      </c>
      <c r="O699" s="39" t="s">
        <v>485</v>
      </c>
      <c r="P699" s="40" t="s">
        <v>25</v>
      </c>
      <c r="Q699" s="100"/>
    </row>
    <row r="700" spans="2:17" ht="18" customHeight="1" x14ac:dyDescent="0.15">
      <c r="B700" s="98">
        <v>2017</v>
      </c>
      <c r="C700" s="40">
        <v>10</v>
      </c>
      <c r="D700" s="40" t="s">
        <v>15</v>
      </c>
      <c r="E700" s="41" t="s">
        <v>930</v>
      </c>
      <c r="F700" s="40" t="s">
        <v>128</v>
      </c>
      <c r="G700" s="107" t="s">
        <v>937</v>
      </c>
      <c r="H700" s="107" t="s">
        <v>938</v>
      </c>
      <c r="I700" s="99" t="s">
        <v>17</v>
      </c>
      <c r="J700" s="99">
        <v>1</v>
      </c>
      <c r="K700" s="99" t="s">
        <v>132</v>
      </c>
      <c r="L700" s="227">
        <v>24</v>
      </c>
      <c r="M700" s="163" t="s">
        <v>483</v>
      </c>
      <c r="N700" s="39" t="s">
        <v>658</v>
      </c>
      <c r="O700" s="39" t="s">
        <v>485</v>
      </c>
      <c r="P700" s="40" t="s">
        <v>25</v>
      </c>
      <c r="Q700" s="100"/>
    </row>
    <row r="701" spans="2:17" ht="18" customHeight="1" x14ac:dyDescent="0.15">
      <c r="B701" s="98">
        <v>2017</v>
      </c>
      <c r="C701" s="40">
        <v>10</v>
      </c>
      <c r="D701" s="40" t="s">
        <v>15</v>
      </c>
      <c r="E701" s="41" t="s">
        <v>927</v>
      </c>
      <c r="F701" s="40" t="s">
        <v>128</v>
      </c>
      <c r="G701" s="107" t="s">
        <v>939</v>
      </c>
      <c r="H701" s="107" t="s">
        <v>940</v>
      </c>
      <c r="I701" s="99" t="s">
        <v>17</v>
      </c>
      <c r="J701" s="99">
        <v>1</v>
      </c>
      <c r="K701" s="99" t="s">
        <v>132</v>
      </c>
      <c r="L701" s="227">
        <v>60</v>
      </c>
      <c r="M701" s="163" t="s">
        <v>483</v>
      </c>
      <c r="N701" s="39" t="s">
        <v>658</v>
      </c>
      <c r="O701" s="39" t="s">
        <v>485</v>
      </c>
      <c r="P701" s="40" t="s">
        <v>25</v>
      </c>
      <c r="Q701" s="100"/>
    </row>
    <row r="702" spans="2:17" ht="18" customHeight="1" x14ac:dyDescent="0.15">
      <c r="B702" s="54">
        <v>2017</v>
      </c>
      <c r="C702" s="55">
        <v>10</v>
      </c>
      <c r="D702" s="55" t="s">
        <v>16</v>
      </c>
      <c r="E702" s="45" t="s">
        <v>673</v>
      </c>
      <c r="F702" s="40" t="s">
        <v>128</v>
      </c>
      <c r="G702" s="42" t="s">
        <v>966</v>
      </c>
      <c r="H702" s="42" t="s">
        <v>967</v>
      </c>
      <c r="I702" s="47" t="s">
        <v>965</v>
      </c>
      <c r="J702" s="47">
        <v>2</v>
      </c>
      <c r="K702" s="47" t="s">
        <v>377</v>
      </c>
      <c r="L702" s="173">
        <v>30</v>
      </c>
      <c r="M702" s="45" t="s">
        <v>666</v>
      </c>
      <c r="N702" s="52" t="s">
        <v>674</v>
      </c>
      <c r="O702" s="52" t="s">
        <v>963</v>
      </c>
      <c r="P702" s="55" t="s">
        <v>25</v>
      </c>
      <c r="Q702" s="43"/>
    </row>
    <row r="703" spans="2:17" ht="18" customHeight="1" x14ac:dyDescent="0.15">
      <c r="B703" s="54">
        <v>2017</v>
      </c>
      <c r="C703" s="55">
        <v>10</v>
      </c>
      <c r="D703" s="57" t="s">
        <v>16</v>
      </c>
      <c r="E703" s="45" t="s">
        <v>1737</v>
      </c>
      <c r="F703" s="55" t="s">
        <v>36</v>
      </c>
      <c r="G703" s="42" t="s">
        <v>962</v>
      </c>
      <c r="H703" s="42" t="s">
        <v>1738</v>
      </c>
      <c r="I703" s="47" t="s">
        <v>972</v>
      </c>
      <c r="J703" s="44">
        <v>1</v>
      </c>
      <c r="K703" s="44" t="s">
        <v>132</v>
      </c>
      <c r="L703" s="173">
        <v>200</v>
      </c>
      <c r="M703" s="45" t="s">
        <v>1497</v>
      </c>
      <c r="N703" s="52" t="s">
        <v>1498</v>
      </c>
      <c r="O703" s="52" t="s">
        <v>1499</v>
      </c>
      <c r="P703" s="55" t="s">
        <v>25</v>
      </c>
      <c r="Q703" s="43"/>
    </row>
    <row r="704" spans="2:17" ht="18" customHeight="1" x14ac:dyDescent="0.15">
      <c r="B704" s="54">
        <v>2017</v>
      </c>
      <c r="C704" s="55">
        <v>10</v>
      </c>
      <c r="D704" s="57" t="s">
        <v>16</v>
      </c>
      <c r="E704" s="45" t="s">
        <v>1737</v>
      </c>
      <c r="F704" s="55" t="s">
        <v>36</v>
      </c>
      <c r="G704" s="42" t="s">
        <v>962</v>
      </c>
      <c r="H704" s="42" t="s">
        <v>1738</v>
      </c>
      <c r="I704" s="47" t="s">
        <v>972</v>
      </c>
      <c r="J704" s="44">
        <v>1</v>
      </c>
      <c r="K704" s="44" t="s">
        <v>132</v>
      </c>
      <c r="L704" s="173">
        <v>200</v>
      </c>
      <c r="M704" s="45" t="s">
        <v>1497</v>
      </c>
      <c r="N704" s="52" t="s">
        <v>1498</v>
      </c>
      <c r="O704" s="52" t="s">
        <v>1499</v>
      </c>
      <c r="P704" s="55" t="s">
        <v>25</v>
      </c>
      <c r="Q704" s="43"/>
    </row>
    <row r="705" spans="2:17" ht="18" customHeight="1" x14ac:dyDescent="0.15">
      <c r="B705" s="54">
        <v>2017</v>
      </c>
      <c r="C705" s="55">
        <v>10</v>
      </c>
      <c r="D705" s="57" t="s">
        <v>16</v>
      </c>
      <c r="E705" s="45" t="s">
        <v>2284</v>
      </c>
      <c r="F705" s="55" t="s">
        <v>128</v>
      </c>
      <c r="G705" s="42" t="s">
        <v>1769</v>
      </c>
      <c r="H705" s="42" t="s">
        <v>2427</v>
      </c>
      <c r="I705" s="47" t="s">
        <v>1769</v>
      </c>
      <c r="J705" s="47">
        <v>1</v>
      </c>
      <c r="K705" s="47" t="s">
        <v>1104</v>
      </c>
      <c r="L705" s="173">
        <v>48</v>
      </c>
      <c r="M705" s="45" t="s">
        <v>2077</v>
      </c>
      <c r="N705" s="52" t="s">
        <v>2082</v>
      </c>
      <c r="O705" s="52" t="s">
        <v>2083</v>
      </c>
      <c r="P705" s="55" t="s">
        <v>25</v>
      </c>
      <c r="Q705" s="43"/>
    </row>
    <row r="706" spans="2:17" ht="18" customHeight="1" x14ac:dyDescent="0.15">
      <c r="B706" s="54">
        <v>2017</v>
      </c>
      <c r="C706" s="55">
        <v>10</v>
      </c>
      <c r="D706" s="57" t="s">
        <v>16</v>
      </c>
      <c r="E706" s="45" t="s">
        <v>2081</v>
      </c>
      <c r="F706" s="55" t="s">
        <v>128</v>
      </c>
      <c r="G706" s="42" t="s">
        <v>1043</v>
      </c>
      <c r="H706" s="42" t="s">
        <v>1076</v>
      </c>
      <c r="I706" s="47" t="s">
        <v>1073</v>
      </c>
      <c r="J706" s="47">
        <v>1</v>
      </c>
      <c r="K706" s="47" t="s">
        <v>132</v>
      </c>
      <c r="L706" s="173">
        <v>31</v>
      </c>
      <c r="M706" s="45" t="s">
        <v>2077</v>
      </c>
      <c r="N706" s="52" t="s">
        <v>2082</v>
      </c>
      <c r="O706" s="52" t="s">
        <v>2083</v>
      </c>
      <c r="P706" s="55" t="s">
        <v>25</v>
      </c>
      <c r="Q706" s="43"/>
    </row>
    <row r="707" spans="2:17" ht="18" customHeight="1" x14ac:dyDescent="0.15">
      <c r="B707" s="54">
        <v>2017</v>
      </c>
      <c r="C707" s="55">
        <v>10</v>
      </c>
      <c r="D707" s="57" t="s">
        <v>15</v>
      </c>
      <c r="E707" s="45" t="s">
        <v>3051</v>
      </c>
      <c r="F707" s="55" t="s">
        <v>36</v>
      </c>
      <c r="G707" s="42" t="s">
        <v>1007</v>
      </c>
      <c r="H707" s="42" t="s">
        <v>3056</v>
      </c>
      <c r="I707" s="47" t="s">
        <v>17</v>
      </c>
      <c r="J707" s="44">
        <v>26</v>
      </c>
      <c r="K707" s="44" t="s">
        <v>377</v>
      </c>
      <c r="L707" s="173">
        <v>52</v>
      </c>
      <c r="M707" s="45" t="s">
        <v>3054</v>
      </c>
      <c r="N707" s="52" t="s">
        <v>2961</v>
      </c>
      <c r="O707" s="52" t="s">
        <v>2962</v>
      </c>
      <c r="P707" s="55" t="s">
        <v>25</v>
      </c>
      <c r="Q707" s="43"/>
    </row>
    <row r="708" spans="2:17" ht="18" customHeight="1" x14ac:dyDescent="0.15">
      <c r="B708" s="98">
        <v>2017</v>
      </c>
      <c r="C708" s="40">
        <v>10</v>
      </c>
      <c r="D708" s="40" t="s">
        <v>3228</v>
      </c>
      <c r="E708" s="41" t="s">
        <v>4401</v>
      </c>
      <c r="F708" s="40" t="s">
        <v>36</v>
      </c>
      <c r="G708" s="107" t="s">
        <v>4422</v>
      </c>
      <c r="H708" s="107" t="s">
        <v>4423</v>
      </c>
      <c r="I708" s="99" t="s">
        <v>4412</v>
      </c>
      <c r="J708" s="99">
        <v>3</v>
      </c>
      <c r="K708" s="99" t="s">
        <v>4418</v>
      </c>
      <c r="L708" s="227">
        <v>57</v>
      </c>
      <c r="M708" s="163" t="s">
        <v>4404</v>
      </c>
      <c r="N708" s="40" t="s">
        <v>4405</v>
      </c>
      <c r="O708" s="40" t="s">
        <v>4406</v>
      </c>
      <c r="P708" s="40" t="s">
        <v>25</v>
      </c>
      <c r="Q708" s="100"/>
    </row>
    <row r="709" spans="2:17" ht="18" customHeight="1" thickBot="1" x14ac:dyDescent="0.2">
      <c r="B709" s="265">
        <v>2017</v>
      </c>
      <c r="C709" s="56">
        <v>11</v>
      </c>
      <c r="D709" s="266" t="s">
        <v>15</v>
      </c>
      <c r="E709" s="156" t="s">
        <v>3051</v>
      </c>
      <c r="F709" s="56" t="s">
        <v>36</v>
      </c>
      <c r="G709" s="73" t="s">
        <v>970</v>
      </c>
      <c r="H709" s="73" t="s">
        <v>3057</v>
      </c>
      <c r="I709" s="273" t="s">
        <v>17</v>
      </c>
      <c r="J709" s="275">
        <v>168</v>
      </c>
      <c r="K709" s="275" t="s">
        <v>267</v>
      </c>
      <c r="L709" s="276">
        <v>1920</v>
      </c>
      <c r="M709" s="156" t="s">
        <v>3054</v>
      </c>
      <c r="N709" s="53" t="s">
        <v>2961</v>
      </c>
      <c r="O709" s="53" t="s">
        <v>2962</v>
      </c>
      <c r="P709" s="56" t="s">
        <v>25</v>
      </c>
      <c r="Q709" s="277"/>
    </row>
  </sheetData>
  <phoneticPr fontId="2" type="noConversion"/>
  <dataValidations count="4">
    <dataValidation type="list" allowBlank="1" showInputMessage="1" showErrorMessage="1" sqref="P706:P709 P593:P595 P407:P580 P320:P388 P59:P266 P3:P7">
      <formula1>"비협정,협정"</formula1>
    </dataValidation>
    <dataValidation type="list" allowBlank="1" showInputMessage="1" showErrorMessage="1" sqref="F706:F709 F530:F580 F3:F5 F320:F388 F59:F266 F407:F526">
      <formula1>"일반총액,일반종낙,제한총액,제한종낙,일반단가,수의단가"</formula1>
    </dataValidation>
    <dataValidation type="list" allowBlank="1" showInputMessage="1" showErrorMessage="1" sqref="D706:D709 D407:D580 D320:D388 D59:D255 D3:D7">
      <formula1>"자체조달,중앙조달"</formula1>
    </dataValidation>
    <dataValidation type="list" allowBlank="1" showInputMessage="1" showErrorMessage="1" sqref="F6:F7">
      <formula1>"조달위탁,쇼핑몰"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17"/>
  <sheetViews>
    <sheetView zoomScale="85" zoomScaleNormal="85" workbookViewId="0">
      <selection activeCell="B1" sqref="B1"/>
    </sheetView>
  </sheetViews>
  <sheetFormatPr defaultRowHeight="13.5" x14ac:dyDescent="0.15"/>
  <cols>
    <col min="1" max="1" width="1.109375" customWidth="1"/>
    <col min="2" max="2" width="12.88671875" customWidth="1"/>
    <col min="3" max="3" width="10.33203125" customWidth="1"/>
    <col min="4" max="4" width="14.5546875" customWidth="1"/>
    <col min="5" max="5" width="46.6640625" customWidth="1"/>
    <col min="6" max="6" width="10.21875" bestFit="1" customWidth="1"/>
    <col min="7" max="7" width="11.33203125" customWidth="1"/>
    <col min="8" max="8" width="16.44140625" customWidth="1"/>
    <col min="10" max="10" width="16.5546875" style="7" customWidth="1"/>
    <col min="11" max="11" width="25.88671875" customWidth="1"/>
    <col min="13" max="13" width="14.5546875" customWidth="1"/>
  </cols>
  <sheetData>
    <row r="1" spans="2:15" ht="25.5" customHeight="1" thickBot="1" x14ac:dyDescent="0.2">
      <c r="B1" s="9" t="s">
        <v>39</v>
      </c>
    </row>
    <row r="2" spans="2:15" ht="33.75" customHeight="1" x14ac:dyDescent="0.15">
      <c r="B2" s="20" t="s">
        <v>64</v>
      </c>
      <c r="C2" s="26" t="s">
        <v>65</v>
      </c>
      <c r="D2" s="30" t="s">
        <v>4613</v>
      </c>
      <c r="E2" s="28" t="s">
        <v>66</v>
      </c>
      <c r="F2" s="13" t="s">
        <v>67</v>
      </c>
      <c r="G2" s="13" t="s">
        <v>68</v>
      </c>
      <c r="H2" s="27" t="s">
        <v>69</v>
      </c>
      <c r="I2" s="13" t="s">
        <v>19</v>
      </c>
      <c r="J2" s="14" t="s">
        <v>70</v>
      </c>
      <c r="K2" s="28" t="s">
        <v>20</v>
      </c>
      <c r="L2" s="28" t="s">
        <v>21</v>
      </c>
      <c r="M2" s="28" t="s">
        <v>22</v>
      </c>
      <c r="N2" s="28" t="s">
        <v>23</v>
      </c>
      <c r="O2" s="29" t="s">
        <v>24</v>
      </c>
    </row>
    <row r="3" spans="2:15" ht="18" customHeight="1" x14ac:dyDescent="0.15">
      <c r="B3" s="54">
        <v>2017</v>
      </c>
      <c r="C3" s="12">
        <v>1</v>
      </c>
      <c r="D3" s="55" t="s">
        <v>15</v>
      </c>
      <c r="E3" s="45" t="s">
        <v>80</v>
      </c>
      <c r="F3" s="52" t="s">
        <v>81</v>
      </c>
      <c r="G3" s="52" t="s">
        <v>40</v>
      </c>
      <c r="H3" s="52" t="s">
        <v>50</v>
      </c>
      <c r="I3" s="52" t="s">
        <v>42</v>
      </c>
      <c r="J3" s="257">
        <v>80</v>
      </c>
      <c r="K3" s="45" t="s">
        <v>82</v>
      </c>
      <c r="L3" s="52" t="s">
        <v>83</v>
      </c>
      <c r="M3" s="52" t="s">
        <v>84</v>
      </c>
      <c r="N3" s="55" t="s">
        <v>25</v>
      </c>
      <c r="O3" s="49"/>
    </row>
    <row r="4" spans="2:15" ht="18" customHeight="1" x14ac:dyDescent="0.15">
      <c r="B4" s="54">
        <v>2017</v>
      </c>
      <c r="C4" s="12">
        <v>1</v>
      </c>
      <c r="D4" s="55" t="s">
        <v>15</v>
      </c>
      <c r="E4" s="45" t="s">
        <v>85</v>
      </c>
      <c r="F4" s="52" t="s">
        <v>81</v>
      </c>
      <c r="G4" s="52" t="s">
        <v>40</v>
      </c>
      <c r="H4" s="52" t="s">
        <v>50</v>
      </c>
      <c r="I4" s="52" t="s">
        <v>46</v>
      </c>
      <c r="J4" s="257">
        <v>500</v>
      </c>
      <c r="K4" s="45" t="s">
        <v>82</v>
      </c>
      <c r="L4" s="52" t="s">
        <v>83</v>
      </c>
      <c r="M4" s="52" t="s">
        <v>84</v>
      </c>
      <c r="N4" s="55" t="s">
        <v>25</v>
      </c>
      <c r="O4" s="49"/>
    </row>
    <row r="5" spans="2:15" ht="18" customHeight="1" x14ac:dyDescent="0.15">
      <c r="B5" s="54">
        <v>2017</v>
      </c>
      <c r="C5" s="55">
        <v>1</v>
      </c>
      <c r="D5" s="57" t="s">
        <v>15</v>
      </c>
      <c r="E5" s="45" t="s">
        <v>103</v>
      </c>
      <c r="F5" s="65" t="s">
        <v>48</v>
      </c>
      <c r="G5" s="52" t="s">
        <v>49</v>
      </c>
      <c r="H5" s="52" t="s">
        <v>50</v>
      </c>
      <c r="I5" s="52" t="s">
        <v>42</v>
      </c>
      <c r="J5" s="257">
        <v>36</v>
      </c>
      <c r="K5" s="45" t="s">
        <v>100</v>
      </c>
      <c r="L5" s="52" t="s">
        <v>104</v>
      </c>
      <c r="M5" s="52" t="s">
        <v>105</v>
      </c>
      <c r="N5" s="55" t="s">
        <v>25</v>
      </c>
      <c r="O5" s="49"/>
    </row>
    <row r="6" spans="2:15" ht="18" customHeight="1" x14ac:dyDescent="0.15">
      <c r="B6" s="54">
        <v>2017</v>
      </c>
      <c r="C6" s="55">
        <v>1</v>
      </c>
      <c r="D6" s="57" t="s">
        <v>15</v>
      </c>
      <c r="E6" s="45" t="s">
        <v>106</v>
      </c>
      <c r="F6" s="65" t="s">
        <v>48</v>
      </c>
      <c r="G6" s="52" t="s">
        <v>49</v>
      </c>
      <c r="H6" s="52" t="s">
        <v>50</v>
      </c>
      <c r="I6" s="52" t="s">
        <v>42</v>
      </c>
      <c r="J6" s="257">
        <v>23</v>
      </c>
      <c r="K6" s="45" t="s">
        <v>100</v>
      </c>
      <c r="L6" s="52" t="s">
        <v>104</v>
      </c>
      <c r="M6" s="52" t="s">
        <v>107</v>
      </c>
      <c r="N6" s="55" t="s">
        <v>25</v>
      </c>
      <c r="O6" s="49"/>
    </row>
    <row r="7" spans="2:15" ht="18" customHeight="1" x14ac:dyDescent="0.15">
      <c r="B7" s="54">
        <v>2017</v>
      </c>
      <c r="C7" s="55">
        <v>1</v>
      </c>
      <c r="D7" s="57" t="s">
        <v>15</v>
      </c>
      <c r="E7" s="45" t="s">
        <v>405</v>
      </c>
      <c r="F7" s="65" t="s">
        <v>81</v>
      </c>
      <c r="G7" s="52" t="s">
        <v>49</v>
      </c>
      <c r="H7" s="52" t="s">
        <v>50</v>
      </c>
      <c r="I7" s="52" t="s">
        <v>42</v>
      </c>
      <c r="J7" s="258">
        <v>74.957999999999998</v>
      </c>
      <c r="K7" s="45" t="s">
        <v>337</v>
      </c>
      <c r="L7" s="52" t="s">
        <v>406</v>
      </c>
      <c r="M7" s="52" t="s">
        <v>407</v>
      </c>
      <c r="N7" s="52" t="s">
        <v>25</v>
      </c>
      <c r="O7" s="58"/>
    </row>
    <row r="8" spans="2:15" ht="18" customHeight="1" x14ac:dyDescent="0.15">
      <c r="B8" s="54">
        <v>2017</v>
      </c>
      <c r="C8" s="55">
        <v>1</v>
      </c>
      <c r="D8" s="57" t="s">
        <v>15</v>
      </c>
      <c r="E8" s="45" t="s">
        <v>1182</v>
      </c>
      <c r="F8" s="65" t="s">
        <v>81</v>
      </c>
      <c r="G8" s="52" t="s">
        <v>40</v>
      </c>
      <c r="H8" s="52" t="s">
        <v>50</v>
      </c>
      <c r="I8" s="52" t="s">
        <v>42</v>
      </c>
      <c r="J8" s="257">
        <v>201</v>
      </c>
      <c r="K8" s="45" t="s">
        <v>1183</v>
      </c>
      <c r="L8" s="52" t="s">
        <v>1184</v>
      </c>
      <c r="M8" s="52" t="s">
        <v>1185</v>
      </c>
      <c r="N8" s="55" t="s">
        <v>25</v>
      </c>
      <c r="O8" s="49"/>
    </row>
    <row r="9" spans="2:15" ht="18" customHeight="1" x14ac:dyDescent="0.15">
      <c r="B9" s="54">
        <v>2017</v>
      </c>
      <c r="C9" s="55">
        <v>1</v>
      </c>
      <c r="D9" s="57" t="s">
        <v>15</v>
      </c>
      <c r="E9" s="45" t="s">
        <v>1186</v>
      </c>
      <c r="F9" s="65" t="s">
        <v>81</v>
      </c>
      <c r="G9" s="52" t="s">
        <v>40</v>
      </c>
      <c r="H9" s="52" t="s">
        <v>50</v>
      </c>
      <c r="I9" s="52" t="s">
        <v>42</v>
      </c>
      <c r="J9" s="257">
        <v>207</v>
      </c>
      <c r="K9" s="45" t="s">
        <v>1183</v>
      </c>
      <c r="L9" s="52" t="s">
        <v>1184</v>
      </c>
      <c r="M9" s="52" t="s">
        <v>1185</v>
      </c>
      <c r="N9" s="55" t="s">
        <v>25</v>
      </c>
      <c r="O9" s="49"/>
    </row>
    <row r="10" spans="2:15" ht="18" customHeight="1" x14ac:dyDescent="0.15">
      <c r="B10" s="54">
        <v>2017</v>
      </c>
      <c r="C10" s="55">
        <v>1</v>
      </c>
      <c r="D10" s="57" t="s">
        <v>15</v>
      </c>
      <c r="E10" s="45" t="s">
        <v>1187</v>
      </c>
      <c r="F10" s="65" t="s">
        <v>81</v>
      </c>
      <c r="G10" s="52" t="s">
        <v>40</v>
      </c>
      <c r="H10" s="52" t="s">
        <v>50</v>
      </c>
      <c r="I10" s="52" t="s">
        <v>42</v>
      </c>
      <c r="J10" s="257">
        <v>190</v>
      </c>
      <c r="K10" s="45" t="s">
        <v>1183</v>
      </c>
      <c r="L10" s="52" t="s">
        <v>1184</v>
      </c>
      <c r="M10" s="52" t="s">
        <v>1185</v>
      </c>
      <c r="N10" s="55" t="s">
        <v>25</v>
      </c>
      <c r="O10" s="49"/>
    </row>
    <row r="11" spans="2:15" ht="18" customHeight="1" x14ac:dyDescent="0.15">
      <c r="B11" s="54">
        <v>2017</v>
      </c>
      <c r="C11" s="55">
        <v>1</v>
      </c>
      <c r="D11" s="57" t="s">
        <v>15</v>
      </c>
      <c r="E11" s="45" t="s">
        <v>1188</v>
      </c>
      <c r="F11" s="65" t="s">
        <v>81</v>
      </c>
      <c r="G11" s="52" t="s">
        <v>40</v>
      </c>
      <c r="H11" s="52" t="s">
        <v>50</v>
      </c>
      <c r="I11" s="52" t="s">
        <v>42</v>
      </c>
      <c r="J11" s="257">
        <v>190</v>
      </c>
      <c r="K11" s="45" t="s">
        <v>1183</v>
      </c>
      <c r="L11" s="52" t="s">
        <v>1184</v>
      </c>
      <c r="M11" s="52" t="s">
        <v>1185</v>
      </c>
      <c r="N11" s="55" t="s">
        <v>25</v>
      </c>
      <c r="O11" s="49"/>
    </row>
    <row r="12" spans="2:15" ht="18" customHeight="1" x14ac:dyDescent="0.15">
      <c r="B12" s="54">
        <v>2017</v>
      </c>
      <c r="C12" s="55">
        <v>1</v>
      </c>
      <c r="D12" s="57" t="s">
        <v>15</v>
      </c>
      <c r="E12" s="45" t="s">
        <v>1189</v>
      </c>
      <c r="F12" s="65" t="s">
        <v>81</v>
      </c>
      <c r="G12" s="52" t="s">
        <v>40</v>
      </c>
      <c r="H12" s="52" t="s">
        <v>50</v>
      </c>
      <c r="I12" s="52" t="s">
        <v>42</v>
      </c>
      <c r="J12" s="257">
        <v>190</v>
      </c>
      <c r="K12" s="45" t="s">
        <v>1183</v>
      </c>
      <c r="L12" s="52" t="s">
        <v>1184</v>
      </c>
      <c r="M12" s="52" t="s">
        <v>1185</v>
      </c>
      <c r="N12" s="55" t="s">
        <v>25</v>
      </c>
      <c r="O12" s="49"/>
    </row>
    <row r="13" spans="2:15" ht="18" customHeight="1" x14ac:dyDescent="0.15">
      <c r="B13" s="54">
        <v>2017</v>
      </c>
      <c r="C13" s="55">
        <v>1</v>
      </c>
      <c r="D13" s="57" t="s">
        <v>15</v>
      </c>
      <c r="E13" s="45" t="s">
        <v>1190</v>
      </c>
      <c r="F13" s="65" t="s">
        <v>81</v>
      </c>
      <c r="G13" s="52" t="s">
        <v>40</v>
      </c>
      <c r="H13" s="52" t="s">
        <v>50</v>
      </c>
      <c r="I13" s="52" t="s">
        <v>42</v>
      </c>
      <c r="J13" s="257">
        <v>48</v>
      </c>
      <c r="K13" s="45" t="s">
        <v>1183</v>
      </c>
      <c r="L13" s="52" t="s">
        <v>1184</v>
      </c>
      <c r="M13" s="52" t="s">
        <v>1185</v>
      </c>
      <c r="N13" s="55" t="s">
        <v>25</v>
      </c>
      <c r="O13" s="49"/>
    </row>
    <row r="14" spans="2:15" ht="18" customHeight="1" x14ac:dyDescent="0.15">
      <c r="B14" s="54">
        <v>2017</v>
      </c>
      <c r="C14" s="55">
        <v>1</v>
      </c>
      <c r="D14" s="57" t="s">
        <v>15</v>
      </c>
      <c r="E14" s="45" t="s">
        <v>1191</v>
      </c>
      <c r="F14" s="65" t="s">
        <v>81</v>
      </c>
      <c r="G14" s="52" t="s">
        <v>40</v>
      </c>
      <c r="H14" s="52" t="s">
        <v>50</v>
      </c>
      <c r="I14" s="52" t="s">
        <v>42</v>
      </c>
      <c r="J14" s="257">
        <v>190</v>
      </c>
      <c r="K14" s="45" t="s">
        <v>1183</v>
      </c>
      <c r="L14" s="52" t="s">
        <v>1184</v>
      </c>
      <c r="M14" s="52" t="s">
        <v>1185</v>
      </c>
      <c r="N14" s="55" t="s">
        <v>25</v>
      </c>
      <c r="O14" s="49"/>
    </row>
    <row r="15" spans="2:15" ht="18" customHeight="1" x14ac:dyDescent="0.15">
      <c r="B15" s="54">
        <v>2017</v>
      </c>
      <c r="C15" s="55">
        <v>1</v>
      </c>
      <c r="D15" s="57" t="s">
        <v>15</v>
      </c>
      <c r="E15" s="45" t="s">
        <v>1192</v>
      </c>
      <c r="F15" s="65" t="s">
        <v>81</v>
      </c>
      <c r="G15" s="52" t="s">
        <v>40</v>
      </c>
      <c r="H15" s="52" t="s">
        <v>50</v>
      </c>
      <c r="I15" s="52" t="s">
        <v>42</v>
      </c>
      <c r="J15" s="257">
        <v>48</v>
      </c>
      <c r="K15" s="45" t="s">
        <v>1183</v>
      </c>
      <c r="L15" s="52" t="s">
        <v>1184</v>
      </c>
      <c r="M15" s="52" t="s">
        <v>1185</v>
      </c>
      <c r="N15" s="55" t="s">
        <v>25</v>
      </c>
      <c r="O15" s="49"/>
    </row>
    <row r="16" spans="2:15" ht="18" customHeight="1" x14ac:dyDescent="0.15">
      <c r="B16" s="54">
        <v>2017</v>
      </c>
      <c r="C16" s="55">
        <v>1</v>
      </c>
      <c r="D16" s="57" t="s">
        <v>15</v>
      </c>
      <c r="E16" s="45" t="s">
        <v>1193</v>
      </c>
      <c r="F16" s="65" t="s">
        <v>81</v>
      </c>
      <c r="G16" s="52" t="s">
        <v>40</v>
      </c>
      <c r="H16" s="52" t="s">
        <v>50</v>
      </c>
      <c r="I16" s="52" t="s">
        <v>42</v>
      </c>
      <c r="J16" s="257">
        <v>172</v>
      </c>
      <c r="K16" s="45" t="s">
        <v>1183</v>
      </c>
      <c r="L16" s="52" t="s">
        <v>1184</v>
      </c>
      <c r="M16" s="52" t="s">
        <v>1185</v>
      </c>
      <c r="N16" s="55" t="s">
        <v>25</v>
      </c>
      <c r="O16" s="49"/>
    </row>
    <row r="17" spans="2:15" ht="18" customHeight="1" x14ac:dyDescent="0.15">
      <c r="B17" s="54">
        <v>2017</v>
      </c>
      <c r="C17" s="55">
        <v>1</v>
      </c>
      <c r="D17" s="57" t="s">
        <v>15</v>
      </c>
      <c r="E17" s="45" t="s">
        <v>1194</v>
      </c>
      <c r="F17" s="65" t="s">
        <v>81</v>
      </c>
      <c r="G17" s="52" t="s">
        <v>40</v>
      </c>
      <c r="H17" s="52" t="s">
        <v>50</v>
      </c>
      <c r="I17" s="52" t="s">
        <v>42</v>
      </c>
      <c r="J17" s="257">
        <v>48</v>
      </c>
      <c r="K17" s="45" t="s">
        <v>1183</v>
      </c>
      <c r="L17" s="52" t="s">
        <v>1184</v>
      </c>
      <c r="M17" s="52" t="s">
        <v>1185</v>
      </c>
      <c r="N17" s="55" t="s">
        <v>25</v>
      </c>
      <c r="O17" s="49"/>
    </row>
    <row r="18" spans="2:15" ht="18" customHeight="1" x14ac:dyDescent="0.15">
      <c r="B18" s="54">
        <v>2017</v>
      </c>
      <c r="C18" s="55">
        <v>1</v>
      </c>
      <c r="D18" s="57" t="s">
        <v>15</v>
      </c>
      <c r="E18" s="45" t="s">
        <v>1195</v>
      </c>
      <c r="F18" s="65" t="s">
        <v>81</v>
      </c>
      <c r="G18" s="52" t="s">
        <v>40</v>
      </c>
      <c r="H18" s="52" t="s">
        <v>50</v>
      </c>
      <c r="I18" s="52" t="s">
        <v>42</v>
      </c>
      <c r="J18" s="257">
        <v>48</v>
      </c>
      <c r="K18" s="45" t="s">
        <v>1183</v>
      </c>
      <c r="L18" s="52" t="s">
        <v>1184</v>
      </c>
      <c r="M18" s="52" t="s">
        <v>1185</v>
      </c>
      <c r="N18" s="55" t="s">
        <v>25</v>
      </c>
      <c r="O18" s="49"/>
    </row>
    <row r="19" spans="2:15" ht="18" customHeight="1" x14ac:dyDescent="0.15">
      <c r="B19" s="54">
        <v>2017</v>
      </c>
      <c r="C19" s="55">
        <v>1</v>
      </c>
      <c r="D19" s="57" t="s">
        <v>15</v>
      </c>
      <c r="E19" s="45" t="s">
        <v>1196</v>
      </c>
      <c r="F19" s="65" t="s">
        <v>81</v>
      </c>
      <c r="G19" s="52" t="s">
        <v>40</v>
      </c>
      <c r="H19" s="52" t="s">
        <v>50</v>
      </c>
      <c r="I19" s="52" t="s">
        <v>42</v>
      </c>
      <c r="J19" s="257">
        <v>190</v>
      </c>
      <c r="K19" s="45" t="s">
        <v>1183</v>
      </c>
      <c r="L19" s="52" t="s">
        <v>1184</v>
      </c>
      <c r="M19" s="52" t="s">
        <v>1185</v>
      </c>
      <c r="N19" s="55" t="s">
        <v>25</v>
      </c>
      <c r="O19" s="49"/>
    </row>
    <row r="20" spans="2:15" ht="18" customHeight="1" x14ac:dyDescent="0.15">
      <c r="B20" s="54">
        <v>2017</v>
      </c>
      <c r="C20" s="55">
        <v>1</v>
      </c>
      <c r="D20" s="57" t="s">
        <v>15</v>
      </c>
      <c r="E20" s="45" t="s">
        <v>1197</v>
      </c>
      <c r="F20" s="65" t="s">
        <v>81</v>
      </c>
      <c r="G20" s="52" t="s">
        <v>40</v>
      </c>
      <c r="H20" s="52" t="s">
        <v>50</v>
      </c>
      <c r="I20" s="52" t="s">
        <v>42</v>
      </c>
      <c r="J20" s="257">
        <v>188</v>
      </c>
      <c r="K20" s="45" t="s">
        <v>1183</v>
      </c>
      <c r="L20" s="52" t="s">
        <v>1184</v>
      </c>
      <c r="M20" s="52" t="s">
        <v>1185</v>
      </c>
      <c r="N20" s="55" t="s">
        <v>25</v>
      </c>
      <c r="O20" s="49"/>
    </row>
    <row r="21" spans="2:15" ht="18" customHeight="1" x14ac:dyDescent="0.15">
      <c r="B21" s="54">
        <v>2017</v>
      </c>
      <c r="C21" s="55">
        <v>1</v>
      </c>
      <c r="D21" s="57" t="s">
        <v>15</v>
      </c>
      <c r="E21" s="45" t="s">
        <v>1198</v>
      </c>
      <c r="F21" s="65" t="s">
        <v>81</v>
      </c>
      <c r="G21" s="52" t="s">
        <v>40</v>
      </c>
      <c r="H21" s="52" t="s">
        <v>50</v>
      </c>
      <c r="I21" s="52" t="s">
        <v>42</v>
      </c>
      <c r="J21" s="257">
        <v>172</v>
      </c>
      <c r="K21" s="45" t="s">
        <v>1183</v>
      </c>
      <c r="L21" s="52" t="s">
        <v>1184</v>
      </c>
      <c r="M21" s="52" t="s">
        <v>1185</v>
      </c>
      <c r="N21" s="55" t="s">
        <v>25</v>
      </c>
      <c r="O21" s="49"/>
    </row>
    <row r="22" spans="2:15" ht="18" customHeight="1" x14ac:dyDescent="0.15">
      <c r="B22" s="54">
        <v>2017</v>
      </c>
      <c r="C22" s="55">
        <v>1</v>
      </c>
      <c r="D22" s="55" t="s">
        <v>15</v>
      </c>
      <c r="E22" s="45" t="s">
        <v>1204</v>
      </c>
      <c r="F22" s="52" t="s">
        <v>81</v>
      </c>
      <c r="G22" s="52" t="s">
        <v>40</v>
      </c>
      <c r="H22" s="52" t="s">
        <v>50</v>
      </c>
      <c r="I22" s="52" t="s">
        <v>42</v>
      </c>
      <c r="J22" s="257">
        <v>40</v>
      </c>
      <c r="K22" s="45" t="s">
        <v>479</v>
      </c>
      <c r="L22" s="52" t="s">
        <v>480</v>
      </c>
      <c r="M22" s="52" t="s">
        <v>481</v>
      </c>
      <c r="N22" s="55" t="s">
        <v>25</v>
      </c>
      <c r="O22" s="49"/>
    </row>
    <row r="23" spans="2:15" ht="18" customHeight="1" x14ac:dyDescent="0.15">
      <c r="B23" s="54">
        <v>2017</v>
      </c>
      <c r="C23" s="55">
        <v>1</v>
      </c>
      <c r="D23" s="55" t="s">
        <v>15</v>
      </c>
      <c r="E23" s="45" t="s">
        <v>1214</v>
      </c>
      <c r="F23" s="52" t="s">
        <v>48</v>
      </c>
      <c r="G23" s="52" t="s">
        <v>40</v>
      </c>
      <c r="H23" s="52" t="s">
        <v>50</v>
      </c>
      <c r="I23" s="52" t="s">
        <v>42</v>
      </c>
      <c r="J23" s="257">
        <v>42</v>
      </c>
      <c r="K23" s="45" t="s">
        <v>479</v>
      </c>
      <c r="L23" s="52" t="s">
        <v>480</v>
      </c>
      <c r="M23" s="52" t="s">
        <v>481</v>
      </c>
      <c r="N23" s="55" t="s">
        <v>25</v>
      </c>
      <c r="O23" s="49"/>
    </row>
    <row r="24" spans="2:15" ht="18" customHeight="1" x14ac:dyDescent="0.15">
      <c r="B24" s="54">
        <v>2017</v>
      </c>
      <c r="C24" s="55">
        <v>1</v>
      </c>
      <c r="D24" s="55" t="s">
        <v>15</v>
      </c>
      <c r="E24" s="45" t="s">
        <v>1216</v>
      </c>
      <c r="F24" s="52" t="s">
        <v>48</v>
      </c>
      <c r="G24" s="52" t="s">
        <v>40</v>
      </c>
      <c r="H24" s="39" t="s">
        <v>50</v>
      </c>
      <c r="I24" s="52" t="s">
        <v>42</v>
      </c>
      <c r="J24" s="258">
        <v>41</v>
      </c>
      <c r="K24" s="41" t="s">
        <v>483</v>
      </c>
      <c r="L24" s="39" t="s">
        <v>487</v>
      </c>
      <c r="M24" s="39" t="s">
        <v>485</v>
      </c>
      <c r="N24" s="40" t="s">
        <v>25</v>
      </c>
      <c r="O24" s="49"/>
    </row>
    <row r="25" spans="2:15" ht="18" customHeight="1" x14ac:dyDescent="0.15">
      <c r="B25" s="54">
        <v>2017</v>
      </c>
      <c r="C25" s="55">
        <v>1</v>
      </c>
      <c r="D25" s="55" t="s">
        <v>15</v>
      </c>
      <c r="E25" s="45" t="s">
        <v>1228</v>
      </c>
      <c r="F25" s="52" t="s">
        <v>48</v>
      </c>
      <c r="G25" s="52" t="s">
        <v>49</v>
      </c>
      <c r="H25" s="52" t="s">
        <v>41</v>
      </c>
      <c r="I25" s="52" t="s">
        <v>42</v>
      </c>
      <c r="J25" s="257">
        <v>64</v>
      </c>
      <c r="K25" s="45" t="s">
        <v>666</v>
      </c>
      <c r="L25" s="52" t="s">
        <v>671</v>
      </c>
      <c r="M25" s="52" t="s">
        <v>672</v>
      </c>
      <c r="N25" s="55" t="s">
        <v>25</v>
      </c>
      <c r="O25" s="49"/>
    </row>
    <row r="26" spans="2:15" ht="18" customHeight="1" x14ac:dyDescent="0.15">
      <c r="B26" s="54">
        <v>2017</v>
      </c>
      <c r="C26" s="55">
        <v>1</v>
      </c>
      <c r="D26" s="55" t="s">
        <v>15</v>
      </c>
      <c r="E26" s="45" t="s">
        <v>1234</v>
      </c>
      <c r="F26" s="52" t="s">
        <v>48</v>
      </c>
      <c r="G26" s="52" t="s">
        <v>40</v>
      </c>
      <c r="H26" s="52" t="s">
        <v>50</v>
      </c>
      <c r="I26" s="52" t="s">
        <v>42</v>
      </c>
      <c r="J26" s="258">
        <v>29</v>
      </c>
      <c r="K26" s="45" t="s">
        <v>666</v>
      </c>
      <c r="L26" s="52" t="s">
        <v>680</v>
      </c>
      <c r="M26" s="52" t="s">
        <v>681</v>
      </c>
      <c r="N26" s="55" t="s">
        <v>25</v>
      </c>
      <c r="O26" s="49"/>
    </row>
    <row r="27" spans="2:15" ht="18" customHeight="1" x14ac:dyDescent="0.15">
      <c r="B27" s="54">
        <v>2017</v>
      </c>
      <c r="C27" s="55">
        <v>1</v>
      </c>
      <c r="D27" s="55" t="s">
        <v>15</v>
      </c>
      <c r="E27" s="45" t="s">
        <v>1235</v>
      </c>
      <c r="F27" s="52" t="s">
        <v>48</v>
      </c>
      <c r="G27" s="52" t="s">
        <v>40</v>
      </c>
      <c r="H27" s="52" t="s">
        <v>50</v>
      </c>
      <c r="I27" s="52" t="s">
        <v>42</v>
      </c>
      <c r="J27" s="258">
        <v>38</v>
      </c>
      <c r="K27" s="45" t="s">
        <v>666</v>
      </c>
      <c r="L27" s="52" t="s">
        <v>680</v>
      </c>
      <c r="M27" s="52" t="s">
        <v>681</v>
      </c>
      <c r="N27" s="55" t="s">
        <v>25</v>
      </c>
      <c r="O27" s="49"/>
    </row>
    <row r="28" spans="2:15" ht="18" customHeight="1" x14ac:dyDescent="0.15">
      <c r="B28" s="54">
        <v>2017</v>
      </c>
      <c r="C28" s="55">
        <v>1</v>
      </c>
      <c r="D28" s="55" t="s">
        <v>15</v>
      </c>
      <c r="E28" s="45" t="s">
        <v>1236</v>
      </c>
      <c r="F28" s="52" t="s">
        <v>81</v>
      </c>
      <c r="G28" s="52" t="s">
        <v>40</v>
      </c>
      <c r="H28" s="52" t="s">
        <v>50</v>
      </c>
      <c r="I28" s="52" t="s">
        <v>42</v>
      </c>
      <c r="J28" s="258">
        <v>86</v>
      </c>
      <c r="K28" s="45" t="s">
        <v>666</v>
      </c>
      <c r="L28" s="52" t="s">
        <v>674</v>
      </c>
      <c r="M28" s="52" t="s">
        <v>675</v>
      </c>
      <c r="N28" s="55" t="s">
        <v>25</v>
      </c>
      <c r="O28" s="49"/>
    </row>
    <row r="29" spans="2:15" ht="18" customHeight="1" x14ac:dyDescent="0.15">
      <c r="B29" s="54">
        <v>2017</v>
      </c>
      <c r="C29" s="55">
        <v>1</v>
      </c>
      <c r="D29" s="57" t="s">
        <v>15</v>
      </c>
      <c r="E29" s="45" t="s">
        <v>1247</v>
      </c>
      <c r="F29" s="65" t="s">
        <v>81</v>
      </c>
      <c r="G29" s="52" t="s">
        <v>49</v>
      </c>
      <c r="H29" s="52" t="s">
        <v>41</v>
      </c>
      <c r="I29" s="52" t="s">
        <v>42</v>
      </c>
      <c r="J29" s="257">
        <v>84</v>
      </c>
      <c r="K29" s="45" t="s">
        <v>506</v>
      </c>
      <c r="L29" s="52" t="s">
        <v>1248</v>
      </c>
      <c r="M29" s="52" t="s">
        <v>1249</v>
      </c>
      <c r="N29" s="55" t="s">
        <v>25</v>
      </c>
      <c r="O29" s="49"/>
    </row>
    <row r="30" spans="2:15" ht="18" customHeight="1" x14ac:dyDescent="0.15">
      <c r="B30" s="54">
        <v>2017</v>
      </c>
      <c r="C30" s="55">
        <v>1</v>
      </c>
      <c r="D30" s="57" t="s">
        <v>15</v>
      </c>
      <c r="E30" s="45" t="s">
        <v>1250</v>
      </c>
      <c r="F30" s="65" t="s">
        <v>81</v>
      </c>
      <c r="G30" s="52" t="s">
        <v>40</v>
      </c>
      <c r="H30" s="52" t="s">
        <v>50</v>
      </c>
      <c r="I30" s="52" t="s">
        <v>42</v>
      </c>
      <c r="J30" s="257">
        <v>343</v>
      </c>
      <c r="K30" s="45" t="s">
        <v>506</v>
      </c>
      <c r="L30" s="52" t="s">
        <v>1248</v>
      </c>
      <c r="M30" s="52" t="s">
        <v>1249</v>
      </c>
      <c r="N30" s="55" t="s">
        <v>25</v>
      </c>
      <c r="O30" s="49"/>
    </row>
    <row r="31" spans="2:15" ht="18" customHeight="1" x14ac:dyDescent="0.15">
      <c r="B31" s="54">
        <v>2017</v>
      </c>
      <c r="C31" s="55">
        <v>1</v>
      </c>
      <c r="D31" s="57" t="s">
        <v>15</v>
      </c>
      <c r="E31" s="45" t="s">
        <v>1262</v>
      </c>
      <c r="F31" s="65" t="s">
        <v>48</v>
      </c>
      <c r="G31" s="52" t="s">
        <v>40</v>
      </c>
      <c r="H31" s="52" t="s">
        <v>41</v>
      </c>
      <c r="I31" s="52" t="s">
        <v>42</v>
      </c>
      <c r="J31" s="258">
        <v>78</v>
      </c>
      <c r="K31" s="45" t="s">
        <v>506</v>
      </c>
      <c r="L31" s="52" t="s">
        <v>741</v>
      </c>
      <c r="M31" s="52" t="s">
        <v>742</v>
      </c>
      <c r="N31" s="55" t="s">
        <v>25</v>
      </c>
      <c r="O31" s="49"/>
    </row>
    <row r="32" spans="2:15" ht="18" customHeight="1" x14ac:dyDescent="0.15">
      <c r="B32" s="54">
        <v>2017</v>
      </c>
      <c r="C32" s="55">
        <v>1</v>
      </c>
      <c r="D32" s="57" t="s">
        <v>15</v>
      </c>
      <c r="E32" s="45" t="s">
        <v>1263</v>
      </c>
      <c r="F32" s="65" t="s">
        <v>48</v>
      </c>
      <c r="G32" s="52" t="s">
        <v>40</v>
      </c>
      <c r="H32" s="52" t="s">
        <v>50</v>
      </c>
      <c r="I32" s="52" t="s">
        <v>42</v>
      </c>
      <c r="J32" s="258">
        <v>50</v>
      </c>
      <c r="K32" s="45" t="s">
        <v>506</v>
      </c>
      <c r="L32" s="52" t="s">
        <v>741</v>
      </c>
      <c r="M32" s="52" t="s">
        <v>742</v>
      </c>
      <c r="N32" s="55" t="s">
        <v>25</v>
      </c>
      <c r="O32" s="49"/>
    </row>
    <row r="33" spans="2:15" ht="18" customHeight="1" x14ac:dyDescent="0.15">
      <c r="B33" s="54">
        <v>2017</v>
      </c>
      <c r="C33" s="55">
        <v>1</v>
      </c>
      <c r="D33" s="57" t="s">
        <v>15</v>
      </c>
      <c r="E33" s="45" t="s">
        <v>1264</v>
      </c>
      <c r="F33" s="65" t="s">
        <v>48</v>
      </c>
      <c r="G33" s="52" t="s">
        <v>40</v>
      </c>
      <c r="H33" s="52" t="s">
        <v>50</v>
      </c>
      <c r="I33" s="52" t="s">
        <v>42</v>
      </c>
      <c r="J33" s="257">
        <v>126</v>
      </c>
      <c r="K33" s="45" t="s">
        <v>506</v>
      </c>
      <c r="L33" s="52" t="s">
        <v>525</v>
      </c>
      <c r="M33" s="52" t="s">
        <v>526</v>
      </c>
      <c r="N33" s="55" t="s">
        <v>25</v>
      </c>
      <c r="O33" s="49"/>
    </row>
    <row r="34" spans="2:15" ht="18" customHeight="1" x14ac:dyDescent="0.15">
      <c r="B34" s="54">
        <v>2017</v>
      </c>
      <c r="C34" s="55">
        <v>1</v>
      </c>
      <c r="D34" s="57" t="s">
        <v>15</v>
      </c>
      <c r="E34" s="45" t="s">
        <v>1265</v>
      </c>
      <c r="F34" s="65" t="s">
        <v>48</v>
      </c>
      <c r="G34" s="52" t="s">
        <v>40</v>
      </c>
      <c r="H34" s="52" t="s">
        <v>50</v>
      </c>
      <c r="I34" s="52" t="s">
        <v>42</v>
      </c>
      <c r="J34" s="257">
        <v>124</v>
      </c>
      <c r="K34" s="45" t="s">
        <v>506</v>
      </c>
      <c r="L34" s="52" t="s">
        <v>525</v>
      </c>
      <c r="M34" s="52" t="s">
        <v>526</v>
      </c>
      <c r="N34" s="55" t="s">
        <v>25</v>
      </c>
      <c r="O34" s="49"/>
    </row>
    <row r="35" spans="2:15" ht="18" customHeight="1" x14ac:dyDescent="0.15">
      <c r="B35" s="54">
        <v>2017</v>
      </c>
      <c r="C35" s="55">
        <v>1</v>
      </c>
      <c r="D35" s="57" t="s">
        <v>15</v>
      </c>
      <c r="E35" s="45" t="s">
        <v>1267</v>
      </c>
      <c r="F35" s="65" t="s">
        <v>48</v>
      </c>
      <c r="G35" s="52" t="s">
        <v>40</v>
      </c>
      <c r="H35" s="52" t="s">
        <v>41</v>
      </c>
      <c r="I35" s="52" t="s">
        <v>42</v>
      </c>
      <c r="J35" s="257">
        <v>52</v>
      </c>
      <c r="K35" s="45" t="s">
        <v>506</v>
      </c>
      <c r="L35" s="52" t="s">
        <v>525</v>
      </c>
      <c r="M35" s="52" t="s">
        <v>526</v>
      </c>
      <c r="N35" s="55" t="s">
        <v>25</v>
      </c>
      <c r="O35" s="49"/>
    </row>
    <row r="36" spans="2:15" ht="18" customHeight="1" x14ac:dyDescent="0.15">
      <c r="B36" s="54">
        <v>2017</v>
      </c>
      <c r="C36" s="55">
        <v>1</v>
      </c>
      <c r="D36" s="57" t="s">
        <v>15</v>
      </c>
      <c r="E36" s="45" t="s">
        <v>1268</v>
      </c>
      <c r="F36" s="65" t="s">
        <v>81</v>
      </c>
      <c r="G36" s="52" t="s">
        <v>40</v>
      </c>
      <c r="H36" s="52" t="s">
        <v>50</v>
      </c>
      <c r="I36" s="52" t="s">
        <v>42</v>
      </c>
      <c r="J36" s="257">
        <v>170</v>
      </c>
      <c r="K36" s="45" t="s">
        <v>755</v>
      </c>
      <c r="L36" s="52" t="s">
        <v>531</v>
      </c>
      <c r="M36" s="52" t="s">
        <v>532</v>
      </c>
      <c r="N36" s="55" t="s">
        <v>25</v>
      </c>
      <c r="O36" s="49"/>
    </row>
    <row r="37" spans="2:15" ht="18" customHeight="1" x14ac:dyDescent="0.15">
      <c r="B37" s="54">
        <v>2017</v>
      </c>
      <c r="C37" s="55">
        <v>1</v>
      </c>
      <c r="D37" s="57" t="s">
        <v>15</v>
      </c>
      <c r="E37" s="45" t="s">
        <v>1270</v>
      </c>
      <c r="F37" s="65" t="s">
        <v>81</v>
      </c>
      <c r="G37" s="52" t="s">
        <v>49</v>
      </c>
      <c r="H37" s="52" t="s">
        <v>41</v>
      </c>
      <c r="I37" s="52" t="s">
        <v>42</v>
      </c>
      <c r="J37" s="257">
        <v>45</v>
      </c>
      <c r="K37" s="45" t="s">
        <v>755</v>
      </c>
      <c r="L37" s="52" t="s">
        <v>538</v>
      </c>
      <c r="M37" s="52" t="s">
        <v>539</v>
      </c>
      <c r="N37" s="55" t="s">
        <v>25</v>
      </c>
      <c r="O37" s="49"/>
    </row>
    <row r="38" spans="2:15" ht="18" customHeight="1" x14ac:dyDescent="0.15">
      <c r="B38" s="54">
        <v>2017</v>
      </c>
      <c r="C38" s="55">
        <v>1</v>
      </c>
      <c r="D38" s="57" t="s">
        <v>15</v>
      </c>
      <c r="E38" s="45" t="s">
        <v>1280</v>
      </c>
      <c r="F38" s="65" t="s">
        <v>81</v>
      </c>
      <c r="G38" s="52" t="s">
        <v>49</v>
      </c>
      <c r="H38" s="52" t="s">
        <v>41</v>
      </c>
      <c r="I38" s="52" t="s">
        <v>42</v>
      </c>
      <c r="J38" s="257">
        <v>60</v>
      </c>
      <c r="K38" s="45" t="s">
        <v>563</v>
      </c>
      <c r="L38" s="52" t="s">
        <v>581</v>
      </c>
      <c r="M38" s="52" t="s">
        <v>582</v>
      </c>
      <c r="N38" s="55" t="s">
        <v>25</v>
      </c>
      <c r="O38" s="49"/>
    </row>
    <row r="39" spans="2:15" ht="18" customHeight="1" x14ac:dyDescent="0.15">
      <c r="B39" s="54">
        <v>2017</v>
      </c>
      <c r="C39" s="55">
        <v>1</v>
      </c>
      <c r="D39" s="57" t="s">
        <v>15</v>
      </c>
      <c r="E39" s="45" t="s">
        <v>1298</v>
      </c>
      <c r="F39" s="65" t="s">
        <v>469</v>
      </c>
      <c r="G39" s="52" t="s">
        <v>49</v>
      </c>
      <c r="H39" s="52" t="s">
        <v>41</v>
      </c>
      <c r="I39" s="52" t="s">
        <v>42</v>
      </c>
      <c r="J39" s="257">
        <v>50</v>
      </c>
      <c r="K39" s="45" t="s">
        <v>1299</v>
      </c>
      <c r="L39" s="52" t="s">
        <v>1300</v>
      </c>
      <c r="M39" s="52" t="s">
        <v>1301</v>
      </c>
      <c r="N39" s="55" t="s">
        <v>52</v>
      </c>
      <c r="O39" s="49"/>
    </row>
    <row r="40" spans="2:15" ht="18" customHeight="1" x14ac:dyDescent="0.15">
      <c r="B40" s="54">
        <v>2017</v>
      </c>
      <c r="C40" s="55">
        <v>1</v>
      </c>
      <c r="D40" s="57" t="s">
        <v>15</v>
      </c>
      <c r="E40" s="45" t="s">
        <v>1302</v>
      </c>
      <c r="F40" s="65" t="s">
        <v>81</v>
      </c>
      <c r="G40" s="52" t="s">
        <v>49</v>
      </c>
      <c r="H40" s="52" t="s">
        <v>41</v>
      </c>
      <c r="I40" s="52" t="s">
        <v>42</v>
      </c>
      <c r="J40" s="257">
        <v>50</v>
      </c>
      <c r="K40" s="45" t="s">
        <v>1299</v>
      </c>
      <c r="L40" s="52" t="s">
        <v>1300</v>
      </c>
      <c r="M40" s="52" t="s">
        <v>1301</v>
      </c>
      <c r="N40" s="55" t="s">
        <v>1303</v>
      </c>
      <c r="O40" s="49"/>
    </row>
    <row r="41" spans="2:15" ht="18" customHeight="1" x14ac:dyDescent="0.15">
      <c r="B41" s="54">
        <v>2017</v>
      </c>
      <c r="C41" s="55">
        <v>1</v>
      </c>
      <c r="D41" s="57" t="s">
        <v>15</v>
      </c>
      <c r="E41" s="45" t="s">
        <v>1366</v>
      </c>
      <c r="F41" s="65" t="s">
        <v>81</v>
      </c>
      <c r="G41" s="52" t="s">
        <v>40</v>
      </c>
      <c r="H41" s="52" t="s">
        <v>50</v>
      </c>
      <c r="I41" s="52" t="s">
        <v>42</v>
      </c>
      <c r="J41" s="258">
        <v>40</v>
      </c>
      <c r="K41" s="45" t="s">
        <v>1367</v>
      </c>
      <c r="L41" s="52" t="s">
        <v>1368</v>
      </c>
      <c r="M41" s="52" t="s">
        <v>1369</v>
      </c>
      <c r="N41" s="52" t="s">
        <v>25</v>
      </c>
      <c r="O41" s="49"/>
    </row>
    <row r="42" spans="2:15" ht="18" customHeight="1" x14ac:dyDescent="0.15">
      <c r="B42" s="54">
        <v>2017</v>
      </c>
      <c r="C42" s="55">
        <v>1</v>
      </c>
      <c r="D42" s="57" t="s">
        <v>15</v>
      </c>
      <c r="E42" s="45" t="s">
        <v>1790</v>
      </c>
      <c r="F42" s="65" t="s">
        <v>81</v>
      </c>
      <c r="G42" s="52" t="s">
        <v>49</v>
      </c>
      <c r="H42" s="52" t="s">
        <v>41</v>
      </c>
      <c r="I42" s="52" t="s">
        <v>42</v>
      </c>
      <c r="J42" s="257">
        <v>100</v>
      </c>
      <c r="K42" s="45" t="s">
        <v>1791</v>
      </c>
      <c r="L42" s="52" t="s">
        <v>1792</v>
      </c>
      <c r="M42" s="52" t="s">
        <v>1793</v>
      </c>
      <c r="N42" s="55" t="s">
        <v>25</v>
      </c>
      <c r="O42" s="49"/>
    </row>
    <row r="43" spans="2:15" ht="18" customHeight="1" x14ac:dyDescent="0.15">
      <c r="B43" s="54">
        <v>2017</v>
      </c>
      <c r="C43" s="55">
        <v>1</v>
      </c>
      <c r="D43" s="57" t="s">
        <v>15</v>
      </c>
      <c r="E43" s="45" t="s">
        <v>1794</v>
      </c>
      <c r="F43" s="65" t="s">
        <v>81</v>
      </c>
      <c r="G43" s="52" t="s">
        <v>49</v>
      </c>
      <c r="H43" s="52" t="s">
        <v>41</v>
      </c>
      <c r="I43" s="52" t="s">
        <v>42</v>
      </c>
      <c r="J43" s="257">
        <v>100</v>
      </c>
      <c r="K43" s="45" t="s">
        <v>1791</v>
      </c>
      <c r="L43" s="52" t="s">
        <v>1792</v>
      </c>
      <c r="M43" s="52" t="s">
        <v>1793</v>
      </c>
      <c r="N43" s="55" t="s">
        <v>25</v>
      </c>
      <c r="O43" s="49"/>
    </row>
    <row r="44" spans="2:15" ht="18" customHeight="1" x14ac:dyDescent="0.15">
      <c r="B44" s="54">
        <v>2017</v>
      </c>
      <c r="C44" s="55">
        <v>1</v>
      </c>
      <c r="D44" s="57" t="s">
        <v>15</v>
      </c>
      <c r="E44" s="45" t="s">
        <v>1795</v>
      </c>
      <c r="F44" s="65" t="s">
        <v>81</v>
      </c>
      <c r="G44" s="52" t="s">
        <v>49</v>
      </c>
      <c r="H44" s="52" t="s">
        <v>41</v>
      </c>
      <c r="I44" s="52" t="s">
        <v>42</v>
      </c>
      <c r="J44" s="257">
        <v>100</v>
      </c>
      <c r="K44" s="45" t="s">
        <v>1791</v>
      </c>
      <c r="L44" s="52" t="s">
        <v>1792</v>
      </c>
      <c r="M44" s="52" t="s">
        <v>1793</v>
      </c>
      <c r="N44" s="55" t="s">
        <v>25</v>
      </c>
      <c r="O44" s="49"/>
    </row>
    <row r="45" spans="2:15" ht="18" customHeight="1" x14ac:dyDescent="0.15">
      <c r="B45" s="54">
        <v>2017</v>
      </c>
      <c r="C45" s="55">
        <v>1</v>
      </c>
      <c r="D45" s="57" t="s">
        <v>15</v>
      </c>
      <c r="E45" s="45" t="s">
        <v>1796</v>
      </c>
      <c r="F45" s="65" t="s">
        <v>81</v>
      </c>
      <c r="G45" s="52" t="s">
        <v>49</v>
      </c>
      <c r="H45" s="52" t="s">
        <v>41</v>
      </c>
      <c r="I45" s="52" t="s">
        <v>42</v>
      </c>
      <c r="J45" s="257">
        <v>100</v>
      </c>
      <c r="K45" s="45" t="s">
        <v>1791</v>
      </c>
      <c r="L45" s="52" t="s">
        <v>1792</v>
      </c>
      <c r="M45" s="52" t="s">
        <v>1793</v>
      </c>
      <c r="N45" s="55" t="s">
        <v>25</v>
      </c>
      <c r="O45" s="49"/>
    </row>
    <row r="46" spans="2:15" ht="18" customHeight="1" x14ac:dyDescent="0.15">
      <c r="B46" s="54">
        <v>2017</v>
      </c>
      <c r="C46" s="55">
        <v>1</v>
      </c>
      <c r="D46" s="57" t="s">
        <v>15</v>
      </c>
      <c r="E46" s="45" t="s">
        <v>1797</v>
      </c>
      <c r="F46" s="65" t="s">
        <v>81</v>
      </c>
      <c r="G46" s="52" t="s">
        <v>49</v>
      </c>
      <c r="H46" s="52" t="s">
        <v>41</v>
      </c>
      <c r="I46" s="52" t="s">
        <v>42</v>
      </c>
      <c r="J46" s="257">
        <v>100</v>
      </c>
      <c r="K46" s="45" t="s">
        <v>1791</v>
      </c>
      <c r="L46" s="52" t="s">
        <v>1798</v>
      </c>
      <c r="M46" s="52" t="s">
        <v>1799</v>
      </c>
      <c r="N46" s="55" t="s">
        <v>25</v>
      </c>
      <c r="O46" s="49"/>
    </row>
    <row r="47" spans="2:15" ht="18" customHeight="1" x14ac:dyDescent="0.15">
      <c r="B47" s="54">
        <v>2017</v>
      </c>
      <c r="C47" s="55">
        <v>1</v>
      </c>
      <c r="D47" s="57" t="s">
        <v>15</v>
      </c>
      <c r="E47" s="45" t="s">
        <v>1800</v>
      </c>
      <c r="F47" s="65" t="s">
        <v>81</v>
      </c>
      <c r="G47" s="52" t="s">
        <v>49</v>
      </c>
      <c r="H47" s="52" t="s">
        <v>41</v>
      </c>
      <c r="I47" s="52" t="s">
        <v>42</v>
      </c>
      <c r="J47" s="257">
        <v>100</v>
      </c>
      <c r="K47" s="45" t="s">
        <v>1791</v>
      </c>
      <c r="L47" s="52" t="s">
        <v>1801</v>
      </c>
      <c r="M47" s="52" t="s">
        <v>1802</v>
      </c>
      <c r="N47" s="55" t="s">
        <v>25</v>
      </c>
      <c r="O47" s="49"/>
    </row>
    <row r="48" spans="2:15" ht="18" customHeight="1" x14ac:dyDescent="0.15">
      <c r="B48" s="54">
        <v>2017</v>
      </c>
      <c r="C48" s="55">
        <v>1</v>
      </c>
      <c r="D48" s="57" t="s">
        <v>15</v>
      </c>
      <c r="E48" s="45" t="s">
        <v>1803</v>
      </c>
      <c r="F48" s="65" t="s">
        <v>81</v>
      </c>
      <c r="G48" s="52" t="s">
        <v>49</v>
      </c>
      <c r="H48" s="52" t="s">
        <v>41</v>
      </c>
      <c r="I48" s="52" t="s">
        <v>42</v>
      </c>
      <c r="J48" s="257">
        <v>100</v>
      </c>
      <c r="K48" s="45" t="s">
        <v>1791</v>
      </c>
      <c r="L48" s="52" t="s">
        <v>1804</v>
      </c>
      <c r="M48" s="52" t="s">
        <v>1805</v>
      </c>
      <c r="N48" s="55" t="s">
        <v>25</v>
      </c>
      <c r="O48" s="49"/>
    </row>
    <row r="49" spans="2:15" ht="18" customHeight="1" x14ac:dyDescent="0.15">
      <c r="B49" s="54">
        <v>2017</v>
      </c>
      <c r="C49" s="55">
        <v>1</v>
      </c>
      <c r="D49" s="57" t="s">
        <v>15</v>
      </c>
      <c r="E49" s="45" t="s">
        <v>1806</v>
      </c>
      <c r="F49" s="65" t="s">
        <v>81</v>
      </c>
      <c r="G49" s="52" t="s">
        <v>49</v>
      </c>
      <c r="H49" s="52" t="s">
        <v>41</v>
      </c>
      <c r="I49" s="52" t="s">
        <v>42</v>
      </c>
      <c r="J49" s="257">
        <v>100</v>
      </c>
      <c r="K49" s="45" t="s">
        <v>1791</v>
      </c>
      <c r="L49" s="52" t="s">
        <v>1807</v>
      </c>
      <c r="M49" s="52" t="s">
        <v>1808</v>
      </c>
      <c r="N49" s="55" t="s">
        <v>25</v>
      </c>
      <c r="O49" s="49"/>
    </row>
    <row r="50" spans="2:15" ht="18" customHeight="1" x14ac:dyDescent="0.15">
      <c r="B50" s="54">
        <v>2017</v>
      </c>
      <c r="C50" s="55">
        <v>1</v>
      </c>
      <c r="D50" s="57" t="s">
        <v>15</v>
      </c>
      <c r="E50" s="45" t="s">
        <v>1809</v>
      </c>
      <c r="F50" s="65" t="s">
        <v>81</v>
      </c>
      <c r="G50" s="52" t="s">
        <v>49</v>
      </c>
      <c r="H50" s="52" t="s">
        <v>41</v>
      </c>
      <c r="I50" s="52" t="s">
        <v>42</v>
      </c>
      <c r="J50" s="257">
        <v>100</v>
      </c>
      <c r="K50" s="45" t="s">
        <v>1791</v>
      </c>
      <c r="L50" s="52" t="s">
        <v>1807</v>
      </c>
      <c r="M50" s="52" t="s">
        <v>1808</v>
      </c>
      <c r="N50" s="55" t="s">
        <v>25</v>
      </c>
      <c r="O50" s="49"/>
    </row>
    <row r="51" spans="2:15" ht="18" customHeight="1" x14ac:dyDescent="0.15">
      <c r="B51" s="54">
        <v>2017</v>
      </c>
      <c r="C51" s="55">
        <v>1</v>
      </c>
      <c r="D51" s="57" t="s">
        <v>15</v>
      </c>
      <c r="E51" s="45" t="s">
        <v>1810</v>
      </c>
      <c r="F51" s="65" t="s">
        <v>81</v>
      </c>
      <c r="G51" s="52" t="s">
        <v>49</v>
      </c>
      <c r="H51" s="52" t="s">
        <v>41</v>
      </c>
      <c r="I51" s="52" t="s">
        <v>42</v>
      </c>
      <c r="J51" s="257">
        <v>100</v>
      </c>
      <c r="K51" s="45" t="s">
        <v>1791</v>
      </c>
      <c r="L51" s="52" t="s">
        <v>1811</v>
      </c>
      <c r="M51" s="52" t="s">
        <v>1812</v>
      </c>
      <c r="N51" s="55" t="s">
        <v>25</v>
      </c>
      <c r="O51" s="49"/>
    </row>
    <row r="52" spans="2:15" ht="18" customHeight="1" x14ac:dyDescent="0.15">
      <c r="B52" s="54">
        <v>2017</v>
      </c>
      <c r="C52" s="55">
        <v>1</v>
      </c>
      <c r="D52" s="57" t="s">
        <v>15</v>
      </c>
      <c r="E52" s="45" t="s">
        <v>1813</v>
      </c>
      <c r="F52" s="65" t="s">
        <v>81</v>
      </c>
      <c r="G52" s="52" t="s">
        <v>49</v>
      </c>
      <c r="H52" s="52" t="s">
        <v>41</v>
      </c>
      <c r="I52" s="52" t="s">
        <v>42</v>
      </c>
      <c r="J52" s="257">
        <v>50</v>
      </c>
      <c r="K52" s="45" t="s">
        <v>1791</v>
      </c>
      <c r="L52" s="52" t="s">
        <v>1792</v>
      </c>
      <c r="M52" s="52" t="s">
        <v>1793</v>
      </c>
      <c r="N52" s="55" t="s">
        <v>25</v>
      </c>
      <c r="O52" s="49"/>
    </row>
    <row r="53" spans="2:15" ht="18" customHeight="1" x14ac:dyDescent="0.15">
      <c r="B53" s="54">
        <v>2017</v>
      </c>
      <c r="C53" s="55">
        <v>1</v>
      </c>
      <c r="D53" s="57" t="s">
        <v>15</v>
      </c>
      <c r="E53" s="45" t="s">
        <v>1814</v>
      </c>
      <c r="F53" s="65" t="s">
        <v>81</v>
      </c>
      <c r="G53" s="52" t="s">
        <v>49</v>
      </c>
      <c r="H53" s="52" t="s">
        <v>41</v>
      </c>
      <c r="I53" s="52" t="s">
        <v>42</v>
      </c>
      <c r="J53" s="257">
        <v>50</v>
      </c>
      <c r="K53" s="45" t="s">
        <v>1791</v>
      </c>
      <c r="L53" s="52" t="s">
        <v>1792</v>
      </c>
      <c r="M53" s="52" t="s">
        <v>1793</v>
      </c>
      <c r="N53" s="55" t="s">
        <v>25</v>
      </c>
      <c r="O53" s="49"/>
    </row>
    <row r="54" spans="2:15" ht="18" customHeight="1" x14ac:dyDescent="0.15">
      <c r="B54" s="54">
        <v>2017</v>
      </c>
      <c r="C54" s="55">
        <v>1</v>
      </c>
      <c r="D54" s="57" t="s">
        <v>15</v>
      </c>
      <c r="E54" s="45" t="s">
        <v>1815</v>
      </c>
      <c r="F54" s="65" t="s">
        <v>81</v>
      </c>
      <c r="G54" s="52" t="s">
        <v>49</v>
      </c>
      <c r="H54" s="52" t="s">
        <v>41</v>
      </c>
      <c r="I54" s="52" t="s">
        <v>42</v>
      </c>
      <c r="J54" s="257">
        <v>50</v>
      </c>
      <c r="K54" s="45" t="s">
        <v>1791</v>
      </c>
      <c r="L54" s="52" t="s">
        <v>1792</v>
      </c>
      <c r="M54" s="52" t="s">
        <v>1793</v>
      </c>
      <c r="N54" s="55" t="s">
        <v>25</v>
      </c>
      <c r="O54" s="49"/>
    </row>
    <row r="55" spans="2:15" ht="18" customHeight="1" x14ac:dyDescent="0.15">
      <c r="B55" s="54">
        <v>2017</v>
      </c>
      <c r="C55" s="55">
        <v>1</v>
      </c>
      <c r="D55" s="57" t="s">
        <v>15</v>
      </c>
      <c r="E55" s="45" t="s">
        <v>1816</v>
      </c>
      <c r="F55" s="65" t="s">
        <v>81</v>
      </c>
      <c r="G55" s="52" t="s">
        <v>49</v>
      </c>
      <c r="H55" s="52" t="s">
        <v>41</v>
      </c>
      <c r="I55" s="52" t="s">
        <v>42</v>
      </c>
      <c r="J55" s="257">
        <v>50</v>
      </c>
      <c r="K55" s="45" t="s">
        <v>1791</v>
      </c>
      <c r="L55" s="52" t="s">
        <v>1792</v>
      </c>
      <c r="M55" s="52" t="s">
        <v>1793</v>
      </c>
      <c r="N55" s="55" t="s">
        <v>25</v>
      </c>
      <c r="O55" s="49"/>
    </row>
    <row r="56" spans="2:15" ht="18" customHeight="1" x14ac:dyDescent="0.15">
      <c r="B56" s="54">
        <v>2017</v>
      </c>
      <c r="C56" s="55">
        <v>1</v>
      </c>
      <c r="D56" s="57" t="s">
        <v>15</v>
      </c>
      <c r="E56" s="45" t="s">
        <v>1817</v>
      </c>
      <c r="F56" s="65" t="s">
        <v>81</v>
      </c>
      <c r="G56" s="52" t="s">
        <v>49</v>
      </c>
      <c r="H56" s="52" t="s">
        <v>41</v>
      </c>
      <c r="I56" s="52" t="s">
        <v>42</v>
      </c>
      <c r="J56" s="257">
        <v>50</v>
      </c>
      <c r="K56" s="45" t="s">
        <v>1791</v>
      </c>
      <c r="L56" s="52" t="s">
        <v>1792</v>
      </c>
      <c r="M56" s="52" t="s">
        <v>1793</v>
      </c>
      <c r="N56" s="55" t="s">
        <v>25</v>
      </c>
      <c r="O56" s="49"/>
    </row>
    <row r="57" spans="2:15" ht="18" customHeight="1" x14ac:dyDescent="0.15">
      <c r="B57" s="54">
        <v>2017</v>
      </c>
      <c r="C57" s="55">
        <v>1</v>
      </c>
      <c r="D57" s="57" t="s">
        <v>15</v>
      </c>
      <c r="E57" s="45" t="s">
        <v>1818</v>
      </c>
      <c r="F57" s="65" t="s">
        <v>81</v>
      </c>
      <c r="G57" s="52" t="s">
        <v>49</v>
      </c>
      <c r="H57" s="52" t="s">
        <v>41</v>
      </c>
      <c r="I57" s="52" t="s">
        <v>42</v>
      </c>
      <c r="J57" s="257">
        <v>50</v>
      </c>
      <c r="K57" s="45" t="s">
        <v>1791</v>
      </c>
      <c r="L57" s="52" t="s">
        <v>1792</v>
      </c>
      <c r="M57" s="52" t="s">
        <v>1793</v>
      </c>
      <c r="N57" s="55" t="s">
        <v>25</v>
      </c>
      <c r="O57" s="49"/>
    </row>
    <row r="58" spans="2:15" ht="18" customHeight="1" x14ac:dyDescent="0.15">
      <c r="B58" s="54">
        <v>2017</v>
      </c>
      <c r="C58" s="55">
        <v>1</v>
      </c>
      <c r="D58" s="57" t="s">
        <v>15</v>
      </c>
      <c r="E58" s="45" t="s">
        <v>1819</v>
      </c>
      <c r="F58" s="65" t="s">
        <v>81</v>
      </c>
      <c r="G58" s="52" t="s">
        <v>49</v>
      </c>
      <c r="H58" s="52" t="s">
        <v>41</v>
      </c>
      <c r="I58" s="52" t="s">
        <v>42</v>
      </c>
      <c r="J58" s="257">
        <v>100</v>
      </c>
      <c r="K58" s="45" t="s">
        <v>1791</v>
      </c>
      <c r="L58" s="52" t="s">
        <v>1792</v>
      </c>
      <c r="M58" s="52" t="s">
        <v>1793</v>
      </c>
      <c r="N58" s="55" t="s">
        <v>25</v>
      </c>
      <c r="O58" s="49"/>
    </row>
    <row r="59" spans="2:15" ht="18" customHeight="1" x14ac:dyDescent="0.15">
      <c r="B59" s="54">
        <v>2017</v>
      </c>
      <c r="C59" s="55">
        <v>1</v>
      </c>
      <c r="D59" s="57" t="s">
        <v>15</v>
      </c>
      <c r="E59" s="45" t="s">
        <v>1820</v>
      </c>
      <c r="F59" s="65" t="s">
        <v>81</v>
      </c>
      <c r="G59" s="52" t="s">
        <v>49</v>
      </c>
      <c r="H59" s="52" t="s">
        <v>41</v>
      </c>
      <c r="I59" s="52" t="s">
        <v>42</v>
      </c>
      <c r="J59" s="257">
        <v>100</v>
      </c>
      <c r="K59" s="45" t="s">
        <v>1791</v>
      </c>
      <c r="L59" s="52" t="s">
        <v>1792</v>
      </c>
      <c r="M59" s="52" t="s">
        <v>1793</v>
      </c>
      <c r="N59" s="55" t="s">
        <v>25</v>
      </c>
      <c r="O59" s="49"/>
    </row>
    <row r="60" spans="2:15" ht="18" customHeight="1" x14ac:dyDescent="0.15">
      <c r="B60" s="54">
        <v>2017</v>
      </c>
      <c r="C60" s="55">
        <v>1</v>
      </c>
      <c r="D60" s="57" t="s">
        <v>15</v>
      </c>
      <c r="E60" s="45" t="s">
        <v>1821</v>
      </c>
      <c r="F60" s="65" t="s">
        <v>81</v>
      </c>
      <c r="G60" s="52" t="s">
        <v>49</v>
      </c>
      <c r="H60" s="52" t="s">
        <v>41</v>
      </c>
      <c r="I60" s="52" t="s">
        <v>42</v>
      </c>
      <c r="J60" s="257">
        <v>100</v>
      </c>
      <c r="K60" s="45" t="s">
        <v>1791</v>
      </c>
      <c r="L60" s="52" t="s">
        <v>1792</v>
      </c>
      <c r="M60" s="52" t="s">
        <v>1793</v>
      </c>
      <c r="N60" s="55" t="s">
        <v>25</v>
      </c>
      <c r="O60" s="49"/>
    </row>
    <row r="61" spans="2:15" ht="18" customHeight="1" x14ac:dyDescent="0.15">
      <c r="B61" s="54">
        <v>2017</v>
      </c>
      <c r="C61" s="55">
        <v>1</v>
      </c>
      <c r="D61" s="57" t="s">
        <v>15</v>
      </c>
      <c r="E61" s="45" t="s">
        <v>1822</v>
      </c>
      <c r="F61" s="65" t="s">
        <v>81</v>
      </c>
      <c r="G61" s="52" t="s">
        <v>49</v>
      </c>
      <c r="H61" s="52" t="s">
        <v>41</v>
      </c>
      <c r="I61" s="52" t="s">
        <v>42</v>
      </c>
      <c r="J61" s="257">
        <v>100</v>
      </c>
      <c r="K61" s="45" t="s">
        <v>1791</v>
      </c>
      <c r="L61" s="52" t="s">
        <v>1792</v>
      </c>
      <c r="M61" s="52" t="s">
        <v>1793</v>
      </c>
      <c r="N61" s="55" t="s">
        <v>25</v>
      </c>
      <c r="O61" s="49"/>
    </row>
    <row r="62" spans="2:15" ht="18" customHeight="1" x14ac:dyDescent="0.15">
      <c r="B62" s="54">
        <v>2017</v>
      </c>
      <c r="C62" s="55">
        <v>1</v>
      </c>
      <c r="D62" s="57" t="s">
        <v>15</v>
      </c>
      <c r="E62" s="45" t="s">
        <v>1823</v>
      </c>
      <c r="F62" s="65" t="s">
        <v>81</v>
      </c>
      <c r="G62" s="52" t="s">
        <v>49</v>
      </c>
      <c r="H62" s="52" t="s">
        <v>41</v>
      </c>
      <c r="I62" s="52" t="s">
        <v>42</v>
      </c>
      <c r="J62" s="257">
        <v>100</v>
      </c>
      <c r="K62" s="45" t="s">
        <v>1791</v>
      </c>
      <c r="L62" s="52" t="s">
        <v>1792</v>
      </c>
      <c r="M62" s="52" t="s">
        <v>1793</v>
      </c>
      <c r="N62" s="55" t="s">
        <v>25</v>
      </c>
      <c r="O62" s="49"/>
    </row>
    <row r="63" spans="2:15" ht="18" customHeight="1" x14ac:dyDescent="0.15">
      <c r="B63" s="54">
        <v>2017</v>
      </c>
      <c r="C63" s="55">
        <v>1</v>
      </c>
      <c r="D63" s="57" t="s">
        <v>15</v>
      </c>
      <c r="E63" s="45" t="s">
        <v>1824</v>
      </c>
      <c r="F63" s="65" t="s">
        <v>81</v>
      </c>
      <c r="G63" s="52" t="s">
        <v>49</v>
      </c>
      <c r="H63" s="52" t="s">
        <v>41</v>
      </c>
      <c r="I63" s="52" t="s">
        <v>42</v>
      </c>
      <c r="J63" s="257">
        <v>100</v>
      </c>
      <c r="K63" s="45" t="s">
        <v>1791</v>
      </c>
      <c r="L63" s="52" t="s">
        <v>1792</v>
      </c>
      <c r="M63" s="52" t="s">
        <v>1793</v>
      </c>
      <c r="N63" s="55" t="s">
        <v>25</v>
      </c>
      <c r="O63" s="49"/>
    </row>
    <row r="64" spans="2:15" ht="18" customHeight="1" x14ac:dyDescent="0.15">
      <c r="B64" s="54">
        <v>2017</v>
      </c>
      <c r="C64" s="55">
        <v>1</v>
      </c>
      <c r="D64" s="57" t="s">
        <v>15</v>
      </c>
      <c r="E64" s="45" t="s">
        <v>1825</v>
      </c>
      <c r="F64" s="65" t="s">
        <v>81</v>
      </c>
      <c r="G64" s="52" t="s">
        <v>49</v>
      </c>
      <c r="H64" s="52" t="s">
        <v>41</v>
      </c>
      <c r="I64" s="52" t="s">
        <v>42</v>
      </c>
      <c r="J64" s="257">
        <v>100</v>
      </c>
      <c r="K64" s="45" t="s">
        <v>1791</v>
      </c>
      <c r="L64" s="52" t="s">
        <v>1792</v>
      </c>
      <c r="M64" s="52" t="s">
        <v>1793</v>
      </c>
      <c r="N64" s="55" t="s">
        <v>25</v>
      </c>
      <c r="O64" s="49"/>
    </row>
    <row r="65" spans="2:15" ht="18" customHeight="1" x14ac:dyDescent="0.15">
      <c r="B65" s="54">
        <v>2017</v>
      </c>
      <c r="C65" s="55">
        <v>1</v>
      </c>
      <c r="D65" s="57" t="s">
        <v>15</v>
      </c>
      <c r="E65" s="45" t="s">
        <v>1826</v>
      </c>
      <c r="F65" s="65" t="s">
        <v>81</v>
      </c>
      <c r="G65" s="52" t="s">
        <v>49</v>
      </c>
      <c r="H65" s="52" t="s">
        <v>41</v>
      </c>
      <c r="I65" s="52" t="s">
        <v>42</v>
      </c>
      <c r="J65" s="257">
        <v>100</v>
      </c>
      <c r="K65" s="45" t="s">
        <v>1791</v>
      </c>
      <c r="L65" s="52" t="s">
        <v>1792</v>
      </c>
      <c r="M65" s="52" t="s">
        <v>1793</v>
      </c>
      <c r="N65" s="55" t="s">
        <v>25</v>
      </c>
      <c r="O65" s="49"/>
    </row>
    <row r="66" spans="2:15" ht="18" customHeight="1" x14ac:dyDescent="0.15">
      <c r="B66" s="54">
        <v>2017</v>
      </c>
      <c r="C66" s="55">
        <v>1</v>
      </c>
      <c r="D66" s="57" t="s">
        <v>15</v>
      </c>
      <c r="E66" s="45" t="s">
        <v>1827</v>
      </c>
      <c r="F66" s="65" t="s">
        <v>81</v>
      </c>
      <c r="G66" s="52" t="s">
        <v>49</v>
      </c>
      <c r="H66" s="52" t="s">
        <v>41</v>
      </c>
      <c r="I66" s="52" t="s">
        <v>42</v>
      </c>
      <c r="J66" s="257">
        <v>100</v>
      </c>
      <c r="K66" s="45" t="s">
        <v>1791</v>
      </c>
      <c r="L66" s="52" t="s">
        <v>1792</v>
      </c>
      <c r="M66" s="52" t="s">
        <v>1793</v>
      </c>
      <c r="N66" s="55" t="s">
        <v>25</v>
      </c>
      <c r="O66" s="49"/>
    </row>
    <row r="67" spans="2:15" ht="18" customHeight="1" x14ac:dyDescent="0.15">
      <c r="B67" s="54">
        <v>2017</v>
      </c>
      <c r="C67" s="55">
        <v>1</v>
      </c>
      <c r="D67" s="57" t="s">
        <v>15</v>
      </c>
      <c r="E67" s="45" t="s">
        <v>1836</v>
      </c>
      <c r="F67" s="65" t="s">
        <v>48</v>
      </c>
      <c r="G67" s="52" t="s">
        <v>40</v>
      </c>
      <c r="H67" s="52" t="s">
        <v>50</v>
      </c>
      <c r="I67" s="52" t="s">
        <v>42</v>
      </c>
      <c r="J67" s="257">
        <v>78</v>
      </c>
      <c r="K67" s="45" t="s">
        <v>1497</v>
      </c>
      <c r="L67" s="52" t="s">
        <v>1623</v>
      </c>
      <c r="M67" s="52" t="s">
        <v>1837</v>
      </c>
      <c r="N67" s="55" t="s">
        <v>25</v>
      </c>
      <c r="O67" s="49"/>
    </row>
    <row r="68" spans="2:15" ht="18" customHeight="1" x14ac:dyDescent="0.15">
      <c r="B68" s="54">
        <v>2017</v>
      </c>
      <c r="C68" s="55">
        <v>1</v>
      </c>
      <c r="D68" s="57" t="s">
        <v>15</v>
      </c>
      <c r="E68" s="45" t="s">
        <v>1838</v>
      </c>
      <c r="F68" s="65" t="s">
        <v>48</v>
      </c>
      <c r="G68" s="52" t="s">
        <v>40</v>
      </c>
      <c r="H68" s="52" t="s">
        <v>50</v>
      </c>
      <c r="I68" s="52" t="s">
        <v>42</v>
      </c>
      <c r="J68" s="257">
        <v>78</v>
      </c>
      <c r="K68" s="45" t="s">
        <v>1497</v>
      </c>
      <c r="L68" s="52" t="s">
        <v>1522</v>
      </c>
      <c r="M68" s="52" t="s">
        <v>1523</v>
      </c>
      <c r="N68" s="55" t="s">
        <v>25</v>
      </c>
      <c r="O68" s="49"/>
    </row>
    <row r="69" spans="2:15" ht="18" customHeight="1" x14ac:dyDescent="0.15">
      <c r="B69" s="54">
        <v>2017</v>
      </c>
      <c r="C69" s="55">
        <v>1</v>
      </c>
      <c r="D69" s="57" t="s">
        <v>15</v>
      </c>
      <c r="E69" s="45" t="s">
        <v>1839</v>
      </c>
      <c r="F69" s="65" t="s">
        <v>48</v>
      </c>
      <c r="G69" s="52" t="s">
        <v>40</v>
      </c>
      <c r="H69" s="52" t="s">
        <v>50</v>
      </c>
      <c r="I69" s="52" t="s">
        <v>42</v>
      </c>
      <c r="J69" s="257">
        <v>78</v>
      </c>
      <c r="K69" s="45" t="s">
        <v>1497</v>
      </c>
      <c r="L69" s="52" t="s">
        <v>1522</v>
      </c>
      <c r="M69" s="52" t="s">
        <v>1523</v>
      </c>
      <c r="N69" s="55" t="s">
        <v>25</v>
      </c>
      <c r="O69" s="49"/>
    </row>
    <row r="70" spans="2:15" ht="18" customHeight="1" x14ac:dyDescent="0.15">
      <c r="B70" s="54">
        <v>2017</v>
      </c>
      <c r="C70" s="55">
        <v>1</v>
      </c>
      <c r="D70" s="57" t="s">
        <v>15</v>
      </c>
      <c r="E70" s="45" t="s">
        <v>1840</v>
      </c>
      <c r="F70" s="65" t="s">
        <v>81</v>
      </c>
      <c r="G70" s="52" t="s">
        <v>40</v>
      </c>
      <c r="H70" s="52" t="s">
        <v>50</v>
      </c>
      <c r="I70" s="52" t="s">
        <v>42</v>
      </c>
      <c r="J70" s="257">
        <v>40</v>
      </c>
      <c r="K70" s="45" t="s">
        <v>1497</v>
      </c>
      <c r="L70" s="52" t="s">
        <v>1511</v>
      </c>
      <c r="M70" s="52" t="s">
        <v>1512</v>
      </c>
      <c r="N70" s="55" t="s">
        <v>25</v>
      </c>
      <c r="O70" s="49"/>
    </row>
    <row r="71" spans="2:15" ht="18" customHeight="1" x14ac:dyDescent="0.15">
      <c r="B71" s="54">
        <v>2017</v>
      </c>
      <c r="C71" s="55">
        <v>1</v>
      </c>
      <c r="D71" s="57" t="s">
        <v>15</v>
      </c>
      <c r="E71" s="45" t="s">
        <v>1841</v>
      </c>
      <c r="F71" s="65" t="s">
        <v>48</v>
      </c>
      <c r="G71" s="52" t="s">
        <v>40</v>
      </c>
      <c r="H71" s="52" t="s">
        <v>50</v>
      </c>
      <c r="I71" s="52" t="s">
        <v>42</v>
      </c>
      <c r="J71" s="257">
        <v>24</v>
      </c>
      <c r="K71" s="45" t="s">
        <v>1497</v>
      </c>
      <c r="L71" s="52" t="s">
        <v>1511</v>
      </c>
      <c r="M71" s="52" t="s">
        <v>1512</v>
      </c>
      <c r="N71" s="55" t="s">
        <v>25</v>
      </c>
      <c r="O71" s="49"/>
    </row>
    <row r="72" spans="2:15" ht="18" customHeight="1" x14ac:dyDescent="0.15">
      <c r="B72" s="54">
        <v>2017</v>
      </c>
      <c r="C72" s="55">
        <v>1</v>
      </c>
      <c r="D72" s="57" t="s">
        <v>15</v>
      </c>
      <c r="E72" s="45" t="s">
        <v>1872</v>
      </c>
      <c r="F72" s="65" t="s">
        <v>81</v>
      </c>
      <c r="G72" s="52" t="s">
        <v>40</v>
      </c>
      <c r="H72" s="52" t="s">
        <v>50</v>
      </c>
      <c r="I72" s="52" t="s">
        <v>42</v>
      </c>
      <c r="J72" s="257">
        <v>50</v>
      </c>
      <c r="K72" s="45" t="s">
        <v>1689</v>
      </c>
      <c r="L72" s="52" t="s">
        <v>1607</v>
      </c>
      <c r="M72" s="52" t="s">
        <v>1608</v>
      </c>
      <c r="N72" s="55" t="s">
        <v>25</v>
      </c>
      <c r="O72" s="49"/>
    </row>
    <row r="73" spans="2:15" ht="18" customHeight="1" x14ac:dyDescent="0.15">
      <c r="B73" s="54">
        <v>2017</v>
      </c>
      <c r="C73" s="55">
        <v>1</v>
      </c>
      <c r="D73" s="57" t="s">
        <v>16</v>
      </c>
      <c r="E73" s="45" t="s">
        <v>2443</v>
      </c>
      <c r="F73" s="65" t="s">
        <v>81</v>
      </c>
      <c r="G73" s="52" t="s">
        <v>40</v>
      </c>
      <c r="H73" s="52" t="s">
        <v>50</v>
      </c>
      <c r="I73" s="52" t="s">
        <v>42</v>
      </c>
      <c r="J73" s="258">
        <v>116</v>
      </c>
      <c r="K73" s="45" t="s">
        <v>1945</v>
      </c>
      <c r="L73" s="52" t="s">
        <v>1946</v>
      </c>
      <c r="M73" s="52" t="s">
        <v>1947</v>
      </c>
      <c r="N73" s="55" t="s">
        <v>25</v>
      </c>
      <c r="O73" s="58"/>
    </row>
    <row r="74" spans="2:15" ht="18" customHeight="1" x14ac:dyDescent="0.15">
      <c r="B74" s="54">
        <v>2017</v>
      </c>
      <c r="C74" s="55">
        <v>1</v>
      </c>
      <c r="D74" s="57" t="s">
        <v>16</v>
      </c>
      <c r="E74" s="45" t="s">
        <v>2444</v>
      </c>
      <c r="F74" s="65" t="s">
        <v>81</v>
      </c>
      <c r="G74" s="52" t="s">
        <v>40</v>
      </c>
      <c r="H74" s="52" t="s">
        <v>50</v>
      </c>
      <c r="I74" s="52" t="s">
        <v>42</v>
      </c>
      <c r="J74" s="258">
        <v>50</v>
      </c>
      <c r="K74" s="45" t="s">
        <v>1945</v>
      </c>
      <c r="L74" s="52" t="s">
        <v>1946</v>
      </c>
      <c r="M74" s="52" t="s">
        <v>1947</v>
      </c>
      <c r="N74" s="55" t="s">
        <v>25</v>
      </c>
      <c r="O74" s="58"/>
    </row>
    <row r="75" spans="2:15" ht="18" customHeight="1" x14ac:dyDescent="0.15">
      <c r="B75" s="54">
        <v>2017</v>
      </c>
      <c r="C75" s="55">
        <v>1</v>
      </c>
      <c r="D75" s="57" t="s">
        <v>16</v>
      </c>
      <c r="E75" s="45" t="s">
        <v>2445</v>
      </c>
      <c r="F75" s="65" t="s">
        <v>81</v>
      </c>
      <c r="G75" s="52" t="s">
        <v>40</v>
      </c>
      <c r="H75" s="52" t="s">
        <v>50</v>
      </c>
      <c r="I75" s="52" t="s">
        <v>42</v>
      </c>
      <c r="J75" s="258">
        <v>125</v>
      </c>
      <c r="K75" s="45" t="s">
        <v>1945</v>
      </c>
      <c r="L75" s="52" t="s">
        <v>2168</v>
      </c>
      <c r="M75" s="52" t="s">
        <v>2169</v>
      </c>
      <c r="N75" s="55" t="s">
        <v>25</v>
      </c>
      <c r="O75" s="58"/>
    </row>
    <row r="76" spans="2:15" ht="18" customHeight="1" x14ac:dyDescent="0.15">
      <c r="B76" s="54">
        <v>2017</v>
      </c>
      <c r="C76" s="55">
        <v>1</v>
      </c>
      <c r="D76" s="57" t="s">
        <v>16</v>
      </c>
      <c r="E76" s="45" t="s">
        <v>2446</v>
      </c>
      <c r="F76" s="65" t="s">
        <v>81</v>
      </c>
      <c r="G76" s="52" t="s">
        <v>40</v>
      </c>
      <c r="H76" s="52" t="s">
        <v>50</v>
      </c>
      <c r="I76" s="52" t="s">
        <v>42</v>
      </c>
      <c r="J76" s="258">
        <v>79</v>
      </c>
      <c r="K76" s="45" t="s">
        <v>1945</v>
      </c>
      <c r="L76" s="52" t="s">
        <v>1946</v>
      </c>
      <c r="M76" s="52" t="s">
        <v>1947</v>
      </c>
      <c r="N76" s="55" t="s">
        <v>25</v>
      </c>
      <c r="O76" s="58"/>
    </row>
    <row r="77" spans="2:15" ht="18" customHeight="1" x14ac:dyDescent="0.15">
      <c r="B77" s="54">
        <v>2017</v>
      </c>
      <c r="C77" s="55">
        <v>1</v>
      </c>
      <c r="D77" s="57" t="s">
        <v>16</v>
      </c>
      <c r="E77" s="45" t="s">
        <v>2447</v>
      </c>
      <c r="F77" s="65" t="s">
        <v>81</v>
      </c>
      <c r="G77" s="52" t="s">
        <v>40</v>
      </c>
      <c r="H77" s="52" t="s">
        <v>50</v>
      </c>
      <c r="I77" s="52" t="s">
        <v>42</v>
      </c>
      <c r="J77" s="258">
        <v>129</v>
      </c>
      <c r="K77" s="45" t="s">
        <v>1945</v>
      </c>
      <c r="L77" s="52" t="s">
        <v>2168</v>
      </c>
      <c r="M77" s="52" t="s">
        <v>2169</v>
      </c>
      <c r="N77" s="55" t="s">
        <v>25</v>
      </c>
      <c r="O77" s="58"/>
    </row>
    <row r="78" spans="2:15" ht="18" customHeight="1" x14ac:dyDescent="0.15">
      <c r="B78" s="54">
        <v>2017</v>
      </c>
      <c r="C78" s="55">
        <v>1</v>
      </c>
      <c r="D78" s="57" t="s">
        <v>16</v>
      </c>
      <c r="E78" s="45" t="s">
        <v>2448</v>
      </c>
      <c r="F78" s="65" t="s">
        <v>81</v>
      </c>
      <c r="G78" s="52" t="s">
        <v>40</v>
      </c>
      <c r="H78" s="52" t="s">
        <v>50</v>
      </c>
      <c r="I78" s="52" t="s">
        <v>42</v>
      </c>
      <c r="J78" s="258">
        <v>248</v>
      </c>
      <c r="K78" s="45" t="s">
        <v>1945</v>
      </c>
      <c r="L78" s="52" t="s">
        <v>2168</v>
      </c>
      <c r="M78" s="52" t="s">
        <v>2169</v>
      </c>
      <c r="N78" s="55" t="s">
        <v>25</v>
      </c>
      <c r="O78" s="58"/>
    </row>
    <row r="79" spans="2:15" ht="18" customHeight="1" x14ac:dyDescent="0.15">
      <c r="B79" s="54">
        <v>2017</v>
      </c>
      <c r="C79" s="55">
        <v>1</v>
      </c>
      <c r="D79" s="57" t="s">
        <v>15</v>
      </c>
      <c r="E79" s="45" t="s">
        <v>1974</v>
      </c>
      <c r="F79" s="65" t="s">
        <v>81</v>
      </c>
      <c r="G79" s="52" t="s">
        <v>40</v>
      </c>
      <c r="H79" s="52" t="s">
        <v>50</v>
      </c>
      <c r="I79" s="52" t="s">
        <v>42</v>
      </c>
      <c r="J79" s="258">
        <v>189</v>
      </c>
      <c r="K79" s="45" t="s">
        <v>1968</v>
      </c>
      <c r="L79" s="52" t="s">
        <v>1972</v>
      </c>
      <c r="M79" s="52" t="s">
        <v>1973</v>
      </c>
      <c r="N79" s="55" t="s">
        <v>2080</v>
      </c>
      <c r="O79" s="58"/>
    </row>
    <row r="80" spans="2:15" ht="18" customHeight="1" x14ac:dyDescent="0.15">
      <c r="B80" s="54">
        <v>2017</v>
      </c>
      <c r="C80" s="55">
        <v>1</v>
      </c>
      <c r="D80" s="57" t="s">
        <v>15</v>
      </c>
      <c r="E80" s="45" t="s">
        <v>2453</v>
      </c>
      <c r="F80" s="65" t="s">
        <v>81</v>
      </c>
      <c r="G80" s="52" t="s">
        <v>40</v>
      </c>
      <c r="H80" s="52" t="s">
        <v>50</v>
      </c>
      <c r="I80" s="52" t="s">
        <v>42</v>
      </c>
      <c r="J80" s="257">
        <v>60</v>
      </c>
      <c r="K80" s="45" t="s">
        <v>2060</v>
      </c>
      <c r="L80" s="52" t="s">
        <v>2061</v>
      </c>
      <c r="M80" s="52" t="s">
        <v>2062</v>
      </c>
      <c r="N80" s="55" t="s">
        <v>25</v>
      </c>
      <c r="O80" s="58"/>
    </row>
    <row r="81" spans="2:15" ht="18" customHeight="1" x14ac:dyDescent="0.15">
      <c r="B81" s="54">
        <v>2017</v>
      </c>
      <c r="C81" s="55">
        <v>1</v>
      </c>
      <c r="D81" s="57" t="s">
        <v>15</v>
      </c>
      <c r="E81" s="45" t="s">
        <v>2454</v>
      </c>
      <c r="F81" s="65" t="s">
        <v>48</v>
      </c>
      <c r="G81" s="52" t="s">
        <v>49</v>
      </c>
      <c r="H81" s="52" t="s">
        <v>41</v>
      </c>
      <c r="I81" s="52" t="s">
        <v>42</v>
      </c>
      <c r="J81" s="257">
        <v>59</v>
      </c>
      <c r="K81" s="45" t="s">
        <v>2060</v>
      </c>
      <c r="L81" s="52" t="s">
        <v>2254</v>
      </c>
      <c r="M81" s="52" t="s">
        <v>2255</v>
      </c>
      <c r="N81" s="55" t="s">
        <v>25</v>
      </c>
      <c r="O81" s="58"/>
    </row>
    <row r="82" spans="2:15" ht="18" customHeight="1" x14ac:dyDescent="0.15">
      <c r="B82" s="54">
        <v>2017</v>
      </c>
      <c r="C82" s="55">
        <v>1</v>
      </c>
      <c r="D82" s="57" t="s">
        <v>15</v>
      </c>
      <c r="E82" s="45" t="s">
        <v>2422</v>
      </c>
      <c r="F82" s="65" t="s">
        <v>81</v>
      </c>
      <c r="G82" s="52" t="s">
        <v>40</v>
      </c>
      <c r="H82" s="52" t="s">
        <v>50</v>
      </c>
      <c r="I82" s="52" t="s">
        <v>42</v>
      </c>
      <c r="J82" s="257">
        <v>110</v>
      </c>
      <c r="K82" s="45" t="s">
        <v>2077</v>
      </c>
      <c r="L82" s="52" t="s">
        <v>2281</v>
      </c>
      <c r="M82" s="52" t="s">
        <v>2282</v>
      </c>
      <c r="N82" s="55" t="s">
        <v>25</v>
      </c>
      <c r="O82" s="58"/>
    </row>
    <row r="83" spans="2:15" ht="18" customHeight="1" x14ac:dyDescent="0.15">
      <c r="B83" s="54">
        <v>2017</v>
      </c>
      <c r="C83" s="55">
        <v>1</v>
      </c>
      <c r="D83" s="57" t="s">
        <v>15</v>
      </c>
      <c r="E83" s="45" t="s">
        <v>2283</v>
      </c>
      <c r="F83" s="65" t="s">
        <v>81</v>
      </c>
      <c r="G83" s="52" t="s">
        <v>40</v>
      </c>
      <c r="H83" s="52" t="s">
        <v>50</v>
      </c>
      <c r="I83" s="52" t="s">
        <v>42</v>
      </c>
      <c r="J83" s="257">
        <v>45</v>
      </c>
      <c r="K83" s="45" t="s">
        <v>2077</v>
      </c>
      <c r="L83" s="52" t="s">
        <v>2281</v>
      </c>
      <c r="M83" s="52" t="s">
        <v>2282</v>
      </c>
      <c r="N83" s="55" t="s">
        <v>25</v>
      </c>
      <c r="O83" s="58"/>
    </row>
    <row r="84" spans="2:15" ht="18" customHeight="1" x14ac:dyDescent="0.15">
      <c r="B84" s="54">
        <v>2017</v>
      </c>
      <c r="C84" s="55">
        <v>1</v>
      </c>
      <c r="D84" s="57" t="s">
        <v>15</v>
      </c>
      <c r="E84" s="45" t="s">
        <v>2456</v>
      </c>
      <c r="F84" s="65" t="s">
        <v>48</v>
      </c>
      <c r="G84" s="52" t="s">
        <v>40</v>
      </c>
      <c r="H84" s="52" t="s">
        <v>50</v>
      </c>
      <c r="I84" s="52" t="s">
        <v>42</v>
      </c>
      <c r="J84" s="257">
        <v>113.703</v>
      </c>
      <c r="K84" s="45" t="s">
        <v>2094</v>
      </c>
      <c r="L84" s="52" t="s">
        <v>2309</v>
      </c>
      <c r="M84" s="52" t="s">
        <v>2310</v>
      </c>
      <c r="N84" s="55" t="s">
        <v>25</v>
      </c>
      <c r="O84" s="58"/>
    </row>
    <row r="85" spans="2:15" ht="18" customHeight="1" x14ac:dyDescent="0.15">
      <c r="B85" s="54">
        <v>2017</v>
      </c>
      <c r="C85" s="55">
        <v>1</v>
      </c>
      <c r="D85" s="57" t="s">
        <v>15</v>
      </c>
      <c r="E85" s="45" t="s">
        <v>2457</v>
      </c>
      <c r="F85" s="65" t="s">
        <v>48</v>
      </c>
      <c r="G85" s="52" t="s">
        <v>40</v>
      </c>
      <c r="H85" s="52" t="s">
        <v>50</v>
      </c>
      <c r="I85" s="52" t="s">
        <v>42</v>
      </c>
      <c r="J85" s="257">
        <v>42.969000000000001</v>
      </c>
      <c r="K85" s="45" t="s">
        <v>2094</v>
      </c>
      <c r="L85" s="52" t="s">
        <v>2309</v>
      </c>
      <c r="M85" s="52" t="s">
        <v>2458</v>
      </c>
      <c r="N85" s="55" t="s">
        <v>25</v>
      </c>
      <c r="O85" s="58"/>
    </row>
    <row r="86" spans="2:15" ht="18" customHeight="1" x14ac:dyDescent="0.15">
      <c r="B86" s="54">
        <v>2017</v>
      </c>
      <c r="C86" s="55">
        <v>1</v>
      </c>
      <c r="D86" s="57" t="s">
        <v>15</v>
      </c>
      <c r="E86" s="45" t="s">
        <v>2459</v>
      </c>
      <c r="F86" s="65" t="s">
        <v>48</v>
      </c>
      <c r="G86" s="52" t="s">
        <v>40</v>
      </c>
      <c r="H86" s="52" t="s">
        <v>50</v>
      </c>
      <c r="I86" s="52" t="s">
        <v>42</v>
      </c>
      <c r="J86" s="257">
        <v>101.85</v>
      </c>
      <c r="K86" s="45" t="s">
        <v>2094</v>
      </c>
      <c r="L86" s="52" t="s">
        <v>2309</v>
      </c>
      <c r="M86" s="52" t="s">
        <v>2460</v>
      </c>
      <c r="N86" s="55" t="s">
        <v>25</v>
      </c>
      <c r="O86" s="58"/>
    </row>
    <row r="87" spans="2:15" ht="18" customHeight="1" x14ac:dyDescent="0.15">
      <c r="B87" s="54">
        <v>2017</v>
      </c>
      <c r="C87" s="55">
        <v>1</v>
      </c>
      <c r="D87" s="57" t="s">
        <v>15</v>
      </c>
      <c r="E87" s="45" t="s">
        <v>2461</v>
      </c>
      <c r="F87" s="65" t="s">
        <v>48</v>
      </c>
      <c r="G87" s="52" t="s">
        <v>40</v>
      </c>
      <c r="H87" s="52" t="s">
        <v>50</v>
      </c>
      <c r="I87" s="52" t="s">
        <v>42</v>
      </c>
      <c r="J87" s="257">
        <v>73</v>
      </c>
      <c r="K87" s="45" t="s">
        <v>2094</v>
      </c>
      <c r="L87" s="52" t="s">
        <v>2309</v>
      </c>
      <c r="M87" s="52" t="s">
        <v>2317</v>
      </c>
      <c r="N87" s="55" t="s">
        <v>25</v>
      </c>
      <c r="O87" s="58"/>
    </row>
    <row r="88" spans="2:15" ht="18" customHeight="1" x14ac:dyDescent="0.15">
      <c r="B88" s="54">
        <v>2017</v>
      </c>
      <c r="C88" s="55">
        <v>1</v>
      </c>
      <c r="D88" s="57" t="s">
        <v>889</v>
      </c>
      <c r="E88" s="45" t="s">
        <v>2497</v>
      </c>
      <c r="F88" s="65" t="s">
        <v>469</v>
      </c>
      <c r="G88" s="52" t="s">
        <v>40</v>
      </c>
      <c r="H88" s="52" t="s">
        <v>50</v>
      </c>
      <c r="I88" s="52" t="s">
        <v>42</v>
      </c>
      <c r="J88" s="258">
        <v>519</v>
      </c>
      <c r="K88" s="45" t="s">
        <v>2487</v>
      </c>
      <c r="L88" s="52" t="s">
        <v>2498</v>
      </c>
      <c r="M88" s="52" t="s">
        <v>2499</v>
      </c>
      <c r="N88" s="55" t="s">
        <v>25</v>
      </c>
      <c r="O88" s="49"/>
    </row>
    <row r="89" spans="2:15" ht="18" customHeight="1" x14ac:dyDescent="0.15">
      <c r="B89" s="98">
        <v>2017</v>
      </c>
      <c r="C89" s="40">
        <v>1</v>
      </c>
      <c r="D89" s="40" t="s">
        <v>15</v>
      </c>
      <c r="E89" s="41" t="s">
        <v>2794</v>
      </c>
      <c r="F89" s="39" t="s">
        <v>81</v>
      </c>
      <c r="G89" s="39" t="s">
        <v>40</v>
      </c>
      <c r="H89" s="39" t="s">
        <v>50</v>
      </c>
      <c r="I89" s="39" t="s">
        <v>42</v>
      </c>
      <c r="J89" s="198">
        <v>39</v>
      </c>
      <c r="K89" s="41" t="s">
        <v>2522</v>
      </c>
      <c r="L89" s="39" t="s">
        <v>2523</v>
      </c>
      <c r="M89" s="39" t="s">
        <v>2524</v>
      </c>
      <c r="N89" s="40" t="s">
        <v>25</v>
      </c>
      <c r="O89" s="83"/>
    </row>
    <row r="90" spans="2:15" ht="18" customHeight="1" x14ac:dyDescent="0.15">
      <c r="B90" s="54">
        <v>2017</v>
      </c>
      <c r="C90" s="55">
        <v>1</v>
      </c>
      <c r="D90" s="57" t="s">
        <v>15</v>
      </c>
      <c r="E90" s="45" t="s">
        <v>2808</v>
      </c>
      <c r="F90" s="65" t="s">
        <v>48</v>
      </c>
      <c r="G90" s="52" t="s">
        <v>40</v>
      </c>
      <c r="H90" s="52" t="s">
        <v>50</v>
      </c>
      <c r="I90" s="52" t="s">
        <v>42</v>
      </c>
      <c r="J90" s="257">
        <v>155.26499999999999</v>
      </c>
      <c r="K90" s="45" t="s">
        <v>2803</v>
      </c>
      <c r="L90" s="52" t="s">
        <v>2809</v>
      </c>
      <c r="M90" s="52" t="s">
        <v>2810</v>
      </c>
      <c r="N90" s="55" t="s">
        <v>25</v>
      </c>
      <c r="O90" s="49"/>
    </row>
    <row r="91" spans="2:15" ht="18" customHeight="1" x14ac:dyDescent="0.15">
      <c r="B91" s="54">
        <v>2017</v>
      </c>
      <c r="C91" s="55">
        <v>1</v>
      </c>
      <c r="D91" s="57" t="s">
        <v>15</v>
      </c>
      <c r="E91" s="45" t="s">
        <v>2811</v>
      </c>
      <c r="F91" s="65" t="s">
        <v>48</v>
      </c>
      <c r="G91" s="52" t="s">
        <v>40</v>
      </c>
      <c r="H91" s="52" t="s">
        <v>50</v>
      </c>
      <c r="I91" s="52" t="s">
        <v>42</v>
      </c>
      <c r="J91" s="257">
        <v>26.719000000000001</v>
      </c>
      <c r="K91" s="45" t="s">
        <v>2803</v>
      </c>
      <c r="L91" s="52" t="s">
        <v>2809</v>
      </c>
      <c r="M91" s="52" t="s">
        <v>2810</v>
      </c>
      <c r="N91" s="55" t="s">
        <v>25</v>
      </c>
      <c r="O91" s="49"/>
    </row>
    <row r="92" spans="2:15" ht="18" customHeight="1" x14ac:dyDescent="0.15">
      <c r="B92" s="54">
        <v>2017</v>
      </c>
      <c r="C92" s="55">
        <v>1</v>
      </c>
      <c r="D92" s="57" t="s">
        <v>15</v>
      </c>
      <c r="E92" s="45" t="s">
        <v>2820</v>
      </c>
      <c r="F92" s="65" t="s">
        <v>48</v>
      </c>
      <c r="G92" s="52" t="s">
        <v>40</v>
      </c>
      <c r="H92" s="52" t="s">
        <v>50</v>
      </c>
      <c r="I92" s="52" t="s">
        <v>42</v>
      </c>
      <c r="J92" s="257">
        <v>27</v>
      </c>
      <c r="K92" s="45" t="s">
        <v>2818</v>
      </c>
      <c r="L92" s="52" t="s">
        <v>2684</v>
      </c>
      <c r="M92" s="52" t="s">
        <v>2819</v>
      </c>
      <c r="N92" s="55" t="s">
        <v>25</v>
      </c>
      <c r="O92" s="49"/>
    </row>
    <row r="93" spans="2:15" ht="18" customHeight="1" x14ac:dyDescent="0.15">
      <c r="B93" s="54">
        <v>2017</v>
      </c>
      <c r="C93" s="55">
        <v>1</v>
      </c>
      <c r="D93" s="57" t="s">
        <v>15</v>
      </c>
      <c r="E93" s="45" t="s">
        <v>2821</v>
      </c>
      <c r="F93" s="65" t="s">
        <v>48</v>
      </c>
      <c r="G93" s="52" t="s">
        <v>40</v>
      </c>
      <c r="H93" s="52" t="s">
        <v>50</v>
      </c>
      <c r="I93" s="52" t="s">
        <v>42</v>
      </c>
      <c r="J93" s="257">
        <v>98</v>
      </c>
      <c r="K93" s="45" t="s">
        <v>2587</v>
      </c>
      <c r="L93" s="52" t="s">
        <v>2588</v>
      </c>
      <c r="M93" s="52" t="s">
        <v>2589</v>
      </c>
      <c r="N93" s="55" t="s">
        <v>25</v>
      </c>
      <c r="O93" s="49"/>
    </row>
    <row r="94" spans="2:15" ht="18" customHeight="1" x14ac:dyDescent="0.15">
      <c r="B94" s="54">
        <v>2017</v>
      </c>
      <c r="C94" s="55">
        <v>1</v>
      </c>
      <c r="D94" s="57" t="s">
        <v>15</v>
      </c>
      <c r="E94" s="45" t="s">
        <v>2822</v>
      </c>
      <c r="F94" s="65" t="s">
        <v>48</v>
      </c>
      <c r="G94" s="52" t="s">
        <v>1200</v>
      </c>
      <c r="H94" s="52" t="s">
        <v>50</v>
      </c>
      <c r="I94" s="52" t="s">
        <v>42</v>
      </c>
      <c r="J94" s="257">
        <v>122</v>
      </c>
      <c r="K94" s="45" t="s">
        <v>2587</v>
      </c>
      <c r="L94" s="52" t="s">
        <v>2588</v>
      </c>
      <c r="M94" s="52" t="s">
        <v>2589</v>
      </c>
      <c r="N94" s="55" t="s">
        <v>25</v>
      </c>
      <c r="O94" s="49"/>
    </row>
    <row r="95" spans="2:15" ht="18" customHeight="1" x14ac:dyDescent="0.15">
      <c r="B95" s="54">
        <v>2017</v>
      </c>
      <c r="C95" s="55">
        <v>1</v>
      </c>
      <c r="D95" s="57" t="s">
        <v>15</v>
      </c>
      <c r="E95" s="45" t="s">
        <v>2823</v>
      </c>
      <c r="F95" s="65" t="s">
        <v>48</v>
      </c>
      <c r="G95" s="52" t="s">
        <v>1200</v>
      </c>
      <c r="H95" s="52" t="s">
        <v>50</v>
      </c>
      <c r="I95" s="52" t="s">
        <v>42</v>
      </c>
      <c r="J95" s="257">
        <v>84</v>
      </c>
      <c r="K95" s="45" t="s">
        <v>2587</v>
      </c>
      <c r="L95" s="52" t="s">
        <v>2588</v>
      </c>
      <c r="M95" s="52" t="s">
        <v>2589</v>
      </c>
      <c r="N95" s="55" t="s">
        <v>25</v>
      </c>
      <c r="O95" s="49"/>
    </row>
    <row r="96" spans="2:15" ht="18" customHeight="1" x14ac:dyDescent="0.15">
      <c r="B96" s="54">
        <v>2017</v>
      </c>
      <c r="C96" s="55">
        <v>1</v>
      </c>
      <c r="D96" s="57" t="s">
        <v>15</v>
      </c>
      <c r="E96" s="45" t="s">
        <v>2827</v>
      </c>
      <c r="F96" s="65" t="s">
        <v>48</v>
      </c>
      <c r="G96" s="52" t="s">
        <v>1200</v>
      </c>
      <c r="H96" s="52" t="s">
        <v>50</v>
      </c>
      <c r="I96" s="52" t="s">
        <v>42</v>
      </c>
      <c r="J96" s="257">
        <v>113</v>
      </c>
      <c r="K96" s="45" t="s">
        <v>2587</v>
      </c>
      <c r="L96" s="52" t="s">
        <v>2825</v>
      </c>
      <c r="M96" s="52" t="s">
        <v>2826</v>
      </c>
      <c r="N96" s="55" t="s">
        <v>25</v>
      </c>
      <c r="O96" s="49"/>
    </row>
    <row r="97" spans="2:15" ht="18" customHeight="1" x14ac:dyDescent="0.15">
      <c r="B97" s="54">
        <v>2017</v>
      </c>
      <c r="C97" s="55">
        <v>1</v>
      </c>
      <c r="D97" s="57" t="s">
        <v>15</v>
      </c>
      <c r="E97" s="45" t="s">
        <v>2828</v>
      </c>
      <c r="F97" s="65" t="s">
        <v>48</v>
      </c>
      <c r="G97" s="52" t="s">
        <v>40</v>
      </c>
      <c r="H97" s="52" t="s">
        <v>50</v>
      </c>
      <c r="I97" s="52" t="s">
        <v>42</v>
      </c>
      <c r="J97" s="257">
        <v>76</v>
      </c>
      <c r="K97" s="45" t="s">
        <v>2829</v>
      </c>
      <c r="L97" s="52" t="s">
        <v>2597</v>
      </c>
      <c r="M97" s="52" t="s">
        <v>2598</v>
      </c>
      <c r="N97" s="55" t="s">
        <v>25</v>
      </c>
      <c r="O97" s="49"/>
    </row>
    <row r="98" spans="2:15" ht="18" customHeight="1" x14ac:dyDescent="0.15">
      <c r="B98" s="54">
        <v>2017</v>
      </c>
      <c r="C98" s="55">
        <v>1</v>
      </c>
      <c r="D98" s="57" t="s">
        <v>15</v>
      </c>
      <c r="E98" s="45" t="s">
        <v>3122</v>
      </c>
      <c r="F98" s="65" t="s">
        <v>81</v>
      </c>
      <c r="G98" s="52" t="s">
        <v>49</v>
      </c>
      <c r="H98" s="52" t="s">
        <v>41</v>
      </c>
      <c r="I98" s="52" t="s">
        <v>46</v>
      </c>
      <c r="J98" s="257">
        <v>867</v>
      </c>
      <c r="K98" s="45" t="s">
        <v>3123</v>
      </c>
      <c r="L98" s="52" t="s">
        <v>3124</v>
      </c>
      <c r="M98" s="52" t="s">
        <v>3125</v>
      </c>
      <c r="N98" s="55" t="s">
        <v>25</v>
      </c>
      <c r="O98" s="49"/>
    </row>
    <row r="99" spans="2:15" ht="18" customHeight="1" x14ac:dyDescent="0.15">
      <c r="B99" s="54">
        <v>2017</v>
      </c>
      <c r="C99" s="55">
        <v>1</v>
      </c>
      <c r="D99" s="57" t="s">
        <v>15</v>
      </c>
      <c r="E99" s="45" t="s">
        <v>3159</v>
      </c>
      <c r="F99" s="65" t="s">
        <v>3160</v>
      </c>
      <c r="G99" s="52" t="s">
        <v>40</v>
      </c>
      <c r="H99" s="52" t="s">
        <v>1305</v>
      </c>
      <c r="I99" s="52" t="s">
        <v>42</v>
      </c>
      <c r="J99" s="257">
        <v>98</v>
      </c>
      <c r="K99" s="45" t="s">
        <v>3161</v>
      </c>
      <c r="L99" s="52" t="s">
        <v>3162</v>
      </c>
      <c r="M99" s="52" t="s">
        <v>3163</v>
      </c>
      <c r="N99" s="55" t="s">
        <v>25</v>
      </c>
      <c r="O99" s="49"/>
    </row>
    <row r="100" spans="2:15" ht="18" customHeight="1" x14ac:dyDescent="0.15">
      <c r="B100" s="54">
        <v>2017</v>
      </c>
      <c r="C100" s="55">
        <v>1</v>
      </c>
      <c r="D100" s="55" t="s">
        <v>15</v>
      </c>
      <c r="E100" s="45" t="s">
        <v>3221</v>
      </c>
      <c r="F100" s="52" t="s">
        <v>81</v>
      </c>
      <c r="G100" s="52" t="s">
        <v>40</v>
      </c>
      <c r="H100" s="52" t="s">
        <v>50</v>
      </c>
      <c r="I100" s="52" t="s">
        <v>42</v>
      </c>
      <c r="J100" s="261">
        <v>60</v>
      </c>
      <c r="K100" s="45" t="s">
        <v>3177</v>
      </c>
      <c r="L100" s="52" t="s">
        <v>3222</v>
      </c>
      <c r="M100" s="52" t="s">
        <v>3223</v>
      </c>
      <c r="N100" s="55" t="s">
        <v>1309</v>
      </c>
      <c r="O100" s="49"/>
    </row>
    <row r="101" spans="2:15" ht="18" customHeight="1" x14ac:dyDescent="0.15">
      <c r="B101" s="54">
        <v>2017</v>
      </c>
      <c r="C101" s="55">
        <v>1</v>
      </c>
      <c r="D101" s="57" t="s">
        <v>15</v>
      </c>
      <c r="E101" s="45" t="s">
        <v>3690</v>
      </c>
      <c r="F101" s="65" t="s">
        <v>3536</v>
      </c>
      <c r="G101" s="52" t="s">
        <v>40</v>
      </c>
      <c r="H101" s="52" t="s">
        <v>3552</v>
      </c>
      <c r="I101" s="52" t="s">
        <v>51</v>
      </c>
      <c r="J101" s="257">
        <v>55</v>
      </c>
      <c r="K101" s="45" t="s">
        <v>3691</v>
      </c>
      <c r="L101" s="52" t="s">
        <v>3692</v>
      </c>
      <c r="M101" s="52" t="s">
        <v>3693</v>
      </c>
      <c r="N101" s="55" t="s">
        <v>25</v>
      </c>
      <c r="O101" s="49"/>
    </row>
    <row r="102" spans="2:15" ht="18" customHeight="1" x14ac:dyDescent="0.15">
      <c r="B102" s="54">
        <v>2017</v>
      </c>
      <c r="C102" s="55">
        <v>1</v>
      </c>
      <c r="D102" s="57" t="s">
        <v>15</v>
      </c>
      <c r="E102" s="41" t="s">
        <v>3701</v>
      </c>
      <c r="F102" s="65" t="s">
        <v>3536</v>
      </c>
      <c r="G102" s="52" t="s">
        <v>40</v>
      </c>
      <c r="H102" s="52" t="s">
        <v>50</v>
      </c>
      <c r="I102" s="52" t="s">
        <v>42</v>
      </c>
      <c r="J102" s="257">
        <v>100</v>
      </c>
      <c r="K102" s="45" t="s">
        <v>3691</v>
      </c>
      <c r="L102" s="52" t="s">
        <v>3702</v>
      </c>
      <c r="M102" s="52" t="s">
        <v>3703</v>
      </c>
      <c r="N102" s="39" t="s">
        <v>3403</v>
      </c>
      <c r="O102" s="49"/>
    </row>
    <row r="103" spans="2:15" ht="18" customHeight="1" x14ac:dyDescent="0.15">
      <c r="B103" s="54">
        <v>2017</v>
      </c>
      <c r="C103" s="55">
        <v>1</v>
      </c>
      <c r="D103" s="57" t="s">
        <v>15</v>
      </c>
      <c r="E103" s="41" t="s">
        <v>3704</v>
      </c>
      <c r="F103" s="65" t="s">
        <v>3536</v>
      </c>
      <c r="G103" s="52" t="s">
        <v>40</v>
      </c>
      <c r="H103" s="52" t="s">
        <v>50</v>
      </c>
      <c r="I103" s="52" t="s">
        <v>42</v>
      </c>
      <c r="J103" s="257">
        <v>150</v>
      </c>
      <c r="K103" s="45" t="s">
        <v>3691</v>
      </c>
      <c r="L103" s="52" t="s">
        <v>3702</v>
      </c>
      <c r="M103" s="52" t="s">
        <v>3703</v>
      </c>
      <c r="N103" s="39" t="s">
        <v>3403</v>
      </c>
      <c r="O103" s="49"/>
    </row>
    <row r="104" spans="2:15" ht="18" customHeight="1" x14ac:dyDescent="0.15">
      <c r="B104" s="54">
        <v>2017</v>
      </c>
      <c r="C104" s="55">
        <v>1</v>
      </c>
      <c r="D104" s="57" t="s">
        <v>15</v>
      </c>
      <c r="E104" s="41" t="s">
        <v>3705</v>
      </c>
      <c r="F104" s="65" t="s">
        <v>3536</v>
      </c>
      <c r="G104" s="52" t="s">
        <v>40</v>
      </c>
      <c r="H104" s="52" t="s">
        <v>50</v>
      </c>
      <c r="I104" s="52" t="s">
        <v>42</v>
      </c>
      <c r="J104" s="257">
        <v>150</v>
      </c>
      <c r="K104" s="45" t="s">
        <v>3691</v>
      </c>
      <c r="L104" s="52" t="s">
        <v>3702</v>
      </c>
      <c r="M104" s="52" t="s">
        <v>3703</v>
      </c>
      <c r="N104" s="39" t="s">
        <v>3403</v>
      </c>
      <c r="O104" s="49"/>
    </row>
    <row r="105" spans="2:15" ht="18" customHeight="1" x14ac:dyDescent="0.15">
      <c r="B105" s="54">
        <v>2017</v>
      </c>
      <c r="C105" s="55">
        <v>1</v>
      </c>
      <c r="D105" s="57" t="s">
        <v>15</v>
      </c>
      <c r="E105" s="41" t="s">
        <v>3706</v>
      </c>
      <c r="F105" s="65" t="s">
        <v>3536</v>
      </c>
      <c r="G105" s="52" t="s">
        <v>40</v>
      </c>
      <c r="H105" s="52" t="s">
        <v>50</v>
      </c>
      <c r="I105" s="52" t="s">
        <v>42</v>
      </c>
      <c r="J105" s="257">
        <v>100</v>
      </c>
      <c r="K105" s="45" t="s">
        <v>3691</v>
      </c>
      <c r="L105" s="52" t="s">
        <v>3702</v>
      </c>
      <c r="M105" s="52" t="s">
        <v>3703</v>
      </c>
      <c r="N105" s="39" t="s">
        <v>3403</v>
      </c>
      <c r="O105" s="108"/>
    </row>
    <row r="106" spans="2:15" ht="18" customHeight="1" x14ac:dyDescent="0.15">
      <c r="B106" s="54">
        <v>2017</v>
      </c>
      <c r="C106" s="55">
        <v>1</v>
      </c>
      <c r="D106" s="57" t="s">
        <v>15</v>
      </c>
      <c r="E106" s="41" t="s">
        <v>3729</v>
      </c>
      <c r="F106" s="84" t="s">
        <v>48</v>
      </c>
      <c r="G106" s="52" t="s">
        <v>49</v>
      </c>
      <c r="H106" s="52" t="s">
        <v>50</v>
      </c>
      <c r="I106" s="52" t="s">
        <v>42</v>
      </c>
      <c r="J106" s="257">
        <v>29.675000000000001</v>
      </c>
      <c r="K106" s="45" t="s">
        <v>3708</v>
      </c>
      <c r="L106" s="52" t="s">
        <v>3730</v>
      </c>
      <c r="M106" s="52" t="s">
        <v>3731</v>
      </c>
      <c r="N106" s="39" t="s">
        <v>3403</v>
      </c>
      <c r="O106" s="108"/>
    </row>
    <row r="107" spans="2:15" ht="18" customHeight="1" x14ac:dyDescent="0.15">
      <c r="B107" s="54">
        <v>2017</v>
      </c>
      <c r="C107" s="55">
        <v>1</v>
      </c>
      <c r="D107" s="57" t="s">
        <v>15</v>
      </c>
      <c r="E107" s="41" t="s">
        <v>3745</v>
      </c>
      <c r="F107" s="84" t="s">
        <v>48</v>
      </c>
      <c r="G107" s="52" t="s">
        <v>40</v>
      </c>
      <c r="H107" s="52" t="s">
        <v>50</v>
      </c>
      <c r="I107" s="52" t="s">
        <v>42</v>
      </c>
      <c r="J107" s="257">
        <v>57.761249999999997</v>
      </c>
      <c r="K107" s="45" t="s">
        <v>3746</v>
      </c>
      <c r="L107" s="52" t="s">
        <v>3747</v>
      </c>
      <c r="M107" s="52" t="s">
        <v>3748</v>
      </c>
      <c r="N107" s="39" t="s">
        <v>3403</v>
      </c>
      <c r="O107" s="108"/>
    </row>
    <row r="108" spans="2:15" ht="18" customHeight="1" x14ac:dyDescent="0.15">
      <c r="B108" s="54">
        <v>2017</v>
      </c>
      <c r="C108" s="55">
        <v>1</v>
      </c>
      <c r="D108" s="55" t="s">
        <v>15</v>
      </c>
      <c r="E108" s="169" t="s">
        <v>3569</v>
      </c>
      <c r="F108" s="52" t="s">
        <v>3536</v>
      </c>
      <c r="G108" s="52" t="s">
        <v>40</v>
      </c>
      <c r="H108" s="52" t="s">
        <v>50</v>
      </c>
      <c r="I108" s="52" t="s">
        <v>42</v>
      </c>
      <c r="J108" s="258">
        <v>57</v>
      </c>
      <c r="K108" s="45" t="s">
        <v>3570</v>
      </c>
      <c r="L108" s="52" t="s">
        <v>3571</v>
      </c>
      <c r="M108" s="52" t="s">
        <v>3572</v>
      </c>
      <c r="N108" s="55" t="s">
        <v>25</v>
      </c>
      <c r="O108" s="58"/>
    </row>
    <row r="109" spans="2:15" ht="18" customHeight="1" x14ac:dyDescent="0.15">
      <c r="B109" s="54">
        <v>2017</v>
      </c>
      <c r="C109" s="55">
        <v>1</v>
      </c>
      <c r="D109" s="55" t="s">
        <v>15</v>
      </c>
      <c r="E109" s="45" t="s">
        <v>3619</v>
      </c>
      <c r="F109" s="52" t="s">
        <v>3536</v>
      </c>
      <c r="G109" s="52" t="s">
        <v>3554</v>
      </c>
      <c r="H109" s="52" t="s">
        <v>50</v>
      </c>
      <c r="I109" s="52" t="s">
        <v>42</v>
      </c>
      <c r="J109" s="258">
        <v>100</v>
      </c>
      <c r="K109" s="199" t="s">
        <v>3437</v>
      </c>
      <c r="L109" s="52" t="s">
        <v>3438</v>
      </c>
      <c r="M109" s="52" t="s">
        <v>3439</v>
      </c>
      <c r="N109" s="55" t="s">
        <v>25</v>
      </c>
      <c r="O109" s="58"/>
    </row>
    <row r="110" spans="2:15" ht="18" customHeight="1" x14ac:dyDescent="0.15">
      <c r="B110" s="54">
        <v>2017</v>
      </c>
      <c r="C110" s="55">
        <v>1</v>
      </c>
      <c r="D110" s="55" t="s">
        <v>15</v>
      </c>
      <c r="E110" s="45" t="s">
        <v>3620</v>
      </c>
      <c r="F110" s="52" t="s">
        <v>3536</v>
      </c>
      <c r="G110" s="52" t="s">
        <v>49</v>
      </c>
      <c r="H110" s="52" t="s">
        <v>41</v>
      </c>
      <c r="I110" s="52" t="s">
        <v>42</v>
      </c>
      <c r="J110" s="258">
        <v>50</v>
      </c>
      <c r="K110" s="199" t="s">
        <v>3437</v>
      </c>
      <c r="L110" s="52" t="s">
        <v>3438</v>
      </c>
      <c r="M110" s="52" t="s">
        <v>3439</v>
      </c>
      <c r="N110" s="55" t="s">
        <v>3403</v>
      </c>
      <c r="O110" s="58"/>
    </row>
    <row r="111" spans="2:15" ht="18" customHeight="1" x14ac:dyDescent="0.15">
      <c r="B111" s="54">
        <v>2017</v>
      </c>
      <c r="C111" s="55">
        <v>1</v>
      </c>
      <c r="D111" s="55" t="s">
        <v>15</v>
      </c>
      <c r="E111" s="45" t="s">
        <v>3621</v>
      </c>
      <c r="F111" s="52" t="s">
        <v>48</v>
      </c>
      <c r="G111" s="52" t="s">
        <v>49</v>
      </c>
      <c r="H111" s="52" t="s">
        <v>50</v>
      </c>
      <c r="I111" s="52" t="s">
        <v>42</v>
      </c>
      <c r="J111" s="258">
        <v>69</v>
      </c>
      <c r="K111" s="199" t="s">
        <v>3622</v>
      </c>
      <c r="L111" s="52" t="s">
        <v>3623</v>
      </c>
      <c r="M111" s="52" t="s">
        <v>3624</v>
      </c>
      <c r="N111" s="55" t="s">
        <v>25</v>
      </c>
      <c r="O111" s="58"/>
    </row>
    <row r="112" spans="2:15" ht="18" customHeight="1" x14ac:dyDescent="0.15">
      <c r="B112" s="54">
        <v>2017</v>
      </c>
      <c r="C112" s="55">
        <v>1</v>
      </c>
      <c r="D112" s="55" t="s">
        <v>15</v>
      </c>
      <c r="E112" s="45" t="s">
        <v>4573</v>
      </c>
      <c r="F112" s="52" t="s">
        <v>48</v>
      </c>
      <c r="G112" s="52" t="s">
        <v>40</v>
      </c>
      <c r="H112" s="52" t="s">
        <v>3552</v>
      </c>
      <c r="I112" s="52" t="s">
        <v>42</v>
      </c>
      <c r="J112" s="258">
        <v>366</v>
      </c>
      <c r="K112" s="45" t="s">
        <v>4381</v>
      </c>
      <c r="L112" s="36" t="s">
        <v>4574</v>
      </c>
      <c r="M112" s="52" t="s">
        <v>4384</v>
      </c>
      <c r="N112" s="55" t="s">
        <v>25</v>
      </c>
      <c r="O112" s="58"/>
    </row>
    <row r="113" spans="2:15" ht="18" customHeight="1" x14ac:dyDescent="0.15">
      <c r="B113" s="98">
        <v>2017</v>
      </c>
      <c r="C113" s="40">
        <v>1</v>
      </c>
      <c r="D113" s="40" t="s">
        <v>15</v>
      </c>
      <c r="E113" s="41" t="s">
        <v>4575</v>
      </c>
      <c r="F113" s="39" t="s">
        <v>48</v>
      </c>
      <c r="G113" s="39" t="s">
        <v>40</v>
      </c>
      <c r="H113" s="39" t="s">
        <v>50</v>
      </c>
      <c r="I113" s="39" t="s">
        <v>42</v>
      </c>
      <c r="J113" s="261">
        <v>160</v>
      </c>
      <c r="K113" s="41" t="s">
        <v>4433</v>
      </c>
      <c r="L113" s="81" t="s">
        <v>4576</v>
      </c>
      <c r="M113" s="39" t="s">
        <v>4429</v>
      </c>
      <c r="N113" s="40" t="s">
        <v>25</v>
      </c>
      <c r="O113" s="83"/>
    </row>
    <row r="114" spans="2:15" ht="18" customHeight="1" x14ac:dyDescent="0.15">
      <c r="B114" s="54">
        <v>2017</v>
      </c>
      <c r="C114" s="55">
        <v>1</v>
      </c>
      <c r="D114" s="55" t="s">
        <v>15</v>
      </c>
      <c r="E114" s="45" t="s">
        <v>4577</v>
      </c>
      <c r="F114" s="52" t="s">
        <v>48</v>
      </c>
      <c r="G114" s="52" t="s">
        <v>40</v>
      </c>
      <c r="H114" s="52" t="s">
        <v>50</v>
      </c>
      <c r="I114" s="52" t="s">
        <v>42</v>
      </c>
      <c r="J114" s="258">
        <v>67.89</v>
      </c>
      <c r="K114" s="41" t="s">
        <v>4433</v>
      </c>
      <c r="L114" s="36" t="s">
        <v>4444</v>
      </c>
      <c r="M114" s="52" t="s">
        <v>4445</v>
      </c>
      <c r="N114" s="55" t="s">
        <v>3403</v>
      </c>
      <c r="O114" s="58"/>
    </row>
    <row r="115" spans="2:15" ht="18" customHeight="1" x14ac:dyDescent="0.15">
      <c r="B115" s="54">
        <v>2017</v>
      </c>
      <c r="C115" s="55">
        <v>1</v>
      </c>
      <c r="D115" s="55" t="s">
        <v>15</v>
      </c>
      <c r="E115" s="45" t="s">
        <v>4578</v>
      </c>
      <c r="F115" s="52" t="s">
        <v>81</v>
      </c>
      <c r="G115" s="52" t="s">
        <v>40</v>
      </c>
      <c r="H115" s="52" t="s">
        <v>50</v>
      </c>
      <c r="I115" s="52" t="s">
        <v>42</v>
      </c>
      <c r="J115" s="258">
        <v>30</v>
      </c>
      <c r="K115" s="45" t="s">
        <v>4579</v>
      </c>
      <c r="L115" s="36" t="s">
        <v>4580</v>
      </c>
      <c r="M115" s="52" t="s">
        <v>4581</v>
      </c>
      <c r="N115" s="55" t="s">
        <v>25</v>
      </c>
      <c r="O115" s="58"/>
    </row>
    <row r="116" spans="2:15" ht="18" customHeight="1" x14ac:dyDescent="0.15">
      <c r="B116" s="54">
        <v>2017</v>
      </c>
      <c r="C116" s="55">
        <v>1</v>
      </c>
      <c r="D116" s="55" t="s">
        <v>15</v>
      </c>
      <c r="E116" s="45" t="s">
        <v>4598</v>
      </c>
      <c r="F116" s="52" t="s">
        <v>3536</v>
      </c>
      <c r="G116" s="52" t="s">
        <v>40</v>
      </c>
      <c r="H116" s="52" t="s">
        <v>50</v>
      </c>
      <c r="I116" s="52" t="s">
        <v>42</v>
      </c>
      <c r="J116" s="258">
        <v>130</v>
      </c>
      <c r="K116" s="45" t="s">
        <v>4354</v>
      </c>
      <c r="L116" s="36" t="s">
        <v>4599</v>
      </c>
      <c r="M116" s="52" t="s">
        <v>4600</v>
      </c>
      <c r="N116" s="55" t="s">
        <v>25</v>
      </c>
      <c r="O116" s="58"/>
    </row>
    <row r="117" spans="2:15" ht="18" customHeight="1" x14ac:dyDescent="0.15">
      <c r="B117" s="54">
        <v>2017</v>
      </c>
      <c r="C117" s="55">
        <v>1</v>
      </c>
      <c r="D117" s="55" t="s">
        <v>16</v>
      </c>
      <c r="E117" s="45" t="s">
        <v>4601</v>
      </c>
      <c r="F117" s="52" t="s">
        <v>81</v>
      </c>
      <c r="G117" s="52" t="s">
        <v>40</v>
      </c>
      <c r="H117" s="52" t="s">
        <v>50</v>
      </c>
      <c r="I117" s="52" t="s">
        <v>42</v>
      </c>
      <c r="J117" s="258">
        <v>90</v>
      </c>
      <c r="K117" s="45" t="s">
        <v>4354</v>
      </c>
      <c r="L117" s="36" t="s">
        <v>4602</v>
      </c>
      <c r="M117" s="52" t="s">
        <v>4603</v>
      </c>
      <c r="N117" s="55" t="s">
        <v>3403</v>
      </c>
      <c r="O117" s="58"/>
    </row>
    <row r="118" spans="2:15" ht="18" customHeight="1" x14ac:dyDescent="0.15">
      <c r="B118" s="54">
        <v>2017</v>
      </c>
      <c r="C118" s="55">
        <v>1</v>
      </c>
      <c r="D118" s="55" t="s">
        <v>16</v>
      </c>
      <c r="E118" s="45" t="s">
        <v>4604</v>
      </c>
      <c r="F118" s="52" t="s">
        <v>81</v>
      </c>
      <c r="G118" s="52" t="s">
        <v>40</v>
      </c>
      <c r="H118" s="52" t="s">
        <v>50</v>
      </c>
      <c r="I118" s="52" t="s">
        <v>42</v>
      </c>
      <c r="J118" s="258">
        <v>80</v>
      </c>
      <c r="K118" s="45" t="s">
        <v>4354</v>
      </c>
      <c r="L118" s="36" t="s">
        <v>4602</v>
      </c>
      <c r="M118" s="52" t="s">
        <v>4603</v>
      </c>
      <c r="N118" s="55" t="s">
        <v>3403</v>
      </c>
      <c r="O118" s="58"/>
    </row>
    <row r="119" spans="2:15" ht="18" customHeight="1" x14ac:dyDescent="0.15">
      <c r="B119" s="54">
        <v>2017</v>
      </c>
      <c r="C119" s="55">
        <v>1</v>
      </c>
      <c r="D119" s="57" t="s">
        <v>16</v>
      </c>
      <c r="E119" s="64" t="s">
        <v>5202</v>
      </c>
      <c r="F119" s="65" t="s">
        <v>48</v>
      </c>
      <c r="G119" s="52" t="s">
        <v>40</v>
      </c>
      <c r="H119" s="52" t="s">
        <v>50</v>
      </c>
      <c r="I119" s="52" t="s">
        <v>42</v>
      </c>
      <c r="J119" s="257">
        <v>41</v>
      </c>
      <c r="K119" s="45" t="s">
        <v>4764</v>
      </c>
      <c r="L119" s="52" t="s">
        <v>4919</v>
      </c>
      <c r="M119" s="52" t="s">
        <v>4920</v>
      </c>
      <c r="N119" s="55" t="s">
        <v>25</v>
      </c>
      <c r="O119" s="49"/>
    </row>
    <row r="120" spans="2:15" ht="18" customHeight="1" x14ac:dyDescent="0.15">
      <c r="B120" s="54">
        <v>2017</v>
      </c>
      <c r="C120" s="55">
        <v>1</v>
      </c>
      <c r="D120" s="57" t="s">
        <v>15</v>
      </c>
      <c r="E120" s="48" t="s">
        <v>5320</v>
      </c>
      <c r="F120" s="65" t="s">
        <v>81</v>
      </c>
      <c r="G120" s="52" t="s">
        <v>49</v>
      </c>
      <c r="H120" s="52" t="s">
        <v>41</v>
      </c>
      <c r="I120" s="52" t="s">
        <v>42</v>
      </c>
      <c r="J120" s="257">
        <v>42</v>
      </c>
      <c r="K120" s="48" t="s">
        <v>5317</v>
      </c>
      <c r="L120" s="52" t="s">
        <v>5318</v>
      </c>
      <c r="M120" s="52" t="s">
        <v>5319</v>
      </c>
      <c r="N120" s="55" t="s">
        <v>25</v>
      </c>
      <c r="O120" s="49"/>
    </row>
    <row r="121" spans="2:15" ht="18" customHeight="1" x14ac:dyDescent="0.15">
      <c r="B121" s="54">
        <v>2017</v>
      </c>
      <c r="C121" s="55">
        <v>1</v>
      </c>
      <c r="D121" s="57" t="s">
        <v>15</v>
      </c>
      <c r="E121" s="48" t="s">
        <v>5321</v>
      </c>
      <c r="F121" s="65" t="s">
        <v>5207</v>
      </c>
      <c r="G121" s="52" t="s">
        <v>49</v>
      </c>
      <c r="H121" s="52" t="s">
        <v>41</v>
      </c>
      <c r="I121" s="52" t="s">
        <v>42</v>
      </c>
      <c r="J121" s="257">
        <v>36</v>
      </c>
      <c r="K121" s="48" t="s">
        <v>5317</v>
      </c>
      <c r="L121" s="52" t="s">
        <v>5318</v>
      </c>
      <c r="M121" s="52" t="s">
        <v>5319</v>
      </c>
      <c r="N121" s="55" t="s">
        <v>25</v>
      </c>
      <c r="O121" s="49"/>
    </row>
    <row r="122" spans="2:15" ht="18" customHeight="1" x14ac:dyDescent="0.15">
      <c r="B122" s="54">
        <v>2017</v>
      </c>
      <c r="C122" s="55">
        <v>1</v>
      </c>
      <c r="D122" s="57" t="s">
        <v>15</v>
      </c>
      <c r="E122" s="48" t="s">
        <v>5332</v>
      </c>
      <c r="F122" s="65" t="s">
        <v>5207</v>
      </c>
      <c r="G122" s="52" t="s">
        <v>40</v>
      </c>
      <c r="H122" s="52" t="s">
        <v>50</v>
      </c>
      <c r="I122" s="52" t="s">
        <v>42</v>
      </c>
      <c r="J122" s="257">
        <v>165</v>
      </c>
      <c r="K122" s="48" t="s">
        <v>5274</v>
      </c>
      <c r="L122" s="52" t="s">
        <v>5275</v>
      </c>
      <c r="M122" s="52" t="s">
        <v>5276</v>
      </c>
      <c r="N122" s="55" t="s">
        <v>25</v>
      </c>
      <c r="O122" s="49"/>
    </row>
    <row r="123" spans="2:15" ht="18" customHeight="1" x14ac:dyDescent="0.15">
      <c r="B123" s="54">
        <v>2017</v>
      </c>
      <c r="C123" s="55">
        <v>1</v>
      </c>
      <c r="D123" s="57" t="s">
        <v>15</v>
      </c>
      <c r="E123" s="48" t="s">
        <v>5333</v>
      </c>
      <c r="F123" s="65" t="s">
        <v>81</v>
      </c>
      <c r="G123" s="52" t="s">
        <v>40</v>
      </c>
      <c r="H123" s="52" t="s">
        <v>50</v>
      </c>
      <c r="I123" s="52" t="s">
        <v>42</v>
      </c>
      <c r="J123" s="257">
        <v>105</v>
      </c>
      <c r="K123" s="48" t="s">
        <v>5274</v>
      </c>
      <c r="L123" s="52" t="s">
        <v>5275</v>
      </c>
      <c r="M123" s="52" t="s">
        <v>5276</v>
      </c>
      <c r="N123" s="55" t="s">
        <v>25</v>
      </c>
      <c r="O123" s="49"/>
    </row>
    <row r="124" spans="2:15" ht="18" customHeight="1" x14ac:dyDescent="0.15">
      <c r="B124" s="54">
        <v>2017</v>
      </c>
      <c r="C124" s="55">
        <v>1</v>
      </c>
      <c r="D124" s="57" t="s">
        <v>15</v>
      </c>
      <c r="E124" s="48" t="s">
        <v>5334</v>
      </c>
      <c r="F124" s="65" t="s">
        <v>81</v>
      </c>
      <c r="G124" s="52" t="s">
        <v>40</v>
      </c>
      <c r="H124" s="52" t="s">
        <v>50</v>
      </c>
      <c r="I124" s="52" t="s">
        <v>42</v>
      </c>
      <c r="J124" s="257">
        <v>190</v>
      </c>
      <c r="K124" s="48" t="s">
        <v>5274</v>
      </c>
      <c r="L124" s="52" t="s">
        <v>5275</v>
      </c>
      <c r="M124" s="52" t="s">
        <v>5276</v>
      </c>
      <c r="N124" s="55" t="s">
        <v>25</v>
      </c>
      <c r="O124" s="49"/>
    </row>
    <row r="125" spans="2:15" ht="18" customHeight="1" x14ac:dyDescent="0.15">
      <c r="B125" s="54">
        <v>2017</v>
      </c>
      <c r="C125" s="55">
        <v>1</v>
      </c>
      <c r="D125" s="57" t="s">
        <v>4959</v>
      </c>
      <c r="E125" s="48" t="s">
        <v>5335</v>
      </c>
      <c r="F125" s="65" t="s">
        <v>48</v>
      </c>
      <c r="G125" s="52" t="s">
        <v>40</v>
      </c>
      <c r="H125" s="52" t="s">
        <v>50</v>
      </c>
      <c r="I125" s="39" t="s">
        <v>42</v>
      </c>
      <c r="J125" s="198">
        <v>51</v>
      </c>
      <c r="K125" s="31" t="s">
        <v>5249</v>
      </c>
      <c r="L125" s="39" t="s">
        <v>5325</v>
      </c>
      <c r="M125" s="52" t="s">
        <v>5326</v>
      </c>
      <c r="N125" s="55" t="s">
        <v>25</v>
      </c>
      <c r="O125" s="49"/>
    </row>
    <row r="126" spans="2:15" ht="18" customHeight="1" x14ac:dyDescent="0.15">
      <c r="B126" s="54">
        <v>2017</v>
      </c>
      <c r="C126" s="55">
        <v>1</v>
      </c>
      <c r="D126" s="57" t="s">
        <v>4959</v>
      </c>
      <c r="E126" s="48" t="s">
        <v>5337</v>
      </c>
      <c r="F126" s="65" t="s">
        <v>48</v>
      </c>
      <c r="G126" s="52" t="s">
        <v>40</v>
      </c>
      <c r="H126" s="52" t="s">
        <v>50</v>
      </c>
      <c r="I126" s="39" t="s">
        <v>42</v>
      </c>
      <c r="J126" s="198">
        <v>132</v>
      </c>
      <c r="K126" s="31" t="s">
        <v>5329</v>
      </c>
      <c r="L126" s="39" t="s">
        <v>5338</v>
      </c>
      <c r="M126" s="52" t="s">
        <v>5336</v>
      </c>
      <c r="N126" s="55" t="s">
        <v>25</v>
      </c>
      <c r="O126" s="49"/>
    </row>
    <row r="127" spans="2:15" ht="18" customHeight="1" x14ac:dyDescent="0.15">
      <c r="B127" s="54">
        <v>2017</v>
      </c>
      <c r="C127" s="55">
        <v>1</v>
      </c>
      <c r="D127" s="57" t="s">
        <v>15</v>
      </c>
      <c r="E127" s="48" t="s">
        <v>5339</v>
      </c>
      <c r="F127" s="65" t="s">
        <v>48</v>
      </c>
      <c r="G127" s="52" t="s">
        <v>40</v>
      </c>
      <c r="H127" s="52" t="s">
        <v>50</v>
      </c>
      <c r="I127" s="39" t="s">
        <v>42</v>
      </c>
      <c r="J127" s="198">
        <v>80</v>
      </c>
      <c r="K127" s="31" t="s">
        <v>5249</v>
      </c>
      <c r="L127" s="39" t="s">
        <v>5325</v>
      </c>
      <c r="M127" s="52" t="s">
        <v>5326</v>
      </c>
      <c r="N127" s="55" t="s">
        <v>25</v>
      </c>
      <c r="O127" s="49"/>
    </row>
    <row r="128" spans="2:15" ht="18" customHeight="1" x14ac:dyDescent="0.15">
      <c r="B128" s="54">
        <v>2017</v>
      </c>
      <c r="C128" s="55">
        <v>1</v>
      </c>
      <c r="D128" s="57" t="s">
        <v>4959</v>
      </c>
      <c r="E128" s="48" t="s">
        <v>5340</v>
      </c>
      <c r="F128" s="65" t="s">
        <v>48</v>
      </c>
      <c r="G128" s="52" t="s">
        <v>40</v>
      </c>
      <c r="H128" s="52" t="s">
        <v>50</v>
      </c>
      <c r="I128" s="39" t="s">
        <v>42</v>
      </c>
      <c r="J128" s="198">
        <v>38</v>
      </c>
      <c r="K128" s="31" t="s">
        <v>5249</v>
      </c>
      <c r="L128" s="39" t="s">
        <v>5325</v>
      </c>
      <c r="M128" s="52" t="s">
        <v>5326</v>
      </c>
      <c r="N128" s="55" t="s">
        <v>25</v>
      </c>
      <c r="O128" s="49"/>
    </row>
    <row r="129" spans="2:15" ht="18" customHeight="1" x14ac:dyDescent="0.15">
      <c r="B129" s="54">
        <v>2017</v>
      </c>
      <c r="C129" s="55">
        <v>1</v>
      </c>
      <c r="D129" s="57" t="s">
        <v>15</v>
      </c>
      <c r="E129" s="48" t="s">
        <v>5341</v>
      </c>
      <c r="F129" s="65" t="s">
        <v>48</v>
      </c>
      <c r="G129" s="52" t="s">
        <v>40</v>
      </c>
      <c r="H129" s="52" t="s">
        <v>50</v>
      </c>
      <c r="I129" s="39" t="s">
        <v>42</v>
      </c>
      <c r="J129" s="198">
        <v>66</v>
      </c>
      <c r="K129" s="31" t="s">
        <v>5249</v>
      </c>
      <c r="L129" s="39" t="s">
        <v>5325</v>
      </c>
      <c r="M129" s="52" t="s">
        <v>5326</v>
      </c>
      <c r="N129" s="55" t="s">
        <v>25</v>
      </c>
      <c r="O129" s="49"/>
    </row>
    <row r="130" spans="2:15" ht="18" customHeight="1" x14ac:dyDescent="0.15">
      <c r="B130" s="54">
        <v>2017</v>
      </c>
      <c r="C130" s="55">
        <v>1</v>
      </c>
      <c r="D130" s="57" t="s">
        <v>4959</v>
      </c>
      <c r="E130" s="48" t="s">
        <v>5342</v>
      </c>
      <c r="F130" s="65" t="s">
        <v>48</v>
      </c>
      <c r="G130" s="52" t="s">
        <v>40</v>
      </c>
      <c r="H130" s="52" t="s">
        <v>50</v>
      </c>
      <c r="I130" s="39" t="s">
        <v>42</v>
      </c>
      <c r="J130" s="198">
        <v>34</v>
      </c>
      <c r="K130" s="31" t="s">
        <v>5329</v>
      </c>
      <c r="L130" s="39" t="s">
        <v>5338</v>
      </c>
      <c r="M130" s="52" t="s">
        <v>5336</v>
      </c>
      <c r="N130" s="55" t="s">
        <v>25</v>
      </c>
      <c r="O130" s="49"/>
    </row>
    <row r="131" spans="2:15" ht="18" customHeight="1" x14ac:dyDescent="0.15">
      <c r="B131" s="54">
        <v>2017</v>
      </c>
      <c r="C131" s="55">
        <v>1</v>
      </c>
      <c r="D131" s="57" t="s">
        <v>15</v>
      </c>
      <c r="E131" s="48" t="s">
        <v>5343</v>
      </c>
      <c r="F131" s="65" t="s">
        <v>48</v>
      </c>
      <c r="G131" s="52" t="s">
        <v>40</v>
      </c>
      <c r="H131" s="52" t="s">
        <v>50</v>
      </c>
      <c r="I131" s="39" t="s">
        <v>42</v>
      </c>
      <c r="J131" s="198">
        <v>41</v>
      </c>
      <c r="K131" s="31" t="s">
        <v>5249</v>
      </c>
      <c r="L131" s="39" t="s">
        <v>5325</v>
      </c>
      <c r="M131" s="52" t="s">
        <v>5326</v>
      </c>
      <c r="N131" s="55" t="s">
        <v>25</v>
      </c>
      <c r="O131" s="49"/>
    </row>
    <row r="132" spans="2:15" ht="18" customHeight="1" x14ac:dyDescent="0.15">
      <c r="B132" s="54">
        <v>2017</v>
      </c>
      <c r="C132" s="55">
        <v>1</v>
      </c>
      <c r="D132" s="57" t="s">
        <v>4959</v>
      </c>
      <c r="E132" s="48" t="s">
        <v>5344</v>
      </c>
      <c r="F132" s="65" t="s">
        <v>48</v>
      </c>
      <c r="G132" s="52" t="s">
        <v>40</v>
      </c>
      <c r="H132" s="52" t="s">
        <v>50</v>
      </c>
      <c r="I132" s="39" t="s">
        <v>42</v>
      </c>
      <c r="J132" s="198">
        <v>162</v>
      </c>
      <c r="K132" s="48" t="s">
        <v>5329</v>
      </c>
      <c r="L132" s="52" t="s">
        <v>5330</v>
      </c>
      <c r="M132" s="52" t="s">
        <v>5251</v>
      </c>
      <c r="N132" s="55" t="s">
        <v>25</v>
      </c>
      <c r="O132" s="49"/>
    </row>
    <row r="133" spans="2:15" ht="18" customHeight="1" x14ac:dyDescent="0.15">
      <c r="B133" s="54">
        <v>2017</v>
      </c>
      <c r="C133" s="55">
        <v>1</v>
      </c>
      <c r="D133" s="57" t="s">
        <v>15</v>
      </c>
      <c r="E133" s="48" t="s">
        <v>5345</v>
      </c>
      <c r="F133" s="65" t="s">
        <v>48</v>
      </c>
      <c r="G133" s="52" t="s">
        <v>40</v>
      </c>
      <c r="H133" s="52" t="s">
        <v>50</v>
      </c>
      <c r="I133" s="39" t="s">
        <v>42</v>
      </c>
      <c r="J133" s="198">
        <v>36</v>
      </c>
      <c r="K133" s="31" t="s">
        <v>5249</v>
      </c>
      <c r="L133" s="39" t="s">
        <v>5325</v>
      </c>
      <c r="M133" s="52" t="s">
        <v>5326</v>
      </c>
      <c r="N133" s="55" t="s">
        <v>25</v>
      </c>
      <c r="O133" s="49"/>
    </row>
    <row r="134" spans="2:15" ht="18" customHeight="1" x14ac:dyDescent="0.15">
      <c r="B134" s="54">
        <v>2017</v>
      </c>
      <c r="C134" s="55">
        <v>1</v>
      </c>
      <c r="D134" s="57" t="s">
        <v>4959</v>
      </c>
      <c r="E134" s="48" t="s">
        <v>5346</v>
      </c>
      <c r="F134" s="65" t="s">
        <v>48</v>
      </c>
      <c r="G134" s="52" t="s">
        <v>40</v>
      </c>
      <c r="H134" s="52" t="s">
        <v>50</v>
      </c>
      <c r="I134" s="39" t="s">
        <v>42</v>
      </c>
      <c r="J134" s="198">
        <v>137</v>
      </c>
      <c r="K134" s="31" t="s">
        <v>5249</v>
      </c>
      <c r="L134" s="39" t="s">
        <v>5325</v>
      </c>
      <c r="M134" s="52" t="s">
        <v>5326</v>
      </c>
      <c r="N134" s="55" t="s">
        <v>25</v>
      </c>
      <c r="O134" s="49"/>
    </row>
    <row r="135" spans="2:15" ht="18" customHeight="1" x14ac:dyDescent="0.15">
      <c r="B135" s="54">
        <v>2017</v>
      </c>
      <c r="C135" s="55">
        <v>1</v>
      </c>
      <c r="D135" s="57" t="s">
        <v>4959</v>
      </c>
      <c r="E135" s="48" t="s">
        <v>5347</v>
      </c>
      <c r="F135" s="65" t="s">
        <v>48</v>
      </c>
      <c r="G135" s="52" t="s">
        <v>40</v>
      </c>
      <c r="H135" s="52" t="s">
        <v>50</v>
      </c>
      <c r="I135" s="39" t="s">
        <v>42</v>
      </c>
      <c r="J135" s="198">
        <v>91</v>
      </c>
      <c r="K135" s="31" t="s">
        <v>5317</v>
      </c>
      <c r="L135" s="39" t="s">
        <v>5318</v>
      </c>
      <c r="M135" s="39" t="s">
        <v>5251</v>
      </c>
      <c r="N135" s="55" t="s">
        <v>25</v>
      </c>
      <c r="O135" s="49"/>
    </row>
    <row r="136" spans="2:15" ht="18" customHeight="1" x14ac:dyDescent="0.15">
      <c r="B136" s="54">
        <v>2017</v>
      </c>
      <c r="C136" s="55">
        <v>1</v>
      </c>
      <c r="D136" s="57" t="s">
        <v>15</v>
      </c>
      <c r="E136" s="48" t="s">
        <v>5348</v>
      </c>
      <c r="F136" s="65" t="s">
        <v>48</v>
      </c>
      <c r="G136" s="52" t="s">
        <v>40</v>
      </c>
      <c r="H136" s="52" t="s">
        <v>50</v>
      </c>
      <c r="I136" s="39" t="s">
        <v>42</v>
      </c>
      <c r="J136" s="198">
        <v>27</v>
      </c>
      <c r="K136" s="31" t="s">
        <v>5249</v>
      </c>
      <c r="L136" s="39" t="s">
        <v>5325</v>
      </c>
      <c r="M136" s="52" t="s">
        <v>5326</v>
      </c>
      <c r="N136" s="55" t="s">
        <v>25</v>
      </c>
      <c r="O136" s="49"/>
    </row>
    <row r="137" spans="2:15" ht="18" customHeight="1" x14ac:dyDescent="0.15">
      <c r="B137" s="54">
        <v>2017</v>
      </c>
      <c r="C137" s="55">
        <v>1</v>
      </c>
      <c r="D137" s="57" t="s">
        <v>4959</v>
      </c>
      <c r="E137" s="48" t="s">
        <v>5349</v>
      </c>
      <c r="F137" s="65" t="s">
        <v>48</v>
      </c>
      <c r="G137" s="52" t="s">
        <v>40</v>
      </c>
      <c r="H137" s="52" t="s">
        <v>50</v>
      </c>
      <c r="I137" s="39" t="s">
        <v>42</v>
      </c>
      <c r="J137" s="198">
        <v>50</v>
      </c>
      <c r="K137" s="31" t="s">
        <v>5249</v>
      </c>
      <c r="L137" s="39" t="s">
        <v>5325</v>
      </c>
      <c r="M137" s="52" t="s">
        <v>5326</v>
      </c>
      <c r="N137" s="55" t="s">
        <v>25</v>
      </c>
      <c r="O137" s="49"/>
    </row>
    <row r="138" spans="2:15" ht="18" customHeight="1" x14ac:dyDescent="0.15">
      <c r="B138" s="54">
        <v>2017</v>
      </c>
      <c r="C138" s="55">
        <v>1</v>
      </c>
      <c r="D138" s="57" t="s">
        <v>15</v>
      </c>
      <c r="E138" s="48" t="s">
        <v>5350</v>
      </c>
      <c r="F138" s="65" t="s">
        <v>48</v>
      </c>
      <c r="G138" s="52" t="s">
        <v>40</v>
      </c>
      <c r="H138" s="52" t="s">
        <v>50</v>
      </c>
      <c r="I138" s="39" t="s">
        <v>42</v>
      </c>
      <c r="J138" s="198">
        <v>27</v>
      </c>
      <c r="K138" s="31" t="s">
        <v>5249</v>
      </c>
      <c r="L138" s="39" t="s">
        <v>5325</v>
      </c>
      <c r="M138" s="52" t="s">
        <v>5326</v>
      </c>
      <c r="N138" s="55" t="s">
        <v>25</v>
      </c>
      <c r="O138" s="49"/>
    </row>
    <row r="139" spans="2:15" ht="18" customHeight="1" x14ac:dyDescent="0.15">
      <c r="B139" s="54">
        <v>2017</v>
      </c>
      <c r="C139" s="55">
        <v>1</v>
      </c>
      <c r="D139" s="57" t="s">
        <v>4959</v>
      </c>
      <c r="E139" s="48" t="s">
        <v>5351</v>
      </c>
      <c r="F139" s="65" t="s">
        <v>48</v>
      </c>
      <c r="G139" s="52" t="s">
        <v>40</v>
      </c>
      <c r="H139" s="52" t="s">
        <v>50</v>
      </c>
      <c r="I139" s="39" t="s">
        <v>42</v>
      </c>
      <c r="J139" s="198">
        <v>83</v>
      </c>
      <c r="K139" s="31" t="s">
        <v>5249</v>
      </c>
      <c r="L139" s="39" t="s">
        <v>5325</v>
      </c>
      <c r="M139" s="52" t="s">
        <v>5352</v>
      </c>
      <c r="N139" s="55" t="s">
        <v>25</v>
      </c>
      <c r="O139" s="49"/>
    </row>
    <row r="140" spans="2:15" ht="18" customHeight="1" x14ac:dyDescent="0.15">
      <c r="B140" s="54">
        <v>2017</v>
      </c>
      <c r="C140" s="55">
        <v>1</v>
      </c>
      <c r="D140" s="57" t="s">
        <v>15</v>
      </c>
      <c r="E140" s="48" t="s">
        <v>5353</v>
      </c>
      <c r="F140" s="65" t="s">
        <v>48</v>
      </c>
      <c r="G140" s="52" t="s">
        <v>40</v>
      </c>
      <c r="H140" s="52" t="s">
        <v>50</v>
      </c>
      <c r="I140" s="39" t="s">
        <v>42</v>
      </c>
      <c r="J140" s="198">
        <v>72</v>
      </c>
      <c r="K140" s="31" t="s">
        <v>5249</v>
      </c>
      <c r="L140" s="39" t="s">
        <v>5322</v>
      </c>
      <c r="M140" s="39" t="s">
        <v>5323</v>
      </c>
      <c r="N140" s="55" t="s">
        <v>25</v>
      </c>
      <c r="O140" s="49"/>
    </row>
    <row r="141" spans="2:15" ht="18" customHeight="1" x14ac:dyDescent="0.15">
      <c r="B141" s="54">
        <v>2017</v>
      </c>
      <c r="C141" s="55">
        <v>1</v>
      </c>
      <c r="D141" s="57" t="s">
        <v>15</v>
      </c>
      <c r="E141" s="48" t="s">
        <v>5354</v>
      </c>
      <c r="F141" s="65" t="s">
        <v>48</v>
      </c>
      <c r="G141" s="52" t="s">
        <v>40</v>
      </c>
      <c r="H141" s="52" t="s">
        <v>50</v>
      </c>
      <c r="I141" s="39" t="s">
        <v>42</v>
      </c>
      <c r="J141" s="198">
        <v>48</v>
      </c>
      <c r="K141" s="31" t="s">
        <v>5249</v>
      </c>
      <c r="L141" s="39" t="s">
        <v>5325</v>
      </c>
      <c r="M141" s="52" t="s">
        <v>5326</v>
      </c>
      <c r="N141" s="55" t="s">
        <v>25</v>
      </c>
      <c r="O141" s="49"/>
    </row>
    <row r="142" spans="2:15" ht="18" customHeight="1" x14ac:dyDescent="0.15">
      <c r="B142" s="54">
        <v>2017</v>
      </c>
      <c r="C142" s="55">
        <v>1</v>
      </c>
      <c r="D142" s="57" t="s">
        <v>4959</v>
      </c>
      <c r="E142" s="48" t="s">
        <v>5355</v>
      </c>
      <c r="F142" s="65" t="s">
        <v>48</v>
      </c>
      <c r="G142" s="52" t="s">
        <v>40</v>
      </c>
      <c r="H142" s="52" t="s">
        <v>50</v>
      </c>
      <c r="I142" s="39" t="s">
        <v>42</v>
      </c>
      <c r="J142" s="198">
        <v>66</v>
      </c>
      <c r="K142" s="31" t="s">
        <v>5249</v>
      </c>
      <c r="L142" s="39" t="s">
        <v>5325</v>
      </c>
      <c r="M142" s="52" t="s">
        <v>5326</v>
      </c>
      <c r="N142" s="55" t="s">
        <v>25</v>
      </c>
      <c r="O142" s="49"/>
    </row>
    <row r="143" spans="2:15" ht="18" customHeight="1" x14ac:dyDescent="0.15">
      <c r="B143" s="54">
        <v>2017</v>
      </c>
      <c r="C143" s="55">
        <v>1</v>
      </c>
      <c r="D143" s="57" t="s">
        <v>15</v>
      </c>
      <c r="E143" s="48" t="s">
        <v>5356</v>
      </c>
      <c r="F143" s="65" t="s">
        <v>48</v>
      </c>
      <c r="G143" s="52" t="s">
        <v>40</v>
      </c>
      <c r="H143" s="52" t="s">
        <v>50</v>
      </c>
      <c r="I143" s="39" t="s">
        <v>42</v>
      </c>
      <c r="J143" s="198">
        <v>89</v>
      </c>
      <c r="K143" s="31" t="s">
        <v>5249</v>
      </c>
      <c r="L143" s="39" t="s">
        <v>5325</v>
      </c>
      <c r="M143" s="52" t="s">
        <v>5326</v>
      </c>
      <c r="N143" s="55" t="s">
        <v>25</v>
      </c>
      <c r="O143" s="49"/>
    </row>
    <row r="144" spans="2:15" ht="18" customHeight="1" x14ac:dyDescent="0.15">
      <c r="B144" s="54">
        <v>2017</v>
      </c>
      <c r="C144" s="55">
        <v>1</v>
      </c>
      <c r="D144" s="57" t="s">
        <v>15</v>
      </c>
      <c r="E144" s="48" t="s">
        <v>5359</v>
      </c>
      <c r="F144" s="65" t="s">
        <v>48</v>
      </c>
      <c r="G144" s="52" t="s">
        <v>49</v>
      </c>
      <c r="H144" s="52" t="s">
        <v>41</v>
      </c>
      <c r="I144" s="39" t="s">
        <v>42</v>
      </c>
      <c r="J144" s="198">
        <v>28</v>
      </c>
      <c r="K144" s="31" t="s">
        <v>5249</v>
      </c>
      <c r="L144" s="39" t="s">
        <v>5357</v>
      </c>
      <c r="M144" s="52" t="s">
        <v>5358</v>
      </c>
      <c r="N144" s="55" t="s">
        <v>25</v>
      </c>
      <c r="O144" s="49"/>
    </row>
    <row r="145" spans="2:15" ht="18" customHeight="1" x14ac:dyDescent="0.15">
      <c r="B145" s="54">
        <v>2017</v>
      </c>
      <c r="C145" s="55">
        <v>1</v>
      </c>
      <c r="D145" s="57" t="s">
        <v>4959</v>
      </c>
      <c r="E145" s="48" t="s">
        <v>5360</v>
      </c>
      <c r="F145" s="65" t="s">
        <v>48</v>
      </c>
      <c r="G145" s="52" t="s">
        <v>49</v>
      </c>
      <c r="H145" s="52" t="s">
        <v>41</v>
      </c>
      <c r="I145" s="39" t="s">
        <v>42</v>
      </c>
      <c r="J145" s="198">
        <v>28</v>
      </c>
      <c r="K145" s="31" t="s">
        <v>5249</v>
      </c>
      <c r="L145" s="39" t="s">
        <v>5361</v>
      </c>
      <c r="M145" s="52" t="s">
        <v>5326</v>
      </c>
      <c r="N145" s="55" t="s">
        <v>25</v>
      </c>
      <c r="O145" s="49"/>
    </row>
    <row r="146" spans="2:15" ht="18" customHeight="1" x14ac:dyDescent="0.15">
      <c r="B146" s="54">
        <v>2017</v>
      </c>
      <c r="C146" s="55">
        <v>1</v>
      </c>
      <c r="D146" s="57" t="s">
        <v>15</v>
      </c>
      <c r="E146" s="48" t="s">
        <v>5362</v>
      </c>
      <c r="F146" s="65" t="s">
        <v>48</v>
      </c>
      <c r="G146" s="52" t="s">
        <v>49</v>
      </c>
      <c r="H146" s="52" t="s">
        <v>41</v>
      </c>
      <c r="I146" s="39" t="s">
        <v>42</v>
      </c>
      <c r="J146" s="198">
        <v>25</v>
      </c>
      <c r="K146" s="31" t="s">
        <v>5249</v>
      </c>
      <c r="L146" s="39" t="s">
        <v>5363</v>
      </c>
      <c r="M146" s="52" t="s">
        <v>5326</v>
      </c>
      <c r="N146" s="55" t="s">
        <v>25</v>
      </c>
      <c r="O146" s="49"/>
    </row>
    <row r="147" spans="2:15" ht="18" customHeight="1" x14ac:dyDescent="0.15">
      <c r="B147" s="98">
        <v>2017</v>
      </c>
      <c r="C147" s="40">
        <v>1</v>
      </c>
      <c r="D147" s="117" t="s">
        <v>15</v>
      </c>
      <c r="E147" s="31" t="s">
        <v>5364</v>
      </c>
      <c r="F147" s="84" t="s">
        <v>48</v>
      </c>
      <c r="G147" s="39" t="s">
        <v>40</v>
      </c>
      <c r="H147" s="39" t="s">
        <v>50</v>
      </c>
      <c r="I147" s="39" t="s">
        <v>42</v>
      </c>
      <c r="J147" s="261">
        <v>80</v>
      </c>
      <c r="K147" s="31" t="s">
        <v>5249</v>
      </c>
      <c r="L147" s="39" t="s">
        <v>5325</v>
      </c>
      <c r="M147" s="39" t="s">
        <v>5326</v>
      </c>
      <c r="N147" s="39" t="s">
        <v>25</v>
      </c>
      <c r="O147" s="270"/>
    </row>
    <row r="148" spans="2:15" ht="18" customHeight="1" x14ac:dyDescent="0.15">
      <c r="B148" s="54">
        <v>2017</v>
      </c>
      <c r="C148" s="12">
        <v>2</v>
      </c>
      <c r="D148" s="55" t="s">
        <v>15</v>
      </c>
      <c r="E148" s="45" t="s">
        <v>86</v>
      </c>
      <c r="F148" s="52" t="s">
        <v>81</v>
      </c>
      <c r="G148" s="52" t="s">
        <v>40</v>
      </c>
      <c r="H148" s="52" t="s">
        <v>50</v>
      </c>
      <c r="I148" s="52" t="s">
        <v>46</v>
      </c>
      <c r="J148" s="257">
        <v>340</v>
      </c>
      <c r="K148" s="45" t="s">
        <v>82</v>
      </c>
      <c r="L148" s="52" t="s">
        <v>87</v>
      </c>
      <c r="M148" s="52" t="s">
        <v>88</v>
      </c>
      <c r="N148" s="55" t="s">
        <v>25</v>
      </c>
      <c r="O148" s="49"/>
    </row>
    <row r="149" spans="2:15" ht="18" customHeight="1" x14ac:dyDescent="0.15">
      <c r="B149" s="54">
        <v>2017</v>
      </c>
      <c r="C149" s="12">
        <v>2</v>
      </c>
      <c r="D149" s="55" t="s">
        <v>15</v>
      </c>
      <c r="E149" s="45" t="s">
        <v>89</v>
      </c>
      <c r="F149" s="52" t="s">
        <v>81</v>
      </c>
      <c r="G149" s="52" t="s">
        <v>40</v>
      </c>
      <c r="H149" s="52" t="s">
        <v>50</v>
      </c>
      <c r="I149" s="52" t="s">
        <v>46</v>
      </c>
      <c r="J149" s="257">
        <v>648</v>
      </c>
      <c r="K149" s="45" t="s">
        <v>82</v>
      </c>
      <c r="L149" s="52" t="s">
        <v>83</v>
      </c>
      <c r="M149" s="52" t="s">
        <v>84</v>
      </c>
      <c r="N149" s="55" t="s">
        <v>25</v>
      </c>
      <c r="O149" s="49"/>
    </row>
    <row r="150" spans="2:15" ht="18" customHeight="1" x14ac:dyDescent="0.15">
      <c r="B150" s="54">
        <v>2017</v>
      </c>
      <c r="C150" s="12">
        <v>2</v>
      </c>
      <c r="D150" s="55" t="s">
        <v>15</v>
      </c>
      <c r="E150" s="45" t="s">
        <v>90</v>
      </c>
      <c r="F150" s="52" t="s">
        <v>81</v>
      </c>
      <c r="G150" s="52" t="s">
        <v>40</v>
      </c>
      <c r="H150" s="52" t="s">
        <v>50</v>
      </c>
      <c r="I150" s="52" t="s">
        <v>46</v>
      </c>
      <c r="J150" s="257">
        <v>548</v>
      </c>
      <c r="K150" s="45" t="s">
        <v>82</v>
      </c>
      <c r="L150" s="52" t="s">
        <v>83</v>
      </c>
      <c r="M150" s="52" t="s">
        <v>84</v>
      </c>
      <c r="N150" s="55" t="s">
        <v>25</v>
      </c>
      <c r="O150" s="49"/>
    </row>
    <row r="151" spans="2:15" ht="18" customHeight="1" x14ac:dyDescent="0.15">
      <c r="B151" s="54">
        <v>2017</v>
      </c>
      <c r="C151" s="12">
        <v>2</v>
      </c>
      <c r="D151" s="55" t="s">
        <v>15</v>
      </c>
      <c r="E151" s="45" t="s">
        <v>91</v>
      </c>
      <c r="F151" s="52" t="s">
        <v>81</v>
      </c>
      <c r="G151" s="52" t="s">
        <v>40</v>
      </c>
      <c r="H151" s="52" t="s">
        <v>50</v>
      </c>
      <c r="I151" s="52" t="s">
        <v>46</v>
      </c>
      <c r="J151" s="257">
        <v>710</v>
      </c>
      <c r="K151" s="45" t="s">
        <v>82</v>
      </c>
      <c r="L151" s="52" t="s">
        <v>87</v>
      </c>
      <c r="M151" s="52" t="s">
        <v>88</v>
      </c>
      <c r="N151" s="55" t="s">
        <v>52</v>
      </c>
      <c r="O151" s="49"/>
    </row>
    <row r="152" spans="2:15" ht="18" customHeight="1" x14ac:dyDescent="0.15">
      <c r="B152" s="54">
        <v>2017</v>
      </c>
      <c r="C152" s="12">
        <v>2</v>
      </c>
      <c r="D152" s="55" t="s">
        <v>15</v>
      </c>
      <c r="E152" s="45" t="s">
        <v>92</v>
      </c>
      <c r="F152" s="52" t="s">
        <v>81</v>
      </c>
      <c r="G152" s="52" t="s">
        <v>40</v>
      </c>
      <c r="H152" s="52" t="s">
        <v>50</v>
      </c>
      <c r="I152" s="52" t="s">
        <v>46</v>
      </c>
      <c r="J152" s="257">
        <v>344</v>
      </c>
      <c r="K152" s="45" t="s">
        <v>82</v>
      </c>
      <c r="L152" s="52" t="s">
        <v>83</v>
      </c>
      <c r="M152" s="52" t="s">
        <v>84</v>
      </c>
      <c r="N152" s="55" t="s">
        <v>25</v>
      </c>
      <c r="O152" s="49"/>
    </row>
    <row r="153" spans="2:15" ht="18" customHeight="1" x14ac:dyDescent="0.15">
      <c r="B153" s="54">
        <v>2017</v>
      </c>
      <c r="C153" s="12">
        <v>2</v>
      </c>
      <c r="D153" s="55" t="s">
        <v>15</v>
      </c>
      <c r="E153" s="45" t="s">
        <v>93</v>
      </c>
      <c r="F153" s="52" t="s">
        <v>81</v>
      </c>
      <c r="G153" s="52" t="s">
        <v>40</v>
      </c>
      <c r="H153" s="52" t="s">
        <v>50</v>
      </c>
      <c r="I153" s="52" t="s">
        <v>42</v>
      </c>
      <c r="J153" s="257">
        <v>125</v>
      </c>
      <c r="K153" s="45" t="s">
        <v>82</v>
      </c>
      <c r="L153" s="52" t="s">
        <v>94</v>
      </c>
      <c r="M153" s="52" t="s">
        <v>95</v>
      </c>
      <c r="N153" s="55" t="s">
        <v>25</v>
      </c>
      <c r="O153" s="49"/>
    </row>
    <row r="154" spans="2:15" ht="18" customHeight="1" x14ac:dyDescent="0.15">
      <c r="B154" s="54">
        <v>2017</v>
      </c>
      <c r="C154" s="55">
        <v>2</v>
      </c>
      <c r="D154" s="57" t="s">
        <v>15</v>
      </c>
      <c r="E154" s="45" t="s">
        <v>110</v>
      </c>
      <c r="F154" s="65" t="s">
        <v>81</v>
      </c>
      <c r="G154" s="52" t="s">
        <v>40</v>
      </c>
      <c r="H154" s="52" t="s">
        <v>50</v>
      </c>
      <c r="I154" s="52" t="s">
        <v>42</v>
      </c>
      <c r="J154" s="257">
        <v>80</v>
      </c>
      <c r="K154" s="45" t="s">
        <v>111</v>
      </c>
      <c r="L154" s="52" t="s">
        <v>112</v>
      </c>
      <c r="M154" s="52" t="s">
        <v>113</v>
      </c>
      <c r="N154" s="55" t="s">
        <v>25</v>
      </c>
      <c r="O154" s="49"/>
    </row>
    <row r="155" spans="2:15" ht="18" customHeight="1" x14ac:dyDescent="0.15">
      <c r="B155" s="54">
        <v>2017</v>
      </c>
      <c r="C155" s="55">
        <v>2</v>
      </c>
      <c r="D155" s="55" t="s">
        <v>15</v>
      </c>
      <c r="E155" s="45" t="s">
        <v>184</v>
      </c>
      <c r="F155" s="52" t="s">
        <v>81</v>
      </c>
      <c r="G155" s="52" t="s">
        <v>49</v>
      </c>
      <c r="H155" s="52" t="s">
        <v>50</v>
      </c>
      <c r="I155" s="52" t="s">
        <v>42</v>
      </c>
      <c r="J155" s="258">
        <v>150</v>
      </c>
      <c r="K155" s="45" t="s">
        <v>185</v>
      </c>
      <c r="L155" s="52" t="s">
        <v>186</v>
      </c>
      <c r="M155" s="52" t="s">
        <v>187</v>
      </c>
      <c r="N155" s="55" t="s">
        <v>25</v>
      </c>
      <c r="O155" s="58"/>
    </row>
    <row r="156" spans="2:15" ht="18" customHeight="1" x14ac:dyDescent="0.15">
      <c r="B156" s="54">
        <v>2017</v>
      </c>
      <c r="C156" s="55">
        <v>2</v>
      </c>
      <c r="D156" s="57" t="s">
        <v>15</v>
      </c>
      <c r="E156" s="45" t="s">
        <v>408</v>
      </c>
      <c r="F156" s="65" t="s">
        <v>81</v>
      </c>
      <c r="G156" s="52" t="s">
        <v>40</v>
      </c>
      <c r="H156" s="52" t="s">
        <v>50</v>
      </c>
      <c r="I156" s="52" t="s">
        <v>42</v>
      </c>
      <c r="J156" s="257">
        <v>71</v>
      </c>
      <c r="K156" s="45" t="s">
        <v>323</v>
      </c>
      <c r="L156" s="52" t="s">
        <v>328</v>
      </c>
      <c r="M156" s="52" t="s">
        <v>329</v>
      </c>
      <c r="N156" s="55" t="s">
        <v>25</v>
      </c>
      <c r="O156" s="49"/>
    </row>
    <row r="157" spans="2:15" ht="18" customHeight="1" x14ac:dyDescent="0.15">
      <c r="B157" s="54">
        <v>2017</v>
      </c>
      <c r="C157" s="55">
        <v>2</v>
      </c>
      <c r="D157" s="57" t="s">
        <v>15</v>
      </c>
      <c r="E157" s="45" t="s">
        <v>409</v>
      </c>
      <c r="F157" s="65" t="s">
        <v>81</v>
      </c>
      <c r="G157" s="52" t="s">
        <v>49</v>
      </c>
      <c r="H157" s="52" t="s">
        <v>41</v>
      </c>
      <c r="I157" s="52" t="s">
        <v>42</v>
      </c>
      <c r="J157" s="258">
        <v>78</v>
      </c>
      <c r="K157" s="45" t="s">
        <v>337</v>
      </c>
      <c r="L157" s="52" t="s">
        <v>338</v>
      </c>
      <c r="M157" s="52" t="s">
        <v>339</v>
      </c>
      <c r="N157" s="52" t="s">
        <v>25</v>
      </c>
      <c r="O157" s="58"/>
    </row>
    <row r="158" spans="2:15" ht="18" customHeight="1" x14ac:dyDescent="0.15">
      <c r="B158" s="54">
        <v>2017</v>
      </c>
      <c r="C158" s="55">
        <v>2</v>
      </c>
      <c r="D158" s="57" t="s">
        <v>16</v>
      </c>
      <c r="E158" s="45" t="s">
        <v>411</v>
      </c>
      <c r="F158" s="65" t="s">
        <v>81</v>
      </c>
      <c r="G158" s="52" t="s">
        <v>49</v>
      </c>
      <c r="H158" s="52" t="s">
        <v>41</v>
      </c>
      <c r="I158" s="52" t="s">
        <v>46</v>
      </c>
      <c r="J158" s="258">
        <v>316</v>
      </c>
      <c r="K158" s="45" t="s">
        <v>337</v>
      </c>
      <c r="L158" s="52" t="s">
        <v>338</v>
      </c>
      <c r="M158" s="52" t="s">
        <v>339</v>
      </c>
      <c r="N158" s="52" t="s">
        <v>25</v>
      </c>
      <c r="O158" s="58"/>
    </row>
    <row r="159" spans="2:15" ht="18" customHeight="1" x14ac:dyDescent="0.15">
      <c r="B159" s="54">
        <v>2017</v>
      </c>
      <c r="C159" s="55">
        <v>2</v>
      </c>
      <c r="D159" s="57" t="s">
        <v>15</v>
      </c>
      <c r="E159" s="45" t="s">
        <v>412</v>
      </c>
      <c r="F159" s="65" t="s">
        <v>81</v>
      </c>
      <c r="G159" s="52" t="s">
        <v>49</v>
      </c>
      <c r="H159" s="52" t="s">
        <v>50</v>
      </c>
      <c r="I159" s="52" t="s">
        <v>42</v>
      </c>
      <c r="J159" s="258">
        <v>31.858000000000001</v>
      </c>
      <c r="K159" s="45" t="s">
        <v>337</v>
      </c>
      <c r="L159" s="52" t="s">
        <v>406</v>
      </c>
      <c r="M159" s="52" t="s">
        <v>407</v>
      </c>
      <c r="N159" s="52" t="s">
        <v>25</v>
      </c>
      <c r="O159" s="58"/>
    </row>
    <row r="160" spans="2:15" ht="18" customHeight="1" x14ac:dyDescent="0.15">
      <c r="B160" s="59">
        <v>2017</v>
      </c>
      <c r="C160" s="60">
        <v>2</v>
      </c>
      <c r="D160" s="57" t="s">
        <v>15</v>
      </c>
      <c r="E160" s="167" t="s">
        <v>413</v>
      </c>
      <c r="F160" s="61" t="s">
        <v>81</v>
      </c>
      <c r="G160" s="62" t="s">
        <v>49</v>
      </c>
      <c r="H160" s="62" t="s">
        <v>50</v>
      </c>
      <c r="I160" s="62" t="s">
        <v>410</v>
      </c>
      <c r="J160" s="258">
        <v>30</v>
      </c>
      <c r="K160" s="45" t="s">
        <v>337</v>
      </c>
      <c r="L160" s="52" t="s">
        <v>406</v>
      </c>
      <c r="M160" s="52" t="s">
        <v>407</v>
      </c>
      <c r="N160" s="52" t="s">
        <v>25</v>
      </c>
      <c r="O160" s="63"/>
    </row>
    <row r="161" spans="2:15" ht="18" customHeight="1" x14ac:dyDescent="0.15">
      <c r="B161" s="59">
        <v>2017</v>
      </c>
      <c r="C161" s="60">
        <v>2</v>
      </c>
      <c r="D161" s="57" t="s">
        <v>15</v>
      </c>
      <c r="E161" s="167" t="s">
        <v>414</v>
      </c>
      <c r="F161" s="61" t="s">
        <v>81</v>
      </c>
      <c r="G161" s="62" t="s">
        <v>49</v>
      </c>
      <c r="H161" s="62" t="s">
        <v>50</v>
      </c>
      <c r="I161" s="62" t="s">
        <v>42</v>
      </c>
      <c r="J161" s="258">
        <v>46</v>
      </c>
      <c r="K161" s="45" t="s">
        <v>337</v>
      </c>
      <c r="L161" s="52" t="s">
        <v>406</v>
      </c>
      <c r="M161" s="52" t="s">
        <v>407</v>
      </c>
      <c r="N161" s="52" t="s">
        <v>25</v>
      </c>
      <c r="O161" s="63"/>
    </row>
    <row r="162" spans="2:15" ht="18" customHeight="1" x14ac:dyDescent="0.15">
      <c r="B162" s="59">
        <v>2017</v>
      </c>
      <c r="C162" s="60">
        <v>2</v>
      </c>
      <c r="D162" s="57" t="s">
        <v>16</v>
      </c>
      <c r="E162" s="167" t="s">
        <v>415</v>
      </c>
      <c r="F162" s="61" t="s">
        <v>81</v>
      </c>
      <c r="G162" s="62" t="s">
        <v>40</v>
      </c>
      <c r="H162" s="62" t="s">
        <v>50</v>
      </c>
      <c r="I162" s="62" t="s">
        <v>42</v>
      </c>
      <c r="J162" s="258">
        <v>500</v>
      </c>
      <c r="K162" s="45" t="s">
        <v>337</v>
      </c>
      <c r="L162" s="52" t="s">
        <v>416</v>
      </c>
      <c r="M162" s="52" t="s">
        <v>417</v>
      </c>
      <c r="N162" s="52" t="s">
        <v>25</v>
      </c>
      <c r="O162" s="63"/>
    </row>
    <row r="163" spans="2:15" ht="18" customHeight="1" x14ac:dyDescent="0.15">
      <c r="B163" s="54">
        <v>2017</v>
      </c>
      <c r="C163" s="55">
        <v>2</v>
      </c>
      <c r="D163" s="57" t="s">
        <v>16</v>
      </c>
      <c r="E163" s="45" t="s">
        <v>418</v>
      </c>
      <c r="F163" s="65" t="s">
        <v>81</v>
      </c>
      <c r="G163" s="52" t="s">
        <v>40</v>
      </c>
      <c r="H163" s="52" t="s">
        <v>50</v>
      </c>
      <c r="I163" s="52" t="s">
        <v>42</v>
      </c>
      <c r="J163" s="257">
        <v>798</v>
      </c>
      <c r="K163" s="45" t="s">
        <v>318</v>
      </c>
      <c r="L163" s="52" t="s">
        <v>330</v>
      </c>
      <c r="M163" s="52" t="s">
        <v>331</v>
      </c>
      <c r="N163" s="55" t="s">
        <v>52</v>
      </c>
      <c r="O163" s="49"/>
    </row>
    <row r="164" spans="2:15" ht="18" customHeight="1" x14ac:dyDescent="0.15">
      <c r="B164" s="54">
        <v>2017</v>
      </c>
      <c r="C164" s="55">
        <v>2</v>
      </c>
      <c r="D164" s="55" t="s">
        <v>15</v>
      </c>
      <c r="E164" s="45" t="s">
        <v>432</v>
      </c>
      <c r="F164" s="52" t="s">
        <v>81</v>
      </c>
      <c r="G164" s="52" t="s">
        <v>49</v>
      </c>
      <c r="H164" s="52" t="s">
        <v>41</v>
      </c>
      <c r="I164" s="52" t="s">
        <v>42</v>
      </c>
      <c r="J164" s="257">
        <v>124</v>
      </c>
      <c r="K164" s="45" t="s">
        <v>433</v>
      </c>
      <c r="L164" s="52" t="s">
        <v>434</v>
      </c>
      <c r="M164" s="52" t="s">
        <v>435</v>
      </c>
      <c r="N164" s="52" t="s">
        <v>25</v>
      </c>
      <c r="O164" s="49"/>
    </row>
    <row r="165" spans="2:15" ht="18" customHeight="1" x14ac:dyDescent="0.15">
      <c r="B165" s="54">
        <v>2017</v>
      </c>
      <c r="C165" s="55">
        <v>2</v>
      </c>
      <c r="D165" s="71" t="s">
        <v>15</v>
      </c>
      <c r="E165" s="45" t="s">
        <v>468</v>
      </c>
      <c r="F165" s="65" t="s">
        <v>469</v>
      </c>
      <c r="G165" s="52" t="s">
        <v>40</v>
      </c>
      <c r="H165" s="52" t="s">
        <v>476</v>
      </c>
      <c r="I165" s="52" t="s">
        <v>42</v>
      </c>
      <c r="J165" s="257">
        <v>100</v>
      </c>
      <c r="K165" s="45" t="s">
        <v>470</v>
      </c>
      <c r="L165" s="52" t="s">
        <v>471</v>
      </c>
      <c r="M165" s="52" t="s">
        <v>472</v>
      </c>
      <c r="N165" s="55" t="s">
        <v>25</v>
      </c>
      <c r="O165" s="49"/>
    </row>
    <row r="166" spans="2:15" ht="18" customHeight="1" x14ac:dyDescent="0.15">
      <c r="B166" s="54">
        <v>2017</v>
      </c>
      <c r="C166" s="55">
        <v>2</v>
      </c>
      <c r="D166" s="55" t="s">
        <v>15</v>
      </c>
      <c r="E166" s="41" t="s">
        <v>1217</v>
      </c>
      <c r="F166" s="39" t="s">
        <v>48</v>
      </c>
      <c r="G166" s="39" t="s">
        <v>40</v>
      </c>
      <c r="H166" s="39" t="s">
        <v>50</v>
      </c>
      <c r="I166" s="39" t="s">
        <v>42</v>
      </c>
      <c r="J166" s="261">
        <v>89</v>
      </c>
      <c r="K166" s="41" t="s">
        <v>483</v>
      </c>
      <c r="L166" s="39" t="s">
        <v>487</v>
      </c>
      <c r="M166" s="39" t="s">
        <v>485</v>
      </c>
      <c r="N166" s="40" t="s">
        <v>25</v>
      </c>
      <c r="O166" s="49"/>
    </row>
    <row r="167" spans="2:15" ht="18" customHeight="1" x14ac:dyDescent="0.15">
      <c r="B167" s="54">
        <v>2017</v>
      </c>
      <c r="C167" s="55">
        <v>2</v>
      </c>
      <c r="D167" s="55" t="s">
        <v>15</v>
      </c>
      <c r="E167" s="45" t="s">
        <v>1218</v>
      </c>
      <c r="F167" s="52" t="s">
        <v>48</v>
      </c>
      <c r="G167" s="52" t="s">
        <v>40</v>
      </c>
      <c r="H167" s="52" t="s">
        <v>50</v>
      </c>
      <c r="I167" s="52" t="s">
        <v>42</v>
      </c>
      <c r="J167" s="261">
        <v>53</v>
      </c>
      <c r="K167" s="41" t="s">
        <v>483</v>
      </c>
      <c r="L167" s="39" t="s">
        <v>487</v>
      </c>
      <c r="M167" s="39" t="s">
        <v>485</v>
      </c>
      <c r="N167" s="40" t="s">
        <v>25</v>
      </c>
      <c r="O167" s="49"/>
    </row>
    <row r="168" spans="2:15" ht="18" customHeight="1" x14ac:dyDescent="0.15">
      <c r="B168" s="54">
        <v>2017</v>
      </c>
      <c r="C168" s="40">
        <v>2</v>
      </c>
      <c r="D168" s="40" t="s">
        <v>15</v>
      </c>
      <c r="E168" s="41" t="s">
        <v>1219</v>
      </c>
      <c r="F168" s="39" t="s">
        <v>81</v>
      </c>
      <c r="G168" s="39" t="s">
        <v>49</v>
      </c>
      <c r="H168" s="39" t="s">
        <v>41</v>
      </c>
      <c r="I168" s="39" t="s">
        <v>42</v>
      </c>
      <c r="J168" s="198">
        <v>45</v>
      </c>
      <c r="K168" s="41" t="s">
        <v>483</v>
      </c>
      <c r="L168" s="39" t="s">
        <v>1220</v>
      </c>
      <c r="M168" s="39" t="s">
        <v>485</v>
      </c>
      <c r="N168" s="40" t="s">
        <v>25</v>
      </c>
      <c r="O168" s="108"/>
    </row>
    <row r="169" spans="2:15" ht="18" customHeight="1" x14ac:dyDescent="0.15">
      <c r="B169" s="54">
        <v>2017</v>
      </c>
      <c r="C169" s="40">
        <v>2</v>
      </c>
      <c r="D169" s="40" t="s">
        <v>15</v>
      </c>
      <c r="E169" s="41" t="s">
        <v>1221</v>
      </c>
      <c r="F169" s="39" t="s">
        <v>81</v>
      </c>
      <c r="G169" s="39" t="s">
        <v>49</v>
      </c>
      <c r="H169" s="39" t="s">
        <v>41</v>
      </c>
      <c r="I169" s="39" t="s">
        <v>42</v>
      </c>
      <c r="J169" s="198">
        <v>33</v>
      </c>
      <c r="K169" s="41" t="s">
        <v>483</v>
      </c>
      <c r="L169" s="39" t="s">
        <v>1220</v>
      </c>
      <c r="M169" s="39" t="s">
        <v>485</v>
      </c>
      <c r="N169" s="40" t="s">
        <v>25</v>
      </c>
      <c r="O169" s="108"/>
    </row>
    <row r="170" spans="2:15" ht="18" customHeight="1" x14ac:dyDescent="0.15">
      <c r="B170" s="54">
        <v>2017</v>
      </c>
      <c r="C170" s="40">
        <v>2</v>
      </c>
      <c r="D170" s="40" t="s">
        <v>15</v>
      </c>
      <c r="E170" s="168" t="s">
        <v>1223</v>
      </c>
      <c r="F170" s="39" t="s">
        <v>81</v>
      </c>
      <c r="G170" s="39" t="s">
        <v>40</v>
      </c>
      <c r="H170" s="39" t="s">
        <v>50</v>
      </c>
      <c r="I170" s="39" t="s">
        <v>42</v>
      </c>
      <c r="J170" s="198">
        <v>200</v>
      </c>
      <c r="K170" s="41" t="s">
        <v>483</v>
      </c>
      <c r="L170" s="39" t="s">
        <v>1224</v>
      </c>
      <c r="M170" s="39" t="s">
        <v>485</v>
      </c>
      <c r="N170" s="40" t="s">
        <v>25</v>
      </c>
      <c r="O170" s="108"/>
    </row>
    <row r="171" spans="2:15" ht="18" customHeight="1" x14ac:dyDescent="0.15">
      <c r="B171" s="54">
        <v>2017</v>
      </c>
      <c r="C171" s="55">
        <v>2</v>
      </c>
      <c r="D171" s="55" t="s">
        <v>15</v>
      </c>
      <c r="E171" s="45" t="s">
        <v>1230</v>
      </c>
      <c r="F171" s="52" t="s">
        <v>48</v>
      </c>
      <c r="G171" s="52" t="s">
        <v>40</v>
      </c>
      <c r="H171" s="52" t="s">
        <v>50</v>
      </c>
      <c r="I171" s="52" t="s">
        <v>42</v>
      </c>
      <c r="J171" s="257">
        <v>40</v>
      </c>
      <c r="K171" s="45" t="s">
        <v>666</v>
      </c>
      <c r="L171" s="52" t="s">
        <v>677</v>
      </c>
      <c r="M171" s="52" t="s">
        <v>678</v>
      </c>
      <c r="N171" s="52" t="s">
        <v>25</v>
      </c>
      <c r="O171" s="49"/>
    </row>
    <row r="172" spans="2:15" ht="18" customHeight="1" x14ac:dyDescent="0.15">
      <c r="B172" s="54">
        <v>2017</v>
      </c>
      <c r="C172" s="55">
        <v>2</v>
      </c>
      <c r="D172" s="55" t="s">
        <v>15</v>
      </c>
      <c r="E172" s="45" t="s">
        <v>1231</v>
      </c>
      <c r="F172" s="52" t="s">
        <v>81</v>
      </c>
      <c r="G172" s="52" t="s">
        <v>40</v>
      </c>
      <c r="H172" s="52" t="s">
        <v>50</v>
      </c>
      <c r="I172" s="52" t="s">
        <v>42</v>
      </c>
      <c r="J172" s="258">
        <v>60</v>
      </c>
      <c r="K172" s="45" t="s">
        <v>666</v>
      </c>
      <c r="L172" s="52" t="s">
        <v>680</v>
      </c>
      <c r="M172" s="52" t="s">
        <v>681</v>
      </c>
      <c r="N172" s="55" t="s">
        <v>25</v>
      </c>
      <c r="O172" s="49" t="s">
        <v>1232</v>
      </c>
    </row>
    <row r="173" spans="2:15" ht="18" customHeight="1" x14ac:dyDescent="0.15">
      <c r="B173" s="54">
        <v>2017</v>
      </c>
      <c r="C173" s="55">
        <v>2</v>
      </c>
      <c r="D173" s="55" t="s">
        <v>15</v>
      </c>
      <c r="E173" s="45" t="s">
        <v>1233</v>
      </c>
      <c r="F173" s="52" t="s">
        <v>48</v>
      </c>
      <c r="G173" s="52" t="s">
        <v>40</v>
      </c>
      <c r="H173" s="52" t="s">
        <v>50</v>
      </c>
      <c r="I173" s="52" t="s">
        <v>42</v>
      </c>
      <c r="J173" s="258">
        <v>172</v>
      </c>
      <c r="K173" s="45" t="s">
        <v>666</v>
      </c>
      <c r="L173" s="52" t="s">
        <v>680</v>
      </c>
      <c r="M173" s="52" t="s">
        <v>681</v>
      </c>
      <c r="N173" s="55" t="s">
        <v>25</v>
      </c>
      <c r="O173" s="49"/>
    </row>
    <row r="174" spans="2:15" ht="18" customHeight="1" x14ac:dyDescent="0.15">
      <c r="B174" s="54">
        <v>2017</v>
      </c>
      <c r="C174" s="55">
        <v>2</v>
      </c>
      <c r="D174" s="55" t="s">
        <v>15</v>
      </c>
      <c r="E174" s="45" t="s">
        <v>1237</v>
      </c>
      <c r="F174" s="52" t="s">
        <v>48</v>
      </c>
      <c r="G174" s="52" t="s">
        <v>40</v>
      </c>
      <c r="H174" s="52" t="s">
        <v>50</v>
      </c>
      <c r="I174" s="52" t="s">
        <v>42</v>
      </c>
      <c r="J174" s="257">
        <v>36</v>
      </c>
      <c r="K174" s="45" t="s">
        <v>666</v>
      </c>
      <c r="L174" s="52" t="s">
        <v>677</v>
      </c>
      <c r="M174" s="52" t="s">
        <v>678</v>
      </c>
      <c r="N174" s="52" t="s">
        <v>25</v>
      </c>
      <c r="O174" s="49"/>
    </row>
    <row r="175" spans="2:15" ht="18" customHeight="1" x14ac:dyDescent="0.15">
      <c r="B175" s="101">
        <v>2017</v>
      </c>
      <c r="C175" s="102">
        <v>2</v>
      </c>
      <c r="D175" s="132" t="s">
        <v>15</v>
      </c>
      <c r="E175" s="160" t="s">
        <v>1238</v>
      </c>
      <c r="F175" s="130" t="s">
        <v>81</v>
      </c>
      <c r="G175" s="88" t="s">
        <v>40</v>
      </c>
      <c r="H175" s="88" t="s">
        <v>50</v>
      </c>
      <c r="I175" s="88" t="s">
        <v>42</v>
      </c>
      <c r="J175" s="262">
        <v>120</v>
      </c>
      <c r="K175" s="160" t="s">
        <v>495</v>
      </c>
      <c r="L175" s="88" t="s">
        <v>502</v>
      </c>
      <c r="M175" s="88" t="s">
        <v>503</v>
      </c>
      <c r="N175" s="102" t="s">
        <v>25</v>
      </c>
      <c r="O175" s="49"/>
    </row>
    <row r="176" spans="2:15" ht="18" customHeight="1" x14ac:dyDescent="0.15">
      <c r="B176" s="101">
        <v>2017</v>
      </c>
      <c r="C176" s="102">
        <v>2</v>
      </c>
      <c r="D176" s="132" t="s">
        <v>15</v>
      </c>
      <c r="E176" s="160" t="s">
        <v>1240</v>
      </c>
      <c r="F176" s="130" t="s">
        <v>81</v>
      </c>
      <c r="G176" s="88" t="s">
        <v>40</v>
      </c>
      <c r="H176" s="88" t="s">
        <v>50</v>
      </c>
      <c r="I176" s="88" t="s">
        <v>42</v>
      </c>
      <c r="J176" s="262">
        <v>70</v>
      </c>
      <c r="K176" s="160" t="s">
        <v>495</v>
      </c>
      <c r="L176" s="88" t="s">
        <v>502</v>
      </c>
      <c r="M176" s="88" t="s">
        <v>503</v>
      </c>
      <c r="N176" s="88" t="s">
        <v>25</v>
      </c>
      <c r="O176" s="49"/>
    </row>
    <row r="177" spans="2:15" ht="18" customHeight="1" x14ac:dyDescent="0.15">
      <c r="B177" s="101">
        <v>2017</v>
      </c>
      <c r="C177" s="102">
        <v>2</v>
      </c>
      <c r="D177" s="132" t="s">
        <v>15</v>
      </c>
      <c r="E177" s="160" t="s">
        <v>1241</v>
      </c>
      <c r="F177" s="130" t="s">
        <v>81</v>
      </c>
      <c r="G177" s="88" t="s">
        <v>40</v>
      </c>
      <c r="H177" s="88" t="s">
        <v>50</v>
      </c>
      <c r="I177" s="88" t="s">
        <v>42</v>
      </c>
      <c r="J177" s="262">
        <v>27</v>
      </c>
      <c r="K177" s="160" t="s">
        <v>495</v>
      </c>
      <c r="L177" s="88" t="s">
        <v>502</v>
      </c>
      <c r="M177" s="88" t="s">
        <v>503</v>
      </c>
      <c r="N177" s="88" t="s">
        <v>25</v>
      </c>
      <c r="O177" s="49"/>
    </row>
    <row r="178" spans="2:15" ht="18" customHeight="1" x14ac:dyDescent="0.15">
      <c r="B178" s="54">
        <v>2017</v>
      </c>
      <c r="C178" s="55">
        <v>2</v>
      </c>
      <c r="D178" s="57" t="s">
        <v>15</v>
      </c>
      <c r="E178" s="45" t="s">
        <v>1251</v>
      </c>
      <c r="F178" s="65" t="s">
        <v>81</v>
      </c>
      <c r="G178" s="52" t="s">
        <v>40</v>
      </c>
      <c r="H178" s="52" t="s">
        <v>50</v>
      </c>
      <c r="I178" s="52" t="s">
        <v>42</v>
      </c>
      <c r="J178" s="257">
        <v>45</v>
      </c>
      <c r="K178" s="45" t="s">
        <v>506</v>
      </c>
      <c r="L178" s="52" t="s">
        <v>511</v>
      </c>
      <c r="M178" s="52" t="s">
        <v>512</v>
      </c>
      <c r="N178" s="55" t="s">
        <v>25</v>
      </c>
      <c r="O178" s="49"/>
    </row>
    <row r="179" spans="2:15" ht="18" customHeight="1" x14ac:dyDescent="0.15">
      <c r="B179" s="54">
        <v>2017</v>
      </c>
      <c r="C179" s="55">
        <v>2</v>
      </c>
      <c r="D179" s="57" t="s">
        <v>15</v>
      </c>
      <c r="E179" s="45" t="s">
        <v>1252</v>
      </c>
      <c r="F179" s="65" t="s">
        <v>48</v>
      </c>
      <c r="G179" s="52" t="s">
        <v>40</v>
      </c>
      <c r="H179" s="52" t="s">
        <v>50</v>
      </c>
      <c r="I179" s="52" t="s">
        <v>42</v>
      </c>
      <c r="J179" s="257">
        <v>100</v>
      </c>
      <c r="K179" s="45" t="s">
        <v>506</v>
      </c>
      <c r="L179" s="52" t="s">
        <v>511</v>
      </c>
      <c r="M179" s="52" t="s">
        <v>512</v>
      </c>
      <c r="N179" s="55" t="s">
        <v>25</v>
      </c>
      <c r="O179" s="49"/>
    </row>
    <row r="180" spans="2:15" ht="18" customHeight="1" x14ac:dyDescent="0.15">
      <c r="B180" s="54">
        <v>2017</v>
      </c>
      <c r="C180" s="55">
        <v>2</v>
      </c>
      <c r="D180" s="57" t="s">
        <v>15</v>
      </c>
      <c r="E180" s="45" t="s">
        <v>1253</v>
      </c>
      <c r="F180" s="65" t="s">
        <v>48</v>
      </c>
      <c r="G180" s="52" t="s">
        <v>40</v>
      </c>
      <c r="H180" s="52" t="s">
        <v>50</v>
      </c>
      <c r="I180" s="52" t="s">
        <v>42</v>
      </c>
      <c r="J180" s="257">
        <v>85</v>
      </c>
      <c r="K180" s="45" t="s">
        <v>506</v>
      </c>
      <c r="L180" s="52" t="s">
        <v>514</v>
      </c>
      <c r="M180" s="52" t="s">
        <v>515</v>
      </c>
      <c r="N180" s="55" t="s">
        <v>25</v>
      </c>
      <c r="O180" s="49"/>
    </row>
    <row r="181" spans="2:15" ht="18" customHeight="1" x14ac:dyDescent="0.15">
      <c r="B181" s="54">
        <v>2017</v>
      </c>
      <c r="C181" s="55">
        <v>2</v>
      </c>
      <c r="D181" s="57" t="s">
        <v>15</v>
      </c>
      <c r="E181" s="45" t="s">
        <v>1255</v>
      </c>
      <c r="F181" s="65" t="s">
        <v>81</v>
      </c>
      <c r="G181" s="52" t="s">
        <v>49</v>
      </c>
      <c r="H181" s="52" t="s">
        <v>41</v>
      </c>
      <c r="I181" s="52" t="s">
        <v>42</v>
      </c>
      <c r="J181" s="258">
        <v>32</v>
      </c>
      <c r="K181" s="45" t="s">
        <v>506</v>
      </c>
      <c r="L181" s="52" t="s">
        <v>520</v>
      </c>
      <c r="M181" s="52" t="s">
        <v>521</v>
      </c>
      <c r="N181" s="55" t="s">
        <v>25</v>
      </c>
      <c r="O181" s="49"/>
    </row>
    <row r="182" spans="2:15" ht="18" customHeight="1" x14ac:dyDescent="0.15">
      <c r="B182" s="54">
        <v>2017</v>
      </c>
      <c r="C182" s="55">
        <v>2</v>
      </c>
      <c r="D182" s="57" t="s">
        <v>15</v>
      </c>
      <c r="E182" s="45" t="s">
        <v>1256</v>
      </c>
      <c r="F182" s="65" t="s">
        <v>81</v>
      </c>
      <c r="G182" s="52" t="s">
        <v>40</v>
      </c>
      <c r="H182" s="52" t="s">
        <v>50</v>
      </c>
      <c r="I182" s="52" t="s">
        <v>42</v>
      </c>
      <c r="J182" s="258">
        <v>210</v>
      </c>
      <c r="K182" s="45" t="s">
        <v>506</v>
      </c>
      <c r="L182" s="52" t="s">
        <v>520</v>
      </c>
      <c r="M182" s="52" t="s">
        <v>521</v>
      </c>
      <c r="N182" s="55" t="s">
        <v>25</v>
      </c>
      <c r="O182" s="49"/>
    </row>
    <row r="183" spans="2:15" ht="18" customHeight="1" x14ac:dyDescent="0.15">
      <c r="B183" s="54">
        <v>2017</v>
      </c>
      <c r="C183" s="55">
        <v>2</v>
      </c>
      <c r="D183" s="57" t="s">
        <v>15</v>
      </c>
      <c r="E183" s="45" t="s">
        <v>1257</v>
      </c>
      <c r="F183" s="65" t="s">
        <v>81</v>
      </c>
      <c r="G183" s="52" t="s">
        <v>49</v>
      </c>
      <c r="H183" s="52" t="s">
        <v>41</v>
      </c>
      <c r="I183" s="52" t="s">
        <v>42</v>
      </c>
      <c r="J183" s="258">
        <v>80</v>
      </c>
      <c r="K183" s="45" t="s">
        <v>506</v>
      </c>
      <c r="L183" s="52" t="s">
        <v>520</v>
      </c>
      <c r="M183" s="52" t="s">
        <v>521</v>
      </c>
      <c r="N183" s="55" t="s">
        <v>25</v>
      </c>
      <c r="O183" s="49"/>
    </row>
    <row r="184" spans="2:15" ht="18" customHeight="1" x14ac:dyDescent="0.15">
      <c r="B184" s="54">
        <v>2017</v>
      </c>
      <c r="C184" s="55">
        <v>2</v>
      </c>
      <c r="D184" s="57" t="s">
        <v>15</v>
      </c>
      <c r="E184" s="45" t="s">
        <v>1258</v>
      </c>
      <c r="F184" s="65" t="s">
        <v>81</v>
      </c>
      <c r="G184" s="52" t="s">
        <v>40</v>
      </c>
      <c r="H184" s="52" t="s">
        <v>50</v>
      </c>
      <c r="I184" s="52" t="s">
        <v>42</v>
      </c>
      <c r="J184" s="258">
        <v>610</v>
      </c>
      <c r="K184" s="45" t="s">
        <v>506</v>
      </c>
      <c r="L184" s="52" t="s">
        <v>520</v>
      </c>
      <c r="M184" s="52" t="s">
        <v>521</v>
      </c>
      <c r="N184" s="55" t="s">
        <v>25</v>
      </c>
      <c r="O184" s="49"/>
    </row>
    <row r="185" spans="2:15" ht="18" customHeight="1" x14ac:dyDescent="0.15">
      <c r="B185" s="54">
        <v>2017</v>
      </c>
      <c r="C185" s="55">
        <v>2</v>
      </c>
      <c r="D185" s="57" t="s">
        <v>15</v>
      </c>
      <c r="E185" s="45" t="s">
        <v>1259</v>
      </c>
      <c r="F185" s="65" t="s">
        <v>81</v>
      </c>
      <c r="G185" s="52" t="s">
        <v>49</v>
      </c>
      <c r="H185" s="52" t="s">
        <v>41</v>
      </c>
      <c r="I185" s="52" t="s">
        <v>42</v>
      </c>
      <c r="J185" s="258">
        <v>80</v>
      </c>
      <c r="K185" s="45" t="s">
        <v>506</v>
      </c>
      <c r="L185" s="52" t="s">
        <v>520</v>
      </c>
      <c r="M185" s="52" t="s">
        <v>521</v>
      </c>
      <c r="N185" s="55" t="s">
        <v>25</v>
      </c>
      <c r="O185" s="49"/>
    </row>
    <row r="186" spans="2:15" ht="18" customHeight="1" x14ac:dyDescent="0.15">
      <c r="B186" s="54">
        <v>2017</v>
      </c>
      <c r="C186" s="55">
        <v>2</v>
      </c>
      <c r="D186" s="57" t="s">
        <v>15</v>
      </c>
      <c r="E186" s="45" t="s">
        <v>1260</v>
      </c>
      <c r="F186" s="65" t="s">
        <v>81</v>
      </c>
      <c r="G186" s="52" t="s">
        <v>40</v>
      </c>
      <c r="H186" s="52" t="s">
        <v>50</v>
      </c>
      <c r="I186" s="52" t="s">
        <v>42</v>
      </c>
      <c r="J186" s="258">
        <v>800</v>
      </c>
      <c r="K186" s="45" t="s">
        <v>506</v>
      </c>
      <c r="L186" s="52" t="s">
        <v>520</v>
      </c>
      <c r="M186" s="52" t="s">
        <v>521</v>
      </c>
      <c r="N186" s="55" t="s">
        <v>25</v>
      </c>
      <c r="O186" s="49"/>
    </row>
    <row r="187" spans="2:15" ht="18" customHeight="1" x14ac:dyDescent="0.15">
      <c r="B187" s="54">
        <v>2017</v>
      </c>
      <c r="C187" s="55">
        <v>2</v>
      </c>
      <c r="D187" s="57" t="s">
        <v>15</v>
      </c>
      <c r="E187" s="45" t="s">
        <v>1261</v>
      </c>
      <c r="F187" s="65" t="s">
        <v>81</v>
      </c>
      <c r="G187" s="52" t="s">
        <v>40</v>
      </c>
      <c r="H187" s="52" t="s">
        <v>50</v>
      </c>
      <c r="I187" s="52" t="s">
        <v>42</v>
      </c>
      <c r="J187" s="258">
        <v>90</v>
      </c>
      <c r="K187" s="45" t="s">
        <v>506</v>
      </c>
      <c r="L187" s="52" t="s">
        <v>520</v>
      </c>
      <c r="M187" s="52" t="s">
        <v>521</v>
      </c>
      <c r="N187" s="55" t="s">
        <v>25</v>
      </c>
      <c r="O187" s="49"/>
    </row>
    <row r="188" spans="2:15" ht="18" customHeight="1" x14ac:dyDescent="0.15">
      <c r="B188" s="54">
        <v>2017</v>
      </c>
      <c r="C188" s="55">
        <v>2</v>
      </c>
      <c r="D188" s="57" t="s">
        <v>15</v>
      </c>
      <c r="E188" s="45" t="s">
        <v>1266</v>
      </c>
      <c r="F188" s="65" t="s">
        <v>81</v>
      </c>
      <c r="G188" s="52" t="s">
        <v>40</v>
      </c>
      <c r="H188" s="52" t="s">
        <v>50</v>
      </c>
      <c r="I188" s="52" t="s">
        <v>42</v>
      </c>
      <c r="J188" s="257">
        <v>30</v>
      </c>
      <c r="K188" s="45" t="s">
        <v>506</v>
      </c>
      <c r="L188" s="52" t="s">
        <v>525</v>
      </c>
      <c r="M188" s="52" t="s">
        <v>526</v>
      </c>
      <c r="N188" s="55" t="s">
        <v>25</v>
      </c>
      <c r="O188" s="49"/>
    </row>
    <row r="189" spans="2:15" ht="18" customHeight="1" x14ac:dyDescent="0.15">
      <c r="B189" s="33">
        <v>2017</v>
      </c>
      <c r="C189" s="52">
        <v>2</v>
      </c>
      <c r="D189" s="57" t="s">
        <v>15</v>
      </c>
      <c r="E189" s="45" t="s">
        <v>1276</v>
      </c>
      <c r="F189" s="65" t="s">
        <v>48</v>
      </c>
      <c r="G189" s="52" t="s">
        <v>40</v>
      </c>
      <c r="H189" s="52" t="s">
        <v>50</v>
      </c>
      <c r="I189" s="52" t="s">
        <v>42</v>
      </c>
      <c r="J189" s="257">
        <v>95</v>
      </c>
      <c r="K189" s="45" t="s">
        <v>541</v>
      </c>
      <c r="L189" s="52" t="s">
        <v>786</v>
      </c>
      <c r="M189" s="52" t="s">
        <v>787</v>
      </c>
      <c r="N189" s="55" t="s">
        <v>25</v>
      </c>
      <c r="O189" s="49"/>
    </row>
    <row r="190" spans="2:15" ht="18" customHeight="1" x14ac:dyDescent="0.15">
      <c r="B190" s="54">
        <v>2017</v>
      </c>
      <c r="C190" s="55">
        <v>2</v>
      </c>
      <c r="D190" s="57" t="s">
        <v>15</v>
      </c>
      <c r="E190" s="45" t="s">
        <v>1279</v>
      </c>
      <c r="F190" s="65" t="s">
        <v>48</v>
      </c>
      <c r="G190" s="52" t="s">
        <v>40</v>
      </c>
      <c r="H190" s="52" t="s">
        <v>50</v>
      </c>
      <c r="I190" s="52" t="s">
        <v>42</v>
      </c>
      <c r="J190" s="257">
        <v>83</v>
      </c>
      <c r="K190" s="45" t="s">
        <v>563</v>
      </c>
      <c r="L190" s="52" t="s">
        <v>564</v>
      </c>
      <c r="M190" s="52" t="s">
        <v>565</v>
      </c>
      <c r="N190" s="55" t="s">
        <v>25</v>
      </c>
      <c r="O190" s="49"/>
    </row>
    <row r="191" spans="2:15" ht="18" customHeight="1" x14ac:dyDescent="0.15">
      <c r="B191" s="54">
        <v>2017</v>
      </c>
      <c r="C191" s="55">
        <v>2</v>
      </c>
      <c r="D191" s="57" t="s">
        <v>15</v>
      </c>
      <c r="E191" s="45" t="s">
        <v>1284</v>
      </c>
      <c r="F191" s="65" t="s">
        <v>81</v>
      </c>
      <c r="G191" s="52" t="s">
        <v>40</v>
      </c>
      <c r="H191" s="52" t="s">
        <v>50</v>
      </c>
      <c r="I191" s="52" t="s">
        <v>42</v>
      </c>
      <c r="J191" s="258">
        <v>150</v>
      </c>
      <c r="K191" s="45" t="s">
        <v>593</v>
      </c>
      <c r="L191" s="52" t="s">
        <v>599</v>
      </c>
      <c r="M191" s="52" t="s">
        <v>600</v>
      </c>
      <c r="N191" s="55" t="s">
        <v>25</v>
      </c>
      <c r="O191" s="49"/>
    </row>
    <row r="192" spans="2:15" ht="18" customHeight="1" x14ac:dyDescent="0.15">
      <c r="B192" s="54">
        <v>2017</v>
      </c>
      <c r="C192" s="55">
        <v>2</v>
      </c>
      <c r="D192" s="57" t="s">
        <v>15</v>
      </c>
      <c r="E192" s="45" t="s">
        <v>1289</v>
      </c>
      <c r="F192" s="65" t="s">
        <v>81</v>
      </c>
      <c r="G192" s="52" t="s">
        <v>49</v>
      </c>
      <c r="H192" s="52" t="s">
        <v>41</v>
      </c>
      <c r="I192" s="52" t="s">
        <v>42</v>
      </c>
      <c r="J192" s="257">
        <v>150</v>
      </c>
      <c r="K192" s="45" t="s">
        <v>1290</v>
      </c>
      <c r="L192" s="52" t="s">
        <v>841</v>
      </c>
      <c r="M192" s="52" t="s">
        <v>842</v>
      </c>
      <c r="N192" s="55" t="s">
        <v>25</v>
      </c>
      <c r="O192" s="49"/>
    </row>
    <row r="193" spans="2:15" ht="18" customHeight="1" x14ac:dyDescent="0.15">
      <c r="B193" s="54">
        <v>2017</v>
      </c>
      <c r="C193" s="55">
        <v>2</v>
      </c>
      <c r="D193" s="57" t="s">
        <v>15</v>
      </c>
      <c r="E193" s="45" t="s">
        <v>1291</v>
      </c>
      <c r="F193" s="65" t="s">
        <v>81</v>
      </c>
      <c r="G193" s="52" t="s">
        <v>49</v>
      </c>
      <c r="H193" s="52" t="s">
        <v>41</v>
      </c>
      <c r="I193" s="52" t="s">
        <v>42</v>
      </c>
      <c r="J193" s="257">
        <v>120</v>
      </c>
      <c r="K193" s="45" t="s">
        <v>1290</v>
      </c>
      <c r="L193" s="52" t="s">
        <v>841</v>
      </c>
      <c r="M193" s="52" t="s">
        <v>842</v>
      </c>
      <c r="N193" s="55" t="s">
        <v>25</v>
      </c>
      <c r="O193" s="49"/>
    </row>
    <row r="194" spans="2:15" ht="18" customHeight="1" x14ac:dyDescent="0.15">
      <c r="B194" s="54">
        <v>2017</v>
      </c>
      <c r="C194" s="55">
        <v>2</v>
      </c>
      <c r="D194" s="57" t="s">
        <v>15</v>
      </c>
      <c r="E194" s="45" t="s">
        <v>1292</v>
      </c>
      <c r="F194" s="65" t="s">
        <v>81</v>
      </c>
      <c r="G194" s="52" t="s">
        <v>40</v>
      </c>
      <c r="H194" s="52" t="s">
        <v>50</v>
      </c>
      <c r="I194" s="52" t="s">
        <v>42</v>
      </c>
      <c r="J194" s="257">
        <v>192</v>
      </c>
      <c r="K194" s="45" t="s">
        <v>1290</v>
      </c>
      <c r="L194" s="52" t="s">
        <v>841</v>
      </c>
      <c r="M194" s="52" t="s">
        <v>842</v>
      </c>
      <c r="N194" s="55" t="s">
        <v>25</v>
      </c>
      <c r="O194" s="49"/>
    </row>
    <row r="195" spans="2:15" ht="18" customHeight="1" x14ac:dyDescent="0.15">
      <c r="B195" s="54">
        <v>2017</v>
      </c>
      <c r="C195" s="55">
        <v>2</v>
      </c>
      <c r="D195" s="57" t="s">
        <v>15</v>
      </c>
      <c r="E195" s="45" t="s">
        <v>1293</v>
      </c>
      <c r="F195" s="65" t="s">
        <v>48</v>
      </c>
      <c r="G195" s="52" t="s">
        <v>40</v>
      </c>
      <c r="H195" s="52" t="s">
        <v>50</v>
      </c>
      <c r="I195" s="52" t="s">
        <v>42</v>
      </c>
      <c r="J195" s="257">
        <v>43.8</v>
      </c>
      <c r="K195" s="45" t="s">
        <v>1290</v>
      </c>
      <c r="L195" s="52" t="s">
        <v>844</v>
      </c>
      <c r="M195" s="52" t="s">
        <v>845</v>
      </c>
      <c r="N195" s="55" t="s">
        <v>25</v>
      </c>
      <c r="O195" s="49"/>
    </row>
    <row r="196" spans="2:15" ht="18" customHeight="1" x14ac:dyDescent="0.15">
      <c r="B196" s="54">
        <v>2017</v>
      </c>
      <c r="C196" s="55">
        <v>2</v>
      </c>
      <c r="D196" s="57" t="s">
        <v>15</v>
      </c>
      <c r="E196" s="45" t="s">
        <v>1294</v>
      </c>
      <c r="F196" s="65" t="s">
        <v>48</v>
      </c>
      <c r="G196" s="52" t="s">
        <v>40</v>
      </c>
      <c r="H196" s="52" t="s">
        <v>50</v>
      </c>
      <c r="I196" s="52" t="s">
        <v>42</v>
      </c>
      <c r="J196" s="257">
        <v>204.24600000000001</v>
      </c>
      <c r="K196" s="45" t="s">
        <v>1290</v>
      </c>
      <c r="L196" s="52" t="s">
        <v>844</v>
      </c>
      <c r="M196" s="52" t="s">
        <v>845</v>
      </c>
      <c r="N196" s="55" t="s">
        <v>25</v>
      </c>
      <c r="O196" s="49"/>
    </row>
    <row r="197" spans="2:15" ht="18" customHeight="1" x14ac:dyDescent="0.15">
      <c r="B197" s="54">
        <v>2017</v>
      </c>
      <c r="C197" s="55">
        <v>2</v>
      </c>
      <c r="D197" s="57" t="s">
        <v>15</v>
      </c>
      <c r="E197" s="45" t="s">
        <v>1295</v>
      </c>
      <c r="F197" s="65" t="s">
        <v>48</v>
      </c>
      <c r="G197" s="52" t="s">
        <v>40</v>
      </c>
      <c r="H197" s="52" t="s">
        <v>50</v>
      </c>
      <c r="I197" s="52" t="s">
        <v>42</v>
      </c>
      <c r="J197" s="257">
        <v>278.2</v>
      </c>
      <c r="K197" s="45" t="s">
        <v>1290</v>
      </c>
      <c r="L197" s="52" t="s">
        <v>844</v>
      </c>
      <c r="M197" s="52" t="s">
        <v>845</v>
      </c>
      <c r="N197" s="55" t="s">
        <v>25</v>
      </c>
      <c r="O197" s="49"/>
    </row>
    <row r="198" spans="2:15" ht="18" customHeight="1" x14ac:dyDescent="0.15">
      <c r="B198" s="54">
        <v>2017</v>
      </c>
      <c r="C198" s="55">
        <v>2</v>
      </c>
      <c r="D198" s="57" t="s">
        <v>15</v>
      </c>
      <c r="E198" s="45" t="s">
        <v>1304</v>
      </c>
      <c r="F198" s="65" t="s">
        <v>469</v>
      </c>
      <c r="G198" s="52" t="s">
        <v>1200</v>
      </c>
      <c r="H198" s="52" t="s">
        <v>1305</v>
      </c>
      <c r="I198" s="52" t="s">
        <v>42</v>
      </c>
      <c r="J198" s="257">
        <v>300</v>
      </c>
      <c r="K198" s="45" t="s">
        <v>1299</v>
      </c>
      <c r="L198" s="52" t="s">
        <v>1306</v>
      </c>
      <c r="M198" s="52" t="s">
        <v>1307</v>
      </c>
      <c r="N198" s="55" t="s">
        <v>25</v>
      </c>
      <c r="O198" s="49"/>
    </row>
    <row r="199" spans="2:15" ht="18" customHeight="1" x14ac:dyDescent="0.15">
      <c r="B199" s="54">
        <v>2017</v>
      </c>
      <c r="C199" s="55">
        <v>2</v>
      </c>
      <c r="D199" s="57" t="s">
        <v>15</v>
      </c>
      <c r="E199" s="45" t="s">
        <v>1828</v>
      </c>
      <c r="F199" s="65" t="s">
        <v>81</v>
      </c>
      <c r="G199" s="52" t="s">
        <v>40</v>
      </c>
      <c r="H199" s="52" t="s">
        <v>50</v>
      </c>
      <c r="I199" s="52" t="s">
        <v>42</v>
      </c>
      <c r="J199" s="257">
        <v>70</v>
      </c>
      <c r="K199" s="45" t="s">
        <v>1829</v>
      </c>
      <c r="L199" s="52" t="s">
        <v>1830</v>
      </c>
      <c r="M199" s="52" t="s">
        <v>1831</v>
      </c>
      <c r="N199" s="55" t="s">
        <v>25</v>
      </c>
      <c r="O199" s="49"/>
    </row>
    <row r="200" spans="2:15" ht="18" customHeight="1" x14ac:dyDescent="0.15">
      <c r="B200" s="54">
        <v>2017</v>
      </c>
      <c r="C200" s="55">
        <v>2</v>
      </c>
      <c r="D200" s="57" t="s">
        <v>15</v>
      </c>
      <c r="E200" s="45" t="s">
        <v>1832</v>
      </c>
      <c r="F200" s="65" t="s">
        <v>81</v>
      </c>
      <c r="G200" s="52" t="s">
        <v>40</v>
      </c>
      <c r="H200" s="52" t="s">
        <v>50</v>
      </c>
      <c r="I200" s="52" t="s">
        <v>42</v>
      </c>
      <c r="J200" s="257">
        <v>120</v>
      </c>
      <c r="K200" s="45" t="s">
        <v>1829</v>
      </c>
      <c r="L200" s="52" t="s">
        <v>1830</v>
      </c>
      <c r="M200" s="52" t="s">
        <v>1831</v>
      </c>
      <c r="N200" s="55" t="s">
        <v>25</v>
      </c>
      <c r="O200" s="49"/>
    </row>
    <row r="201" spans="2:15" ht="18" customHeight="1" x14ac:dyDescent="0.15">
      <c r="B201" s="54">
        <v>2017</v>
      </c>
      <c r="C201" s="55">
        <v>2</v>
      </c>
      <c r="D201" s="57" t="s">
        <v>15</v>
      </c>
      <c r="E201" s="45" t="s">
        <v>1505</v>
      </c>
      <c r="F201" s="65" t="s">
        <v>81</v>
      </c>
      <c r="G201" s="52" t="s">
        <v>49</v>
      </c>
      <c r="H201" s="52" t="s">
        <v>50</v>
      </c>
      <c r="I201" s="52" t="s">
        <v>42</v>
      </c>
      <c r="J201" s="257">
        <v>50</v>
      </c>
      <c r="K201" s="45" t="s">
        <v>1497</v>
      </c>
      <c r="L201" s="52" t="s">
        <v>1506</v>
      </c>
      <c r="M201" s="52" t="s">
        <v>1507</v>
      </c>
      <c r="N201" s="55" t="s">
        <v>25</v>
      </c>
      <c r="O201" s="49"/>
    </row>
    <row r="202" spans="2:15" ht="18" customHeight="1" x14ac:dyDescent="0.15">
      <c r="B202" s="54">
        <v>2017</v>
      </c>
      <c r="C202" s="55">
        <v>2</v>
      </c>
      <c r="D202" s="57" t="s">
        <v>15</v>
      </c>
      <c r="E202" s="45" t="s">
        <v>1508</v>
      </c>
      <c r="F202" s="65" t="s">
        <v>81</v>
      </c>
      <c r="G202" s="52" t="s">
        <v>49</v>
      </c>
      <c r="H202" s="52" t="s">
        <v>50</v>
      </c>
      <c r="I202" s="52" t="s">
        <v>42</v>
      </c>
      <c r="J202" s="257">
        <v>42</v>
      </c>
      <c r="K202" s="45" t="s">
        <v>1497</v>
      </c>
      <c r="L202" s="52" t="s">
        <v>1506</v>
      </c>
      <c r="M202" s="52" t="s">
        <v>1507</v>
      </c>
      <c r="N202" s="55" t="s">
        <v>25</v>
      </c>
      <c r="O202" s="49"/>
    </row>
    <row r="203" spans="2:15" ht="18" customHeight="1" x14ac:dyDescent="0.15">
      <c r="B203" s="54">
        <v>2017</v>
      </c>
      <c r="C203" s="55">
        <v>2</v>
      </c>
      <c r="D203" s="57" t="s">
        <v>15</v>
      </c>
      <c r="E203" s="45" t="s">
        <v>1509</v>
      </c>
      <c r="F203" s="65" t="s">
        <v>48</v>
      </c>
      <c r="G203" s="52" t="s">
        <v>49</v>
      </c>
      <c r="H203" s="52" t="s">
        <v>50</v>
      </c>
      <c r="I203" s="52" t="s">
        <v>42</v>
      </c>
      <c r="J203" s="257">
        <v>24</v>
      </c>
      <c r="K203" s="45" t="s">
        <v>1497</v>
      </c>
      <c r="L203" s="52" t="s">
        <v>1506</v>
      </c>
      <c r="M203" s="52" t="s">
        <v>1507</v>
      </c>
      <c r="N203" s="55" t="s">
        <v>25</v>
      </c>
      <c r="O203" s="49"/>
    </row>
    <row r="204" spans="2:15" ht="18" customHeight="1" x14ac:dyDescent="0.15">
      <c r="B204" s="54">
        <v>2017</v>
      </c>
      <c r="C204" s="55">
        <v>2</v>
      </c>
      <c r="D204" s="57" t="s">
        <v>15</v>
      </c>
      <c r="E204" s="45" t="s">
        <v>1509</v>
      </c>
      <c r="F204" s="65" t="s">
        <v>81</v>
      </c>
      <c r="G204" s="52" t="s">
        <v>49</v>
      </c>
      <c r="H204" s="52" t="s">
        <v>50</v>
      </c>
      <c r="I204" s="52" t="s">
        <v>42</v>
      </c>
      <c r="J204" s="257">
        <v>38</v>
      </c>
      <c r="K204" s="45" t="s">
        <v>1497</v>
      </c>
      <c r="L204" s="52" t="s">
        <v>1506</v>
      </c>
      <c r="M204" s="52" t="s">
        <v>1507</v>
      </c>
      <c r="N204" s="55" t="s">
        <v>25</v>
      </c>
      <c r="O204" s="49"/>
    </row>
    <row r="205" spans="2:15" ht="18" customHeight="1" x14ac:dyDescent="0.15">
      <c r="B205" s="54">
        <v>2017</v>
      </c>
      <c r="C205" s="55">
        <v>2</v>
      </c>
      <c r="D205" s="57" t="s">
        <v>15</v>
      </c>
      <c r="E205" s="45" t="s">
        <v>1842</v>
      </c>
      <c r="F205" s="65" t="s">
        <v>81</v>
      </c>
      <c r="G205" s="52" t="s">
        <v>40</v>
      </c>
      <c r="H205" s="52" t="s">
        <v>50</v>
      </c>
      <c r="I205" s="52" t="s">
        <v>42</v>
      </c>
      <c r="J205" s="257">
        <v>57</v>
      </c>
      <c r="K205" s="45" t="s">
        <v>1497</v>
      </c>
      <c r="L205" s="52" t="s">
        <v>1514</v>
      </c>
      <c r="M205" s="52" t="s">
        <v>1515</v>
      </c>
      <c r="N205" s="55" t="s">
        <v>25</v>
      </c>
      <c r="O205" s="49"/>
    </row>
    <row r="206" spans="2:15" ht="18" customHeight="1" x14ac:dyDescent="0.15">
      <c r="B206" s="54">
        <v>2017</v>
      </c>
      <c r="C206" s="55">
        <v>2</v>
      </c>
      <c r="D206" s="57" t="s">
        <v>15</v>
      </c>
      <c r="E206" s="45" t="s">
        <v>1845</v>
      </c>
      <c r="F206" s="65" t="s">
        <v>48</v>
      </c>
      <c r="G206" s="52" t="s">
        <v>40</v>
      </c>
      <c r="H206" s="52" t="s">
        <v>50</v>
      </c>
      <c r="I206" s="52" t="s">
        <v>42</v>
      </c>
      <c r="J206" s="257">
        <v>141.881</v>
      </c>
      <c r="K206" s="45" t="s">
        <v>1552</v>
      </c>
      <c r="L206" s="52" t="s">
        <v>1846</v>
      </c>
      <c r="M206" s="52" t="s">
        <v>1847</v>
      </c>
      <c r="N206" s="55" t="s">
        <v>25</v>
      </c>
      <c r="O206" s="49"/>
    </row>
    <row r="207" spans="2:15" ht="18" customHeight="1" x14ac:dyDescent="0.15">
      <c r="B207" s="54">
        <v>2017</v>
      </c>
      <c r="C207" s="55">
        <v>2</v>
      </c>
      <c r="D207" s="57" t="s">
        <v>15</v>
      </c>
      <c r="E207" s="45" t="s">
        <v>1848</v>
      </c>
      <c r="F207" s="65" t="s">
        <v>48</v>
      </c>
      <c r="G207" s="52" t="s">
        <v>40</v>
      </c>
      <c r="H207" s="52" t="s">
        <v>50</v>
      </c>
      <c r="I207" s="52" t="s">
        <v>42</v>
      </c>
      <c r="J207" s="257">
        <v>44</v>
      </c>
      <c r="K207" s="45" t="s">
        <v>1552</v>
      </c>
      <c r="L207" s="52" t="s">
        <v>1667</v>
      </c>
      <c r="M207" s="52" t="s">
        <v>1668</v>
      </c>
      <c r="N207" s="55" t="s">
        <v>25</v>
      </c>
      <c r="O207" s="49"/>
    </row>
    <row r="208" spans="2:15" ht="18" customHeight="1" x14ac:dyDescent="0.15">
      <c r="B208" s="54">
        <v>2017</v>
      </c>
      <c r="C208" s="55">
        <v>2</v>
      </c>
      <c r="D208" s="57" t="s">
        <v>15</v>
      </c>
      <c r="E208" s="45" t="s">
        <v>1849</v>
      </c>
      <c r="F208" s="65" t="s">
        <v>48</v>
      </c>
      <c r="G208" s="52" t="s">
        <v>40</v>
      </c>
      <c r="H208" s="52" t="s">
        <v>50</v>
      </c>
      <c r="I208" s="52" t="s">
        <v>42</v>
      </c>
      <c r="J208" s="257">
        <v>86.641000000000005</v>
      </c>
      <c r="K208" s="45" t="s">
        <v>1557</v>
      </c>
      <c r="L208" s="52" t="s">
        <v>1566</v>
      </c>
      <c r="M208" s="52" t="s">
        <v>1567</v>
      </c>
      <c r="N208" s="55" t="s">
        <v>25</v>
      </c>
      <c r="O208" s="49"/>
    </row>
    <row r="209" spans="2:15" ht="18" customHeight="1" x14ac:dyDescent="0.15">
      <c r="B209" s="54">
        <v>2017</v>
      </c>
      <c r="C209" s="55">
        <v>2</v>
      </c>
      <c r="D209" s="57" t="s">
        <v>15</v>
      </c>
      <c r="E209" s="45" t="s">
        <v>1850</v>
      </c>
      <c r="F209" s="65" t="s">
        <v>48</v>
      </c>
      <c r="G209" s="52" t="s">
        <v>40</v>
      </c>
      <c r="H209" s="52" t="s">
        <v>50</v>
      </c>
      <c r="I209" s="52" t="s">
        <v>42</v>
      </c>
      <c r="J209" s="257">
        <v>59</v>
      </c>
      <c r="K209" s="45" t="s">
        <v>1557</v>
      </c>
      <c r="L209" s="52" t="s">
        <v>1650</v>
      </c>
      <c r="M209" s="52" t="s">
        <v>1651</v>
      </c>
      <c r="N209" s="55" t="s">
        <v>25</v>
      </c>
      <c r="O209" s="49"/>
    </row>
    <row r="210" spans="2:15" ht="18" customHeight="1" x14ac:dyDescent="0.15">
      <c r="B210" s="54">
        <v>2017</v>
      </c>
      <c r="C210" s="55">
        <v>2</v>
      </c>
      <c r="D210" s="57" t="s">
        <v>15</v>
      </c>
      <c r="E210" s="45" t="s">
        <v>1851</v>
      </c>
      <c r="F210" s="65" t="s">
        <v>81</v>
      </c>
      <c r="G210" s="52" t="s">
        <v>40</v>
      </c>
      <c r="H210" s="52" t="s">
        <v>50</v>
      </c>
      <c r="I210" s="52" t="s">
        <v>42</v>
      </c>
      <c r="J210" s="257">
        <v>172</v>
      </c>
      <c r="K210" s="45" t="s">
        <v>1552</v>
      </c>
      <c r="L210" s="52" t="s">
        <v>1553</v>
      </c>
      <c r="M210" s="52" t="s">
        <v>1554</v>
      </c>
      <c r="N210" s="55" t="s">
        <v>25</v>
      </c>
      <c r="O210" s="49"/>
    </row>
    <row r="211" spans="2:15" ht="18" customHeight="1" x14ac:dyDescent="0.15">
      <c r="B211" s="54">
        <v>2017</v>
      </c>
      <c r="C211" s="55">
        <v>2</v>
      </c>
      <c r="D211" s="57" t="s">
        <v>15</v>
      </c>
      <c r="E211" s="45" t="s">
        <v>1852</v>
      </c>
      <c r="F211" s="65" t="s">
        <v>48</v>
      </c>
      <c r="G211" s="52" t="s">
        <v>40</v>
      </c>
      <c r="H211" s="52" t="s">
        <v>50</v>
      </c>
      <c r="I211" s="52" t="s">
        <v>42</v>
      </c>
      <c r="J211" s="257">
        <v>150.10900000000001</v>
      </c>
      <c r="K211" s="45" t="s">
        <v>1557</v>
      </c>
      <c r="L211" s="52" t="s">
        <v>1650</v>
      </c>
      <c r="M211" s="52" t="s">
        <v>1651</v>
      </c>
      <c r="N211" s="55" t="s">
        <v>25</v>
      </c>
      <c r="O211" s="49"/>
    </row>
    <row r="212" spans="2:15" ht="18" customHeight="1" x14ac:dyDescent="0.15">
      <c r="B212" s="54">
        <v>2017</v>
      </c>
      <c r="C212" s="55">
        <v>2</v>
      </c>
      <c r="D212" s="57" t="s">
        <v>15</v>
      </c>
      <c r="E212" s="45" t="s">
        <v>1853</v>
      </c>
      <c r="F212" s="65" t="s">
        <v>48</v>
      </c>
      <c r="G212" s="52" t="s">
        <v>40</v>
      </c>
      <c r="H212" s="52" t="s">
        <v>50</v>
      </c>
      <c r="I212" s="52" t="s">
        <v>42</v>
      </c>
      <c r="J212" s="257">
        <v>74</v>
      </c>
      <c r="K212" s="45" t="s">
        <v>1557</v>
      </c>
      <c r="L212" s="52" t="s">
        <v>1650</v>
      </c>
      <c r="M212" s="52" t="s">
        <v>1651</v>
      </c>
      <c r="N212" s="55" t="s">
        <v>25</v>
      </c>
      <c r="O212" s="49"/>
    </row>
    <row r="213" spans="2:15" ht="18" customHeight="1" x14ac:dyDescent="0.15">
      <c r="B213" s="54">
        <v>2017</v>
      </c>
      <c r="C213" s="55">
        <v>2</v>
      </c>
      <c r="D213" s="57" t="s">
        <v>15</v>
      </c>
      <c r="E213" s="45" t="s">
        <v>1854</v>
      </c>
      <c r="F213" s="65" t="s">
        <v>48</v>
      </c>
      <c r="G213" s="52" t="s">
        <v>40</v>
      </c>
      <c r="H213" s="52" t="s">
        <v>50</v>
      </c>
      <c r="I213" s="52" t="s">
        <v>42</v>
      </c>
      <c r="J213" s="257">
        <v>75</v>
      </c>
      <c r="K213" s="45" t="s">
        <v>1557</v>
      </c>
      <c r="L213" s="52" t="s">
        <v>1855</v>
      </c>
      <c r="M213" s="52" t="s">
        <v>1856</v>
      </c>
      <c r="N213" s="55" t="s">
        <v>25</v>
      </c>
      <c r="O213" s="49"/>
    </row>
    <row r="214" spans="2:15" ht="18" customHeight="1" x14ac:dyDescent="0.15">
      <c r="B214" s="54">
        <v>2017</v>
      </c>
      <c r="C214" s="55">
        <v>2</v>
      </c>
      <c r="D214" s="57" t="s">
        <v>15</v>
      </c>
      <c r="E214" s="45" t="s">
        <v>1857</v>
      </c>
      <c r="F214" s="65" t="s">
        <v>81</v>
      </c>
      <c r="G214" s="52" t="s">
        <v>40</v>
      </c>
      <c r="H214" s="52" t="s">
        <v>50</v>
      </c>
      <c r="I214" s="52" t="s">
        <v>42</v>
      </c>
      <c r="J214" s="257">
        <v>100</v>
      </c>
      <c r="K214" s="45" t="s">
        <v>1557</v>
      </c>
      <c r="L214" s="52" t="s">
        <v>1650</v>
      </c>
      <c r="M214" s="52" t="s">
        <v>1651</v>
      </c>
      <c r="N214" s="55" t="s">
        <v>25</v>
      </c>
      <c r="O214" s="49"/>
    </row>
    <row r="215" spans="2:15" ht="18" customHeight="1" x14ac:dyDescent="0.15">
      <c r="B215" s="54">
        <v>2017</v>
      </c>
      <c r="C215" s="55">
        <v>2</v>
      </c>
      <c r="D215" s="57" t="s">
        <v>15</v>
      </c>
      <c r="E215" s="45" t="s">
        <v>1858</v>
      </c>
      <c r="F215" s="65" t="s">
        <v>48</v>
      </c>
      <c r="G215" s="52" t="s">
        <v>40</v>
      </c>
      <c r="H215" s="52" t="s">
        <v>50</v>
      </c>
      <c r="I215" s="52" t="s">
        <v>42</v>
      </c>
      <c r="J215" s="257">
        <v>26</v>
      </c>
      <c r="K215" s="45" t="s">
        <v>1557</v>
      </c>
      <c r="L215" s="52" t="s">
        <v>1558</v>
      </c>
      <c r="M215" s="52" t="s">
        <v>1559</v>
      </c>
      <c r="N215" s="55" t="s">
        <v>25</v>
      </c>
      <c r="O215" s="49"/>
    </row>
    <row r="216" spans="2:15" ht="18" customHeight="1" x14ac:dyDescent="0.15">
      <c r="B216" s="54">
        <v>2017</v>
      </c>
      <c r="C216" s="55">
        <v>2</v>
      </c>
      <c r="D216" s="57" t="s">
        <v>15</v>
      </c>
      <c r="E216" s="45" t="s">
        <v>1859</v>
      </c>
      <c r="F216" s="65" t="s">
        <v>48</v>
      </c>
      <c r="G216" s="52" t="s">
        <v>40</v>
      </c>
      <c r="H216" s="52" t="s">
        <v>50</v>
      </c>
      <c r="I216" s="52" t="s">
        <v>42</v>
      </c>
      <c r="J216" s="257">
        <v>156</v>
      </c>
      <c r="K216" s="45" t="s">
        <v>1557</v>
      </c>
      <c r="L216" s="52" t="s">
        <v>1562</v>
      </c>
      <c r="M216" s="52" t="s">
        <v>1563</v>
      </c>
      <c r="N216" s="55" t="s">
        <v>25</v>
      </c>
      <c r="O216" s="49"/>
    </row>
    <row r="217" spans="2:15" ht="18" customHeight="1" x14ac:dyDescent="0.15">
      <c r="B217" s="54">
        <v>2017</v>
      </c>
      <c r="C217" s="55">
        <v>2</v>
      </c>
      <c r="D217" s="57" t="s">
        <v>15</v>
      </c>
      <c r="E217" s="45" t="s">
        <v>1860</v>
      </c>
      <c r="F217" s="65" t="s">
        <v>48</v>
      </c>
      <c r="G217" s="52" t="s">
        <v>40</v>
      </c>
      <c r="H217" s="52" t="s">
        <v>50</v>
      </c>
      <c r="I217" s="52" t="s">
        <v>42</v>
      </c>
      <c r="J217" s="257">
        <v>900</v>
      </c>
      <c r="K217" s="45" t="s">
        <v>1557</v>
      </c>
      <c r="L217" s="52" t="s">
        <v>1566</v>
      </c>
      <c r="M217" s="52" t="s">
        <v>1567</v>
      </c>
      <c r="N217" s="55" t="s">
        <v>25</v>
      </c>
      <c r="O217" s="49"/>
    </row>
    <row r="218" spans="2:15" ht="18" customHeight="1" x14ac:dyDescent="0.15">
      <c r="B218" s="54">
        <v>2017</v>
      </c>
      <c r="C218" s="55">
        <v>2</v>
      </c>
      <c r="D218" s="57" t="s">
        <v>15</v>
      </c>
      <c r="E218" s="45" t="s">
        <v>1861</v>
      </c>
      <c r="F218" s="65" t="s">
        <v>48</v>
      </c>
      <c r="G218" s="52" t="s">
        <v>49</v>
      </c>
      <c r="H218" s="52" t="s">
        <v>50</v>
      </c>
      <c r="I218" s="52" t="s">
        <v>42</v>
      </c>
      <c r="J218" s="257">
        <v>37.036999999999999</v>
      </c>
      <c r="K218" s="45" t="s">
        <v>1557</v>
      </c>
      <c r="L218" s="52" t="s">
        <v>1656</v>
      </c>
      <c r="M218" s="52" t="s">
        <v>1862</v>
      </c>
      <c r="N218" s="55" t="s">
        <v>25</v>
      </c>
      <c r="O218" s="49"/>
    </row>
    <row r="219" spans="2:15" ht="18" customHeight="1" x14ac:dyDescent="0.15">
      <c r="B219" s="54">
        <v>2017</v>
      </c>
      <c r="C219" s="55">
        <v>2</v>
      </c>
      <c r="D219" s="57" t="s">
        <v>15</v>
      </c>
      <c r="E219" s="45" t="s">
        <v>1863</v>
      </c>
      <c r="F219" s="65" t="s">
        <v>48</v>
      </c>
      <c r="G219" s="52" t="s">
        <v>40</v>
      </c>
      <c r="H219" s="52" t="s">
        <v>50</v>
      </c>
      <c r="I219" s="52" t="s">
        <v>42</v>
      </c>
      <c r="J219" s="257">
        <v>194.01689999999999</v>
      </c>
      <c r="K219" s="45" t="s">
        <v>1557</v>
      </c>
      <c r="L219" s="52" t="s">
        <v>1656</v>
      </c>
      <c r="M219" s="52" t="s">
        <v>1862</v>
      </c>
      <c r="N219" s="55" t="s">
        <v>25</v>
      </c>
      <c r="O219" s="49"/>
    </row>
    <row r="220" spans="2:15" ht="18" customHeight="1" x14ac:dyDescent="0.15">
      <c r="B220" s="54">
        <v>2017</v>
      </c>
      <c r="C220" s="55">
        <v>2</v>
      </c>
      <c r="D220" s="57" t="s">
        <v>15</v>
      </c>
      <c r="E220" s="45" t="s">
        <v>1865</v>
      </c>
      <c r="F220" s="65" t="s">
        <v>48</v>
      </c>
      <c r="G220" s="52" t="s">
        <v>40</v>
      </c>
      <c r="H220" s="52" t="s">
        <v>50</v>
      </c>
      <c r="I220" s="52" t="s">
        <v>42</v>
      </c>
      <c r="J220" s="257">
        <v>22.6</v>
      </c>
      <c r="K220" s="45" t="s">
        <v>1557</v>
      </c>
      <c r="L220" s="52" t="s">
        <v>1566</v>
      </c>
      <c r="M220" s="52" t="s">
        <v>1567</v>
      </c>
      <c r="N220" s="55" t="s">
        <v>25</v>
      </c>
      <c r="O220" s="49"/>
    </row>
    <row r="221" spans="2:15" ht="18" customHeight="1" x14ac:dyDescent="0.15">
      <c r="B221" s="54">
        <v>2017</v>
      </c>
      <c r="C221" s="55">
        <v>2</v>
      </c>
      <c r="D221" s="57" t="s">
        <v>15</v>
      </c>
      <c r="E221" s="45" t="s">
        <v>1866</v>
      </c>
      <c r="F221" s="65" t="s">
        <v>48</v>
      </c>
      <c r="G221" s="52" t="s">
        <v>40</v>
      </c>
      <c r="H221" s="52" t="s">
        <v>50</v>
      </c>
      <c r="I221" s="52" t="s">
        <v>42</v>
      </c>
      <c r="J221" s="257">
        <v>141.85159999999999</v>
      </c>
      <c r="K221" s="45" t="s">
        <v>1557</v>
      </c>
      <c r="L221" s="52" t="s">
        <v>1855</v>
      </c>
      <c r="M221" s="52" t="s">
        <v>1856</v>
      </c>
      <c r="N221" s="55" t="s">
        <v>25</v>
      </c>
      <c r="O221" s="49"/>
    </row>
    <row r="222" spans="2:15" ht="18" customHeight="1" x14ac:dyDescent="0.15">
      <c r="B222" s="54">
        <v>2017</v>
      </c>
      <c r="C222" s="55">
        <v>2</v>
      </c>
      <c r="D222" s="57" t="s">
        <v>15</v>
      </c>
      <c r="E222" s="45" t="s">
        <v>1867</v>
      </c>
      <c r="F222" s="65" t="s">
        <v>48</v>
      </c>
      <c r="G222" s="52" t="s">
        <v>40</v>
      </c>
      <c r="H222" s="52" t="s">
        <v>50</v>
      </c>
      <c r="I222" s="52" t="s">
        <v>42</v>
      </c>
      <c r="J222" s="257">
        <v>80.935000000000002</v>
      </c>
      <c r="K222" s="45" t="s">
        <v>1557</v>
      </c>
      <c r="L222" s="52" t="s">
        <v>1855</v>
      </c>
      <c r="M222" s="52" t="s">
        <v>1856</v>
      </c>
      <c r="N222" s="55" t="s">
        <v>25</v>
      </c>
      <c r="O222" s="49"/>
    </row>
    <row r="223" spans="2:15" ht="18" customHeight="1" x14ac:dyDescent="0.15">
      <c r="B223" s="54">
        <v>2017</v>
      </c>
      <c r="C223" s="55">
        <v>2</v>
      </c>
      <c r="D223" s="57" t="s">
        <v>15</v>
      </c>
      <c r="E223" s="45" t="s">
        <v>1868</v>
      </c>
      <c r="F223" s="65" t="s">
        <v>48</v>
      </c>
      <c r="G223" s="52" t="s">
        <v>40</v>
      </c>
      <c r="H223" s="52" t="s">
        <v>50</v>
      </c>
      <c r="I223" s="52" t="s">
        <v>42</v>
      </c>
      <c r="J223" s="257">
        <v>40</v>
      </c>
      <c r="K223" s="45" t="s">
        <v>1552</v>
      </c>
      <c r="L223" s="52" t="s">
        <v>1553</v>
      </c>
      <c r="M223" s="52" t="s">
        <v>1554</v>
      </c>
      <c r="N223" s="55" t="s">
        <v>25</v>
      </c>
      <c r="O223" s="49"/>
    </row>
    <row r="224" spans="2:15" ht="18" customHeight="1" x14ac:dyDescent="0.15">
      <c r="B224" s="54">
        <v>2017</v>
      </c>
      <c r="C224" s="55">
        <v>2</v>
      </c>
      <c r="D224" s="57" t="s">
        <v>15</v>
      </c>
      <c r="E224" s="45" t="s">
        <v>1869</v>
      </c>
      <c r="F224" s="65" t="s">
        <v>48</v>
      </c>
      <c r="G224" s="52" t="s">
        <v>40</v>
      </c>
      <c r="H224" s="52" t="s">
        <v>50</v>
      </c>
      <c r="I224" s="52" t="s">
        <v>42</v>
      </c>
      <c r="J224" s="257">
        <v>72.5</v>
      </c>
      <c r="K224" s="45" t="s">
        <v>1557</v>
      </c>
      <c r="L224" s="52" t="s">
        <v>1855</v>
      </c>
      <c r="M224" s="52" t="s">
        <v>1856</v>
      </c>
      <c r="N224" s="55" t="s">
        <v>25</v>
      </c>
      <c r="O224" s="49"/>
    </row>
    <row r="225" spans="2:15" ht="18" customHeight="1" x14ac:dyDescent="0.15">
      <c r="B225" s="54">
        <v>2017</v>
      </c>
      <c r="C225" s="55">
        <v>2</v>
      </c>
      <c r="D225" s="57" t="s">
        <v>15</v>
      </c>
      <c r="E225" s="45" t="s">
        <v>1870</v>
      </c>
      <c r="F225" s="65" t="s">
        <v>48</v>
      </c>
      <c r="G225" s="52" t="s">
        <v>40</v>
      </c>
      <c r="H225" s="52" t="s">
        <v>50</v>
      </c>
      <c r="I225" s="52" t="s">
        <v>42</v>
      </c>
      <c r="J225" s="257">
        <v>179.33099999999999</v>
      </c>
      <c r="K225" s="45" t="s">
        <v>1557</v>
      </c>
      <c r="L225" s="52" t="s">
        <v>1566</v>
      </c>
      <c r="M225" s="52" t="s">
        <v>1567</v>
      </c>
      <c r="N225" s="55" t="s">
        <v>25</v>
      </c>
      <c r="O225" s="49"/>
    </row>
    <row r="226" spans="2:15" ht="18" customHeight="1" x14ac:dyDescent="0.15">
      <c r="B226" s="54">
        <v>2017</v>
      </c>
      <c r="C226" s="55">
        <v>2</v>
      </c>
      <c r="D226" s="57" t="s">
        <v>15</v>
      </c>
      <c r="E226" s="45" t="s">
        <v>1871</v>
      </c>
      <c r="F226" s="65" t="s">
        <v>81</v>
      </c>
      <c r="G226" s="52" t="s">
        <v>49</v>
      </c>
      <c r="H226" s="52" t="s">
        <v>41</v>
      </c>
      <c r="I226" s="52" t="s">
        <v>42</v>
      </c>
      <c r="J226" s="257">
        <v>62</v>
      </c>
      <c r="K226" s="45" t="s">
        <v>1673</v>
      </c>
      <c r="L226" s="52" t="s">
        <v>1680</v>
      </c>
      <c r="M226" s="52" t="s">
        <v>1681</v>
      </c>
      <c r="N226" s="55" t="s">
        <v>25</v>
      </c>
      <c r="O226" s="49"/>
    </row>
    <row r="227" spans="2:15" ht="18" customHeight="1" x14ac:dyDescent="0.15">
      <c r="B227" s="54">
        <v>2017</v>
      </c>
      <c r="C227" s="55">
        <v>2</v>
      </c>
      <c r="D227" s="57" t="s">
        <v>15</v>
      </c>
      <c r="E227" s="45" t="s">
        <v>1873</v>
      </c>
      <c r="F227" s="65" t="s">
        <v>48</v>
      </c>
      <c r="G227" s="52" t="s">
        <v>40</v>
      </c>
      <c r="H227" s="52" t="s">
        <v>50</v>
      </c>
      <c r="I227" s="52" t="s">
        <v>42</v>
      </c>
      <c r="J227" s="257">
        <v>80</v>
      </c>
      <c r="K227" s="45" t="s">
        <v>1689</v>
      </c>
      <c r="L227" s="52" t="s">
        <v>1690</v>
      </c>
      <c r="M227" s="52" t="s">
        <v>1691</v>
      </c>
      <c r="N227" s="55" t="s">
        <v>25</v>
      </c>
      <c r="O227" s="49"/>
    </row>
    <row r="228" spans="2:15" ht="18" customHeight="1" x14ac:dyDescent="0.15">
      <c r="B228" s="54">
        <v>2017</v>
      </c>
      <c r="C228" s="55">
        <v>2</v>
      </c>
      <c r="D228" s="57" t="s">
        <v>15</v>
      </c>
      <c r="E228" s="45" t="s">
        <v>1874</v>
      </c>
      <c r="F228" s="65" t="s">
        <v>48</v>
      </c>
      <c r="G228" s="52" t="s">
        <v>40</v>
      </c>
      <c r="H228" s="52" t="s">
        <v>50</v>
      </c>
      <c r="I228" s="52" t="s">
        <v>42</v>
      </c>
      <c r="J228" s="257">
        <v>65</v>
      </c>
      <c r="K228" s="45" t="s">
        <v>1689</v>
      </c>
      <c r="L228" s="52" t="s">
        <v>1690</v>
      </c>
      <c r="M228" s="52" t="s">
        <v>1691</v>
      </c>
      <c r="N228" s="55" t="s">
        <v>25</v>
      </c>
      <c r="O228" s="49"/>
    </row>
    <row r="229" spans="2:15" ht="18" customHeight="1" x14ac:dyDescent="0.15">
      <c r="B229" s="54">
        <v>2017</v>
      </c>
      <c r="C229" s="55">
        <v>2</v>
      </c>
      <c r="D229" s="57" t="s">
        <v>15</v>
      </c>
      <c r="E229" s="45" t="s">
        <v>1875</v>
      </c>
      <c r="F229" s="65" t="s">
        <v>48</v>
      </c>
      <c r="G229" s="52" t="s">
        <v>40</v>
      </c>
      <c r="H229" s="52" t="s">
        <v>50</v>
      </c>
      <c r="I229" s="52" t="s">
        <v>42</v>
      </c>
      <c r="J229" s="257">
        <v>48</v>
      </c>
      <c r="K229" s="45" t="s">
        <v>1689</v>
      </c>
      <c r="L229" s="52" t="s">
        <v>1603</v>
      </c>
      <c r="M229" s="52" t="s">
        <v>1604</v>
      </c>
      <c r="N229" s="55" t="s">
        <v>25</v>
      </c>
      <c r="O229" s="49"/>
    </row>
    <row r="230" spans="2:15" ht="18" customHeight="1" x14ac:dyDescent="0.15">
      <c r="B230" s="54">
        <v>2017</v>
      </c>
      <c r="C230" s="55">
        <v>2</v>
      </c>
      <c r="D230" s="57" t="s">
        <v>15</v>
      </c>
      <c r="E230" s="45" t="s">
        <v>1876</v>
      </c>
      <c r="F230" s="65" t="s">
        <v>48</v>
      </c>
      <c r="G230" s="52" t="s">
        <v>40</v>
      </c>
      <c r="H230" s="52" t="s">
        <v>50</v>
      </c>
      <c r="I230" s="52" t="s">
        <v>42</v>
      </c>
      <c r="J230" s="257">
        <v>41</v>
      </c>
      <c r="K230" s="45" t="s">
        <v>1689</v>
      </c>
      <c r="L230" s="52" t="s">
        <v>1599</v>
      </c>
      <c r="M230" s="52" t="s">
        <v>1600</v>
      </c>
      <c r="N230" s="55" t="s">
        <v>25</v>
      </c>
      <c r="O230" s="49"/>
    </row>
    <row r="231" spans="2:15" ht="18" customHeight="1" x14ac:dyDescent="0.15">
      <c r="B231" s="54">
        <v>2017</v>
      </c>
      <c r="C231" s="55">
        <v>2</v>
      </c>
      <c r="D231" s="57" t="s">
        <v>15</v>
      </c>
      <c r="E231" s="45" t="s">
        <v>1877</v>
      </c>
      <c r="F231" s="65" t="s">
        <v>48</v>
      </c>
      <c r="G231" s="52" t="s">
        <v>40</v>
      </c>
      <c r="H231" s="52" t="s">
        <v>50</v>
      </c>
      <c r="I231" s="52" t="s">
        <v>42</v>
      </c>
      <c r="J231" s="257">
        <v>70</v>
      </c>
      <c r="K231" s="45" t="s">
        <v>1689</v>
      </c>
      <c r="L231" s="52" t="s">
        <v>1696</v>
      </c>
      <c r="M231" s="52" t="s">
        <v>1697</v>
      </c>
      <c r="N231" s="55" t="s">
        <v>25</v>
      </c>
      <c r="O231" s="49"/>
    </row>
    <row r="232" spans="2:15" ht="18" customHeight="1" x14ac:dyDescent="0.15">
      <c r="B232" s="54">
        <v>2017</v>
      </c>
      <c r="C232" s="55">
        <v>2</v>
      </c>
      <c r="D232" s="57" t="s">
        <v>15</v>
      </c>
      <c r="E232" s="45" t="s">
        <v>1878</v>
      </c>
      <c r="F232" s="65" t="s">
        <v>48</v>
      </c>
      <c r="G232" s="52" t="s">
        <v>40</v>
      </c>
      <c r="H232" s="52" t="s">
        <v>50</v>
      </c>
      <c r="I232" s="52" t="s">
        <v>42</v>
      </c>
      <c r="J232" s="257">
        <v>39</v>
      </c>
      <c r="K232" s="45" t="s">
        <v>1689</v>
      </c>
      <c r="L232" s="52" t="s">
        <v>1696</v>
      </c>
      <c r="M232" s="52" t="s">
        <v>1697</v>
      </c>
      <c r="N232" s="55" t="s">
        <v>25</v>
      </c>
      <c r="O232" s="49"/>
    </row>
    <row r="233" spans="2:15" ht="18" customHeight="1" x14ac:dyDescent="0.15">
      <c r="B233" s="54">
        <v>2017</v>
      </c>
      <c r="C233" s="55">
        <v>2</v>
      </c>
      <c r="D233" s="57" t="s">
        <v>15</v>
      </c>
      <c r="E233" s="45" t="s">
        <v>1879</v>
      </c>
      <c r="F233" s="65" t="s">
        <v>48</v>
      </c>
      <c r="G233" s="52" t="s">
        <v>40</v>
      </c>
      <c r="H233" s="52" t="s">
        <v>50</v>
      </c>
      <c r="I233" s="52" t="s">
        <v>42</v>
      </c>
      <c r="J233" s="257">
        <v>144</v>
      </c>
      <c r="K233" s="45" t="s">
        <v>1689</v>
      </c>
      <c r="L233" s="52" t="s">
        <v>1880</v>
      </c>
      <c r="M233" s="52" t="s">
        <v>1881</v>
      </c>
      <c r="N233" s="55" t="s">
        <v>25</v>
      </c>
      <c r="O233" s="49"/>
    </row>
    <row r="234" spans="2:15" ht="18" customHeight="1" x14ac:dyDescent="0.15">
      <c r="B234" s="54">
        <v>2017</v>
      </c>
      <c r="C234" s="55">
        <v>2</v>
      </c>
      <c r="D234" s="57" t="s">
        <v>15</v>
      </c>
      <c r="E234" s="45" t="s">
        <v>1882</v>
      </c>
      <c r="F234" s="65" t="s">
        <v>81</v>
      </c>
      <c r="G234" s="52" t="s">
        <v>40</v>
      </c>
      <c r="H234" s="52" t="s">
        <v>50</v>
      </c>
      <c r="I234" s="52" t="s">
        <v>42</v>
      </c>
      <c r="J234" s="257">
        <v>58</v>
      </c>
      <c r="K234" s="45" t="s">
        <v>1707</v>
      </c>
      <c r="L234" s="52" t="s">
        <v>1613</v>
      </c>
      <c r="M234" s="52" t="s">
        <v>1614</v>
      </c>
      <c r="N234" s="52" t="s">
        <v>25</v>
      </c>
      <c r="O234" s="49"/>
    </row>
    <row r="235" spans="2:15" ht="18" customHeight="1" x14ac:dyDescent="0.15">
      <c r="B235" s="54">
        <v>2017</v>
      </c>
      <c r="C235" s="55">
        <v>2</v>
      </c>
      <c r="D235" s="57" t="s">
        <v>15</v>
      </c>
      <c r="E235" s="45" t="s">
        <v>2450</v>
      </c>
      <c r="F235" s="65" t="s">
        <v>81</v>
      </c>
      <c r="G235" s="52" t="s">
        <v>40</v>
      </c>
      <c r="H235" s="52" t="s">
        <v>50</v>
      </c>
      <c r="I235" s="52" t="s">
        <v>42</v>
      </c>
      <c r="J235" s="258">
        <v>40</v>
      </c>
      <c r="K235" s="45" t="s">
        <v>1957</v>
      </c>
      <c r="L235" s="52" t="s">
        <v>1958</v>
      </c>
      <c r="M235" s="52" t="s">
        <v>1959</v>
      </c>
      <c r="N235" s="55" t="s">
        <v>25</v>
      </c>
      <c r="O235" s="58"/>
    </row>
    <row r="236" spans="2:15" ht="18" customHeight="1" x14ac:dyDescent="0.15">
      <c r="B236" s="54">
        <v>2017</v>
      </c>
      <c r="C236" s="55">
        <v>2</v>
      </c>
      <c r="D236" s="57" t="s">
        <v>15</v>
      </c>
      <c r="E236" s="45" t="s">
        <v>2451</v>
      </c>
      <c r="F236" s="65" t="s">
        <v>48</v>
      </c>
      <c r="G236" s="52" t="s">
        <v>40</v>
      </c>
      <c r="H236" s="52" t="s">
        <v>41</v>
      </c>
      <c r="I236" s="52" t="s">
        <v>42</v>
      </c>
      <c r="J236" s="257">
        <v>105</v>
      </c>
      <c r="K236" s="45" t="s">
        <v>2023</v>
      </c>
      <c r="L236" s="52" t="s">
        <v>2030</v>
      </c>
      <c r="M236" s="52" t="s">
        <v>2031</v>
      </c>
      <c r="N236" s="55" t="s">
        <v>25</v>
      </c>
      <c r="O236" s="58"/>
    </row>
    <row r="237" spans="2:15" ht="18" customHeight="1" x14ac:dyDescent="0.15">
      <c r="B237" s="70">
        <v>2017</v>
      </c>
      <c r="C237" s="71">
        <v>2</v>
      </c>
      <c r="D237" s="146" t="s">
        <v>15</v>
      </c>
      <c r="E237" s="159" t="s">
        <v>2468</v>
      </c>
      <c r="F237" s="147" t="s">
        <v>81</v>
      </c>
      <c r="G237" s="66" t="s">
        <v>40</v>
      </c>
      <c r="H237" s="66" t="s">
        <v>50</v>
      </c>
      <c r="I237" s="66" t="s">
        <v>42</v>
      </c>
      <c r="J237" s="260">
        <v>200</v>
      </c>
      <c r="K237" s="159" t="s">
        <v>2465</v>
      </c>
      <c r="L237" s="66" t="s">
        <v>2469</v>
      </c>
      <c r="M237" s="66" t="s">
        <v>2470</v>
      </c>
      <c r="N237" s="71" t="s">
        <v>25</v>
      </c>
      <c r="O237" s="67"/>
    </row>
    <row r="238" spans="2:15" ht="18" customHeight="1" x14ac:dyDescent="0.15">
      <c r="B238" s="54">
        <v>2017</v>
      </c>
      <c r="C238" s="55">
        <v>2</v>
      </c>
      <c r="D238" s="57" t="s">
        <v>15</v>
      </c>
      <c r="E238" s="45" t="s">
        <v>2478</v>
      </c>
      <c r="F238" s="65" t="s">
        <v>81</v>
      </c>
      <c r="G238" s="52" t="s">
        <v>40</v>
      </c>
      <c r="H238" s="52" t="s">
        <v>50</v>
      </c>
      <c r="I238" s="52" t="s">
        <v>42</v>
      </c>
      <c r="J238" s="257">
        <v>225</v>
      </c>
      <c r="K238" s="45" t="s">
        <v>2473</v>
      </c>
      <c r="L238" s="52" t="s">
        <v>2479</v>
      </c>
      <c r="M238" s="52" t="s">
        <v>2480</v>
      </c>
      <c r="N238" s="55" t="s">
        <v>25</v>
      </c>
      <c r="O238" s="49"/>
    </row>
    <row r="239" spans="2:15" ht="18" customHeight="1" x14ac:dyDescent="0.15">
      <c r="B239" s="54">
        <v>2017</v>
      </c>
      <c r="C239" s="55">
        <v>2</v>
      </c>
      <c r="D239" s="57" t="s">
        <v>15</v>
      </c>
      <c r="E239" s="45" t="s">
        <v>2485</v>
      </c>
      <c r="F239" s="65" t="s">
        <v>81</v>
      </c>
      <c r="G239" s="52" t="s">
        <v>1200</v>
      </c>
      <c r="H239" s="52" t="s">
        <v>50</v>
      </c>
      <c r="I239" s="52" t="s">
        <v>42</v>
      </c>
      <c r="J239" s="257">
        <v>105</v>
      </c>
      <c r="K239" s="45" t="s">
        <v>2473</v>
      </c>
      <c r="L239" s="52" t="s">
        <v>2483</v>
      </c>
      <c r="M239" s="52" t="s">
        <v>2484</v>
      </c>
      <c r="N239" s="55" t="s">
        <v>25</v>
      </c>
      <c r="O239" s="49"/>
    </row>
    <row r="240" spans="2:15" ht="18" customHeight="1" x14ac:dyDescent="0.15">
      <c r="B240" s="54">
        <v>2017</v>
      </c>
      <c r="C240" s="55">
        <v>2</v>
      </c>
      <c r="D240" s="57" t="s">
        <v>15</v>
      </c>
      <c r="E240" s="45" t="s">
        <v>2486</v>
      </c>
      <c r="F240" s="65" t="s">
        <v>469</v>
      </c>
      <c r="G240" s="52" t="s">
        <v>40</v>
      </c>
      <c r="H240" s="52" t="s">
        <v>50</v>
      </c>
      <c r="I240" s="52" t="s">
        <v>42</v>
      </c>
      <c r="J240" s="258">
        <v>100</v>
      </c>
      <c r="K240" s="45" t="s">
        <v>2487</v>
      </c>
      <c r="L240" s="52" t="s">
        <v>2488</v>
      </c>
      <c r="M240" s="52" t="s">
        <v>2489</v>
      </c>
      <c r="N240" s="55" t="s">
        <v>25</v>
      </c>
      <c r="O240" s="49"/>
    </row>
    <row r="241" spans="2:15" ht="18" customHeight="1" x14ac:dyDescent="0.15">
      <c r="B241" s="54">
        <v>2017</v>
      </c>
      <c r="C241" s="55">
        <v>2</v>
      </c>
      <c r="D241" s="57" t="s">
        <v>15</v>
      </c>
      <c r="E241" s="45" t="s">
        <v>2490</v>
      </c>
      <c r="F241" s="65" t="s">
        <v>469</v>
      </c>
      <c r="G241" s="52" t="s">
        <v>40</v>
      </c>
      <c r="H241" s="52" t="s">
        <v>1305</v>
      </c>
      <c r="I241" s="52" t="s">
        <v>42</v>
      </c>
      <c r="J241" s="258">
        <v>140</v>
      </c>
      <c r="K241" s="45" t="s">
        <v>2487</v>
      </c>
      <c r="L241" s="52" t="s">
        <v>2491</v>
      </c>
      <c r="M241" s="52" t="s">
        <v>2492</v>
      </c>
      <c r="N241" s="55" t="s">
        <v>25</v>
      </c>
      <c r="O241" s="49"/>
    </row>
    <row r="242" spans="2:15" ht="18" customHeight="1" x14ac:dyDescent="0.15">
      <c r="B242" s="54">
        <v>2017</v>
      </c>
      <c r="C242" s="55">
        <v>2</v>
      </c>
      <c r="D242" s="57" t="s">
        <v>15</v>
      </c>
      <c r="E242" s="45" t="s">
        <v>2493</v>
      </c>
      <c r="F242" s="65" t="s">
        <v>81</v>
      </c>
      <c r="G242" s="52" t="s">
        <v>40</v>
      </c>
      <c r="H242" s="52" t="s">
        <v>50</v>
      </c>
      <c r="I242" s="52" t="s">
        <v>42</v>
      </c>
      <c r="J242" s="258">
        <v>50</v>
      </c>
      <c r="K242" s="45" t="s">
        <v>2494</v>
      </c>
      <c r="L242" s="52" t="s">
        <v>2495</v>
      </c>
      <c r="M242" s="52" t="s">
        <v>2496</v>
      </c>
      <c r="N242" s="55" t="s">
        <v>25</v>
      </c>
      <c r="O242" s="49"/>
    </row>
    <row r="243" spans="2:15" ht="18" customHeight="1" x14ac:dyDescent="0.15">
      <c r="B243" s="54">
        <v>2017</v>
      </c>
      <c r="C243" s="55">
        <v>2</v>
      </c>
      <c r="D243" s="57" t="s">
        <v>15</v>
      </c>
      <c r="E243" s="45" t="s">
        <v>2504</v>
      </c>
      <c r="F243" s="65" t="s">
        <v>469</v>
      </c>
      <c r="G243" s="52" t="s">
        <v>40</v>
      </c>
      <c r="H243" s="52" t="s">
        <v>50</v>
      </c>
      <c r="I243" s="52" t="s">
        <v>42</v>
      </c>
      <c r="J243" s="258">
        <v>30</v>
      </c>
      <c r="K243" s="45" t="s">
        <v>2501</v>
      </c>
      <c r="L243" s="52" t="s">
        <v>2505</v>
      </c>
      <c r="M243" s="52" t="s">
        <v>2506</v>
      </c>
      <c r="N243" s="55" t="s">
        <v>25</v>
      </c>
      <c r="O243" s="49"/>
    </row>
    <row r="244" spans="2:15" ht="18" customHeight="1" x14ac:dyDescent="0.15">
      <c r="B244" s="54">
        <v>2017</v>
      </c>
      <c r="C244" s="55">
        <v>2</v>
      </c>
      <c r="D244" s="57" t="s">
        <v>15</v>
      </c>
      <c r="E244" s="45" t="s">
        <v>2517</v>
      </c>
      <c r="F244" s="65" t="s">
        <v>81</v>
      </c>
      <c r="G244" s="52" t="s">
        <v>40</v>
      </c>
      <c r="H244" s="52" t="s">
        <v>50</v>
      </c>
      <c r="I244" s="52" t="s">
        <v>42</v>
      </c>
      <c r="J244" s="258">
        <v>70</v>
      </c>
      <c r="K244" s="45" t="s">
        <v>2513</v>
      </c>
      <c r="L244" s="52" t="s">
        <v>2518</v>
      </c>
      <c r="M244" s="52" t="s">
        <v>2519</v>
      </c>
      <c r="N244" s="55" t="s">
        <v>25</v>
      </c>
      <c r="O244" s="49"/>
    </row>
    <row r="245" spans="2:15" ht="18" customHeight="1" x14ac:dyDescent="0.15">
      <c r="B245" s="54">
        <v>2017</v>
      </c>
      <c r="C245" s="55">
        <v>2</v>
      </c>
      <c r="D245" s="57" t="s">
        <v>16</v>
      </c>
      <c r="E245" s="45" t="s">
        <v>2776</v>
      </c>
      <c r="F245" s="65" t="s">
        <v>469</v>
      </c>
      <c r="G245" s="52" t="s">
        <v>49</v>
      </c>
      <c r="H245" s="52" t="s">
        <v>41</v>
      </c>
      <c r="I245" s="52" t="s">
        <v>42</v>
      </c>
      <c r="J245" s="257">
        <v>90</v>
      </c>
      <c r="K245" s="45" t="s">
        <v>2777</v>
      </c>
      <c r="L245" s="52" t="s">
        <v>2778</v>
      </c>
      <c r="M245" s="52" t="s">
        <v>2779</v>
      </c>
      <c r="N245" s="52" t="s">
        <v>1309</v>
      </c>
      <c r="O245" s="49"/>
    </row>
    <row r="246" spans="2:15" ht="18" customHeight="1" x14ac:dyDescent="0.15">
      <c r="B246" s="54">
        <v>2017</v>
      </c>
      <c r="C246" s="55">
        <v>2</v>
      </c>
      <c r="D246" s="57" t="s">
        <v>16</v>
      </c>
      <c r="E246" s="45" t="s">
        <v>2780</v>
      </c>
      <c r="F246" s="65" t="s">
        <v>469</v>
      </c>
      <c r="G246" s="52" t="s">
        <v>49</v>
      </c>
      <c r="H246" s="52" t="s">
        <v>41</v>
      </c>
      <c r="I246" s="52" t="s">
        <v>42</v>
      </c>
      <c r="J246" s="257">
        <v>90</v>
      </c>
      <c r="K246" s="45" t="s">
        <v>2777</v>
      </c>
      <c r="L246" s="52" t="s">
        <v>2778</v>
      </c>
      <c r="M246" s="52" t="s">
        <v>2781</v>
      </c>
      <c r="N246" s="52" t="s">
        <v>1309</v>
      </c>
      <c r="O246" s="49"/>
    </row>
    <row r="247" spans="2:15" ht="18" customHeight="1" x14ac:dyDescent="0.15">
      <c r="B247" s="54">
        <v>2017</v>
      </c>
      <c r="C247" s="55">
        <v>2</v>
      </c>
      <c r="D247" s="57" t="s">
        <v>16</v>
      </c>
      <c r="E247" s="45" t="s">
        <v>2782</v>
      </c>
      <c r="F247" s="65" t="s">
        <v>469</v>
      </c>
      <c r="G247" s="52" t="s">
        <v>49</v>
      </c>
      <c r="H247" s="52" t="s">
        <v>41</v>
      </c>
      <c r="I247" s="52" t="s">
        <v>42</v>
      </c>
      <c r="J247" s="257">
        <v>130</v>
      </c>
      <c r="K247" s="45" t="s">
        <v>2777</v>
      </c>
      <c r="L247" s="52" t="s">
        <v>2778</v>
      </c>
      <c r="M247" s="52" t="s">
        <v>2783</v>
      </c>
      <c r="N247" s="52" t="s">
        <v>1309</v>
      </c>
      <c r="O247" s="49"/>
    </row>
    <row r="248" spans="2:15" ht="18" customHeight="1" x14ac:dyDescent="0.15">
      <c r="B248" s="54">
        <v>2017</v>
      </c>
      <c r="C248" s="55">
        <v>2</v>
      </c>
      <c r="D248" s="57" t="s">
        <v>16</v>
      </c>
      <c r="E248" s="45" t="s">
        <v>2784</v>
      </c>
      <c r="F248" s="65" t="s">
        <v>469</v>
      </c>
      <c r="G248" s="52" t="s">
        <v>49</v>
      </c>
      <c r="H248" s="52" t="s">
        <v>41</v>
      </c>
      <c r="I248" s="52" t="s">
        <v>42</v>
      </c>
      <c r="J248" s="257">
        <v>90</v>
      </c>
      <c r="K248" s="45" t="s">
        <v>2777</v>
      </c>
      <c r="L248" s="52" t="s">
        <v>2778</v>
      </c>
      <c r="M248" s="52" t="s">
        <v>2785</v>
      </c>
      <c r="N248" s="52" t="s">
        <v>1309</v>
      </c>
      <c r="O248" s="49"/>
    </row>
    <row r="249" spans="2:15" ht="18" customHeight="1" x14ac:dyDescent="0.15">
      <c r="B249" s="54">
        <v>2017</v>
      </c>
      <c r="C249" s="55">
        <v>2</v>
      </c>
      <c r="D249" s="57" t="s">
        <v>16</v>
      </c>
      <c r="E249" s="45" t="s">
        <v>2786</v>
      </c>
      <c r="F249" s="65" t="s">
        <v>469</v>
      </c>
      <c r="G249" s="52" t="s">
        <v>49</v>
      </c>
      <c r="H249" s="52" t="s">
        <v>41</v>
      </c>
      <c r="I249" s="52" t="s">
        <v>42</v>
      </c>
      <c r="J249" s="257">
        <v>90</v>
      </c>
      <c r="K249" s="45" t="s">
        <v>2777</v>
      </c>
      <c r="L249" s="52" t="s">
        <v>2778</v>
      </c>
      <c r="M249" s="52" t="s">
        <v>2787</v>
      </c>
      <c r="N249" s="52" t="s">
        <v>1309</v>
      </c>
      <c r="O249" s="49"/>
    </row>
    <row r="250" spans="2:15" ht="18" customHeight="1" x14ac:dyDescent="0.15">
      <c r="B250" s="54">
        <v>2017</v>
      </c>
      <c r="C250" s="55">
        <v>2</v>
      </c>
      <c r="D250" s="57" t="s">
        <v>16</v>
      </c>
      <c r="E250" s="45" t="s">
        <v>2788</v>
      </c>
      <c r="F250" s="65" t="s">
        <v>469</v>
      </c>
      <c r="G250" s="52" t="s">
        <v>49</v>
      </c>
      <c r="H250" s="52" t="s">
        <v>41</v>
      </c>
      <c r="I250" s="52" t="s">
        <v>42</v>
      </c>
      <c r="J250" s="257">
        <v>130</v>
      </c>
      <c r="K250" s="45" t="s">
        <v>2777</v>
      </c>
      <c r="L250" s="52" t="s">
        <v>2778</v>
      </c>
      <c r="M250" s="52" t="s">
        <v>2789</v>
      </c>
      <c r="N250" s="52" t="s">
        <v>1309</v>
      </c>
      <c r="O250" s="49"/>
    </row>
    <row r="251" spans="2:15" ht="18" customHeight="1" x14ac:dyDescent="0.15">
      <c r="B251" s="54">
        <v>2017</v>
      </c>
      <c r="C251" s="55">
        <v>2</v>
      </c>
      <c r="D251" s="57" t="s">
        <v>16</v>
      </c>
      <c r="E251" s="45" t="s">
        <v>2790</v>
      </c>
      <c r="F251" s="65" t="s">
        <v>469</v>
      </c>
      <c r="G251" s="52" t="s">
        <v>49</v>
      </c>
      <c r="H251" s="52" t="s">
        <v>41</v>
      </c>
      <c r="I251" s="52" t="s">
        <v>42</v>
      </c>
      <c r="J251" s="257">
        <v>90</v>
      </c>
      <c r="K251" s="45" t="s">
        <v>2777</v>
      </c>
      <c r="L251" s="52" t="s">
        <v>2778</v>
      </c>
      <c r="M251" s="52" t="s">
        <v>2791</v>
      </c>
      <c r="N251" s="52" t="s">
        <v>1309</v>
      </c>
      <c r="O251" s="49"/>
    </row>
    <row r="252" spans="2:15" ht="18" customHeight="1" x14ac:dyDescent="0.15">
      <c r="B252" s="54">
        <v>2017</v>
      </c>
      <c r="C252" s="55">
        <v>2</v>
      </c>
      <c r="D252" s="57" t="s">
        <v>16</v>
      </c>
      <c r="E252" s="45" t="s">
        <v>2792</v>
      </c>
      <c r="F252" s="65" t="s">
        <v>469</v>
      </c>
      <c r="G252" s="52" t="s">
        <v>49</v>
      </c>
      <c r="H252" s="52" t="s">
        <v>41</v>
      </c>
      <c r="I252" s="52" t="s">
        <v>42</v>
      </c>
      <c r="J252" s="257">
        <v>90</v>
      </c>
      <c r="K252" s="45" t="s">
        <v>2777</v>
      </c>
      <c r="L252" s="52" t="s">
        <v>2778</v>
      </c>
      <c r="M252" s="52" t="s">
        <v>2793</v>
      </c>
      <c r="N252" s="52" t="s">
        <v>1309</v>
      </c>
      <c r="O252" s="49"/>
    </row>
    <row r="253" spans="2:15" ht="18" customHeight="1" x14ac:dyDescent="0.15">
      <c r="B253" s="54">
        <v>2017</v>
      </c>
      <c r="C253" s="55">
        <v>2</v>
      </c>
      <c r="D253" s="57" t="s">
        <v>15</v>
      </c>
      <c r="E253" s="45" t="s">
        <v>2795</v>
      </c>
      <c r="F253" s="65" t="s">
        <v>469</v>
      </c>
      <c r="G253" s="52" t="s">
        <v>40</v>
      </c>
      <c r="H253" s="39" t="s">
        <v>50</v>
      </c>
      <c r="I253" s="52" t="s">
        <v>42</v>
      </c>
      <c r="J253" s="257">
        <v>132</v>
      </c>
      <c r="K253" s="45" t="s">
        <v>2796</v>
      </c>
      <c r="L253" s="52" t="s">
        <v>2797</v>
      </c>
      <c r="M253" s="52" t="s">
        <v>2798</v>
      </c>
      <c r="N253" s="55" t="s">
        <v>25</v>
      </c>
      <c r="O253" s="49"/>
    </row>
    <row r="254" spans="2:15" ht="18" customHeight="1" x14ac:dyDescent="0.15">
      <c r="B254" s="54">
        <v>2017</v>
      </c>
      <c r="C254" s="55">
        <v>2</v>
      </c>
      <c r="D254" s="57" t="s">
        <v>15</v>
      </c>
      <c r="E254" s="45" t="s">
        <v>2799</v>
      </c>
      <c r="F254" s="65" t="s">
        <v>81</v>
      </c>
      <c r="G254" s="52" t="s">
        <v>40</v>
      </c>
      <c r="H254" s="39" t="s">
        <v>50</v>
      </c>
      <c r="I254" s="52" t="s">
        <v>42</v>
      </c>
      <c r="J254" s="257">
        <v>88</v>
      </c>
      <c r="K254" s="45" t="s">
        <v>2796</v>
      </c>
      <c r="L254" s="52" t="s">
        <v>2797</v>
      </c>
      <c r="M254" s="52" t="s">
        <v>2798</v>
      </c>
      <c r="N254" s="55" t="s">
        <v>25</v>
      </c>
      <c r="O254" s="49"/>
    </row>
    <row r="255" spans="2:15" ht="18" customHeight="1" x14ac:dyDescent="0.15">
      <c r="B255" s="54">
        <v>2017</v>
      </c>
      <c r="C255" s="55">
        <v>2</v>
      </c>
      <c r="D255" s="57" t="s">
        <v>15</v>
      </c>
      <c r="E255" s="45" t="s">
        <v>2802</v>
      </c>
      <c r="F255" s="65" t="s">
        <v>48</v>
      </c>
      <c r="G255" s="52" t="s">
        <v>40</v>
      </c>
      <c r="H255" s="52" t="s">
        <v>50</v>
      </c>
      <c r="I255" s="52" t="s">
        <v>42</v>
      </c>
      <c r="J255" s="257">
        <v>53</v>
      </c>
      <c r="K255" s="45" t="s">
        <v>2803</v>
      </c>
      <c r="L255" s="52" t="s">
        <v>2648</v>
      </c>
      <c r="M255" s="52" t="s">
        <v>2649</v>
      </c>
      <c r="N255" s="55" t="s">
        <v>25</v>
      </c>
      <c r="O255" s="49"/>
    </row>
    <row r="256" spans="2:15" ht="18" customHeight="1" x14ac:dyDescent="0.15">
      <c r="B256" s="54">
        <v>2017</v>
      </c>
      <c r="C256" s="55">
        <v>2</v>
      </c>
      <c r="D256" s="57" t="s">
        <v>15</v>
      </c>
      <c r="E256" s="45" t="s">
        <v>2804</v>
      </c>
      <c r="F256" s="65" t="s">
        <v>48</v>
      </c>
      <c r="G256" s="52" t="s">
        <v>40</v>
      </c>
      <c r="H256" s="52" t="s">
        <v>50</v>
      </c>
      <c r="I256" s="52" t="s">
        <v>42</v>
      </c>
      <c r="J256" s="257">
        <v>35</v>
      </c>
      <c r="K256" s="45" t="s">
        <v>2803</v>
      </c>
      <c r="L256" s="52" t="s">
        <v>2648</v>
      </c>
      <c r="M256" s="52" t="s">
        <v>2649</v>
      </c>
      <c r="N256" s="55" t="s">
        <v>25</v>
      </c>
      <c r="O256" s="49"/>
    </row>
    <row r="257" spans="2:15" ht="18" customHeight="1" x14ac:dyDescent="0.15">
      <c r="B257" s="54">
        <v>2017</v>
      </c>
      <c r="C257" s="55">
        <v>2</v>
      </c>
      <c r="D257" s="57" t="s">
        <v>15</v>
      </c>
      <c r="E257" s="45" t="s">
        <v>2805</v>
      </c>
      <c r="F257" s="65" t="s">
        <v>48</v>
      </c>
      <c r="G257" s="52" t="s">
        <v>40</v>
      </c>
      <c r="H257" s="52" t="s">
        <v>50</v>
      </c>
      <c r="I257" s="52" t="s">
        <v>42</v>
      </c>
      <c r="J257" s="257">
        <v>23</v>
      </c>
      <c r="K257" s="45" t="s">
        <v>2803</v>
      </c>
      <c r="L257" s="52" t="s">
        <v>2648</v>
      </c>
      <c r="M257" s="52" t="s">
        <v>2649</v>
      </c>
      <c r="N257" s="55" t="s">
        <v>25</v>
      </c>
      <c r="O257" s="49"/>
    </row>
    <row r="258" spans="2:15" ht="18" customHeight="1" x14ac:dyDescent="0.15">
      <c r="B258" s="54">
        <v>2017</v>
      </c>
      <c r="C258" s="55">
        <v>2</v>
      </c>
      <c r="D258" s="57" t="s">
        <v>15</v>
      </c>
      <c r="E258" s="45" t="s">
        <v>2806</v>
      </c>
      <c r="F258" s="65" t="s">
        <v>48</v>
      </c>
      <c r="G258" s="52" t="s">
        <v>40</v>
      </c>
      <c r="H258" s="52" t="s">
        <v>50</v>
      </c>
      <c r="I258" s="52" t="s">
        <v>42</v>
      </c>
      <c r="J258" s="257">
        <v>108</v>
      </c>
      <c r="K258" s="45" t="s">
        <v>2803</v>
      </c>
      <c r="L258" s="52" t="s">
        <v>2563</v>
      </c>
      <c r="M258" s="52" t="s">
        <v>2564</v>
      </c>
      <c r="N258" s="55" t="s">
        <v>25</v>
      </c>
      <c r="O258" s="49"/>
    </row>
    <row r="259" spans="2:15" ht="18" customHeight="1" x14ac:dyDescent="0.15">
      <c r="B259" s="54">
        <v>2017</v>
      </c>
      <c r="C259" s="55">
        <v>2</v>
      </c>
      <c r="D259" s="57" t="s">
        <v>15</v>
      </c>
      <c r="E259" s="45" t="s">
        <v>2807</v>
      </c>
      <c r="F259" s="65" t="s">
        <v>48</v>
      </c>
      <c r="G259" s="52" t="s">
        <v>40</v>
      </c>
      <c r="H259" s="52" t="s">
        <v>50</v>
      </c>
      <c r="I259" s="52" t="s">
        <v>42</v>
      </c>
      <c r="J259" s="257">
        <v>233</v>
      </c>
      <c r="K259" s="45" t="s">
        <v>2803</v>
      </c>
      <c r="L259" s="52" t="s">
        <v>2563</v>
      </c>
      <c r="M259" s="52" t="s">
        <v>2564</v>
      </c>
      <c r="N259" s="55" t="s">
        <v>25</v>
      </c>
      <c r="O259" s="49"/>
    </row>
    <row r="260" spans="2:15" ht="18" customHeight="1" x14ac:dyDescent="0.15">
      <c r="B260" s="54">
        <v>2017</v>
      </c>
      <c r="C260" s="55">
        <v>2</v>
      </c>
      <c r="D260" s="57" t="s">
        <v>15</v>
      </c>
      <c r="E260" s="45" t="s">
        <v>2813</v>
      </c>
      <c r="F260" s="65" t="s">
        <v>48</v>
      </c>
      <c r="G260" s="52" t="s">
        <v>40</v>
      </c>
      <c r="H260" s="52" t="s">
        <v>50</v>
      </c>
      <c r="I260" s="52" t="s">
        <v>42</v>
      </c>
      <c r="J260" s="257">
        <v>60</v>
      </c>
      <c r="K260" s="45" t="s">
        <v>2814</v>
      </c>
      <c r="L260" s="52" t="s">
        <v>2815</v>
      </c>
      <c r="M260" s="52" t="s">
        <v>2816</v>
      </c>
      <c r="N260" s="55" t="s">
        <v>25</v>
      </c>
      <c r="O260" s="49"/>
    </row>
    <row r="261" spans="2:15" ht="18" customHeight="1" x14ac:dyDescent="0.15">
      <c r="B261" s="54">
        <v>2017</v>
      </c>
      <c r="C261" s="55">
        <v>2</v>
      </c>
      <c r="D261" s="57" t="s">
        <v>15</v>
      </c>
      <c r="E261" s="45" t="s">
        <v>2817</v>
      </c>
      <c r="F261" s="65" t="s">
        <v>48</v>
      </c>
      <c r="G261" s="52" t="s">
        <v>40</v>
      </c>
      <c r="H261" s="52" t="s">
        <v>50</v>
      </c>
      <c r="I261" s="52" t="s">
        <v>42</v>
      </c>
      <c r="J261" s="257">
        <v>50</v>
      </c>
      <c r="K261" s="45" t="s">
        <v>2814</v>
      </c>
      <c r="L261" s="52" t="s">
        <v>2815</v>
      </c>
      <c r="M261" s="52" t="s">
        <v>2816</v>
      </c>
      <c r="N261" s="55" t="s">
        <v>25</v>
      </c>
      <c r="O261" s="49"/>
    </row>
    <row r="262" spans="2:15" ht="18" customHeight="1" x14ac:dyDescent="0.15">
      <c r="B262" s="54">
        <v>2017</v>
      </c>
      <c r="C262" s="55">
        <v>2</v>
      </c>
      <c r="D262" s="57" t="s">
        <v>15</v>
      </c>
      <c r="E262" s="45" t="s">
        <v>3149</v>
      </c>
      <c r="F262" s="65" t="s">
        <v>48</v>
      </c>
      <c r="G262" s="52" t="s">
        <v>40</v>
      </c>
      <c r="H262" s="52" t="s">
        <v>50</v>
      </c>
      <c r="I262" s="52" t="s">
        <v>42</v>
      </c>
      <c r="J262" s="257">
        <v>50</v>
      </c>
      <c r="K262" s="45" t="s">
        <v>3150</v>
      </c>
      <c r="L262" s="52" t="s">
        <v>2886</v>
      </c>
      <c r="M262" s="52" t="s">
        <v>2887</v>
      </c>
      <c r="N262" s="55" t="s">
        <v>25</v>
      </c>
      <c r="O262" s="49"/>
    </row>
    <row r="263" spans="2:15" ht="18" customHeight="1" x14ac:dyDescent="0.15">
      <c r="B263" s="54">
        <v>2017</v>
      </c>
      <c r="C263" s="55">
        <v>2</v>
      </c>
      <c r="D263" s="57" t="s">
        <v>15</v>
      </c>
      <c r="E263" s="45" t="s">
        <v>3151</v>
      </c>
      <c r="F263" s="65" t="s">
        <v>48</v>
      </c>
      <c r="G263" s="52" t="s">
        <v>40</v>
      </c>
      <c r="H263" s="52" t="s">
        <v>50</v>
      </c>
      <c r="I263" s="52" t="s">
        <v>42</v>
      </c>
      <c r="J263" s="257">
        <v>97</v>
      </c>
      <c r="K263" s="45" t="s">
        <v>3150</v>
      </c>
      <c r="L263" s="52" t="s">
        <v>2886</v>
      </c>
      <c r="M263" s="52" t="s">
        <v>2887</v>
      </c>
      <c r="N263" s="55" t="s">
        <v>25</v>
      </c>
      <c r="O263" s="49"/>
    </row>
    <row r="264" spans="2:15" ht="18" customHeight="1" x14ac:dyDescent="0.15">
      <c r="B264" s="54">
        <v>2017</v>
      </c>
      <c r="C264" s="55">
        <v>2</v>
      </c>
      <c r="D264" s="57" t="s">
        <v>15</v>
      </c>
      <c r="E264" s="45" t="s">
        <v>3154</v>
      </c>
      <c r="F264" s="65" t="s">
        <v>81</v>
      </c>
      <c r="G264" s="52" t="s">
        <v>40</v>
      </c>
      <c r="H264" s="52" t="s">
        <v>50</v>
      </c>
      <c r="I264" s="52" t="s">
        <v>42</v>
      </c>
      <c r="J264" s="257">
        <v>40</v>
      </c>
      <c r="K264" s="45" t="s">
        <v>3150</v>
      </c>
      <c r="L264" s="52" t="s">
        <v>3155</v>
      </c>
      <c r="M264" s="52" t="s">
        <v>2887</v>
      </c>
      <c r="N264" s="55" t="s">
        <v>25</v>
      </c>
      <c r="O264" s="49"/>
    </row>
    <row r="265" spans="2:15" ht="18" customHeight="1" x14ac:dyDescent="0.15">
      <c r="B265" s="54">
        <v>2017</v>
      </c>
      <c r="C265" s="55">
        <v>2</v>
      </c>
      <c r="D265" s="57" t="s">
        <v>15</v>
      </c>
      <c r="E265" s="45" t="s">
        <v>3156</v>
      </c>
      <c r="F265" s="65" t="s">
        <v>81</v>
      </c>
      <c r="G265" s="52" t="s">
        <v>40</v>
      </c>
      <c r="H265" s="52" t="s">
        <v>50</v>
      </c>
      <c r="I265" s="52" t="s">
        <v>42</v>
      </c>
      <c r="J265" s="257">
        <v>70</v>
      </c>
      <c r="K265" s="45" t="s">
        <v>3150</v>
      </c>
      <c r="L265" s="52" t="s">
        <v>2988</v>
      </c>
      <c r="M265" s="52" t="s">
        <v>2989</v>
      </c>
      <c r="N265" s="55" t="s">
        <v>25</v>
      </c>
      <c r="O265" s="49"/>
    </row>
    <row r="266" spans="2:15" ht="18" customHeight="1" x14ac:dyDescent="0.15">
      <c r="B266" s="54">
        <v>2017</v>
      </c>
      <c r="C266" s="55">
        <v>2</v>
      </c>
      <c r="D266" s="57" t="s">
        <v>15</v>
      </c>
      <c r="E266" s="45" t="s">
        <v>3157</v>
      </c>
      <c r="F266" s="65" t="s">
        <v>81</v>
      </c>
      <c r="G266" s="52" t="s">
        <v>40</v>
      </c>
      <c r="H266" s="52" t="s">
        <v>50</v>
      </c>
      <c r="I266" s="52" t="s">
        <v>42</v>
      </c>
      <c r="J266" s="257">
        <v>23</v>
      </c>
      <c r="K266" s="45" t="s">
        <v>2904</v>
      </c>
      <c r="L266" s="52" t="s">
        <v>3106</v>
      </c>
      <c r="M266" s="52" t="s">
        <v>3107</v>
      </c>
      <c r="N266" s="55" t="s">
        <v>25</v>
      </c>
      <c r="O266" s="49"/>
    </row>
    <row r="267" spans="2:15" ht="18" customHeight="1" x14ac:dyDescent="0.15">
      <c r="B267" s="98">
        <v>2017</v>
      </c>
      <c r="C267" s="40">
        <v>2</v>
      </c>
      <c r="D267" s="40" t="s">
        <v>15</v>
      </c>
      <c r="E267" s="41" t="s">
        <v>3225</v>
      </c>
      <c r="F267" s="39" t="s">
        <v>81</v>
      </c>
      <c r="G267" s="39" t="s">
        <v>49</v>
      </c>
      <c r="H267" s="39" t="s">
        <v>41</v>
      </c>
      <c r="I267" s="39" t="s">
        <v>46</v>
      </c>
      <c r="J267" s="261">
        <v>649</v>
      </c>
      <c r="K267" s="41" t="s">
        <v>3177</v>
      </c>
      <c r="L267" s="39" t="s">
        <v>3226</v>
      </c>
      <c r="M267" s="39" t="s">
        <v>3227</v>
      </c>
      <c r="N267" s="40" t="s">
        <v>1309</v>
      </c>
      <c r="O267" s="108"/>
    </row>
    <row r="268" spans="2:15" ht="18" customHeight="1" x14ac:dyDescent="0.15">
      <c r="B268" s="54">
        <v>2017</v>
      </c>
      <c r="C268" s="55">
        <v>2</v>
      </c>
      <c r="D268" s="57" t="s">
        <v>3228</v>
      </c>
      <c r="E268" s="45" t="s">
        <v>3694</v>
      </c>
      <c r="F268" s="65" t="s">
        <v>3536</v>
      </c>
      <c r="G268" s="52" t="s">
        <v>3554</v>
      </c>
      <c r="H268" s="52" t="s">
        <v>50</v>
      </c>
      <c r="I268" s="52" t="s">
        <v>51</v>
      </c>
      <c r="J268" s="257">
        <v>43</v>
      </c>
      <c r="K268" s="45" t="s">
        <v>3691</v>
      </c>
      <c r="L268" s="52" t="s">
        <v>3692</v>
      </c>
      <c r="M268" s="52" t="s">
        <v>3693</v>
      </c>
      <c r="N268" s="55" t="s">
        <v>25</v>
      </c>
      <c r="O268" s="49"/>
    </row>
    <row r="269" spans="2:15" ht="18" customHeight="1" x14ac:dyDescent="0.15">
      <c r="B269" s="54">
        <v>2017</v>
      </c>
      <c r="C269" s="55">
        <v>2</v>
      </c>
      <c r="D269" s="57" t="s">
        <v>15</v>
      </c>
      <c r="E269" s="41" t="s">
        <v>3698</v>
      </c>
      <c r="F269" s="65" t="s">
        <v>3536</v>
      </c>
      <c r="G269" s="52" t="s">
        <v>40</v>
      </c>
      <c r="H269" s="52" t="s">
        <v>50</v>
      </c>
      <c r="I269" s="52" t="s">
        <v>42</v>
      </c>
      <c r="J269" s="257">
        <v>150</v>
      </c>
      <c r="K269" s="45" t="s">
        <v>3691</v>
      </c>
      <c r="L269" s="52" t="s">
        <v>3699</v>
      </c>
      <c r="M269" s="52" t="s">
        <v>3700</v>
      </c>
      <c r="N269" s="39" t="s">
        <v>3403</v>
      </c>
      <c r="O269" s="49"/>
    </row>
    <row r="270" spans="2:15" ht="18" customHeight="1" x14ac:dyDescent="0.15">
      <c r="B270" s="54">
        <v>2017</v>
      </c>
      <c r="C270" s="55">
        <v>2</v>
      </c>
      <c r="D270" s="57" t="s">
        <v>15</v>
      </c>
      <c r="E270" s="41" t="s">
        <v>3707</v>
      </c>
      <c r="F270" s="65" t="s">
        <v>3574</v>
      </c>
      <c r="G270" s="52" t="s">
        <v>40</v>
      </c>
      <c r="H270" s="52" t="s">
        <v>50</v>
      </c>
      <c r="I270" s="52" t="s">
        <v>42</v>
      </c>
      <c r="J270" s="257">
        <v>40</v>
      </c>
      <c r="K270" s="45" t="s">
        <v>3708</v>
      </c>
      <c r="L270" s="52" t="s">
        <v>3709</v>
      </c>
      <c r="M270" s="52" t="s">
        <v>3710</v>
      </c>
      <c r="N270" s="39" t="s">
        <v>3403</v>
      </c>
      <c r="O270" s="108"/>
    </row>
    <row r="271" spans="2:15" ht="18" customHeight="1" x14ac:dyDescent="0.15">
      <c r="B271" s="54">
        <v>2017</v>
      </c>
      <c r="C271" s="55">
        <v>2</v>
      </c>
      <c r="D271" s="57" t="s">
        <v>15</v>
      </c>
      <c r="E271" s="41" t="s">
        <v>3711</v>
      </c>
      <c r="F271" s="65" t="s">
        <v>3536</v>
      </c>
      <c r="G271" s="52" t="s">
        <v>40</v>
      </c>
      <c r="H271" s="52" t="s">
        <v>50</v>
      </c>
      <c r="I271" s="52" t="s">
        <v>42</v>
      </c>
      <c r="J271" s="257">
        <v>40</v>
      </c>
      <c r="K271" s="45" t="s">
        <v>3708</v>
      </c>
      <c r="L271" s="52" t="s">
        <v>3709</v>
      </c>
      <c r="M271" s="52" t="s">
        <v>3710</v>
      </c>
      <c r="N271" s="39" t="s">
        <v>3403</v>
      </c>
      <c r="O271" s="108"/>
    </row>
    <row r="272" spans="2:15" ht="18" customHeight="1" x14ac:dyDescent="0.15">
      <c r="B272" s="54">
        <v>2017</v>
      </c>
      <c r="C272" s="55">
        <v>2</v>
      </c>
      <c r="D272" s="57" t="s">
        <v>15</v>
      </c>
      <c r="E272" s="41" t="s">
        <v>3712</v>
      </c>
      <c r="F272" s="65" t="s">
        <v>3536</v>
      </c>
      <c r="G272" s="52" t="s">
        <v>40</v>
      </c>
      <c r="H272" s="52" t="s">
        <v>50</v>
      </c>
      <c r="I272" s="52" t="s">
        <v>42</v>
      </c>
      <c r="J272" s="257">
        <v>91.7</v>
      </c>
      <c r="K272" s="45" t="s">
        <v>3708</v>
      </c>
      <c r="L272" s="52" t="s">
        <v>3714</v>
      </c>
      <c r="M272" s="52" t="s">
        <v>3715</v>
      </c>
      <c r="N272" s="39" t="s">
        <v>3403</v>
      </c>
      <c r="O272" s="108"/>
    </row>
    <row r="273" spans="2:15" ht="18" customHeight="1" x14ac:dyDescent="0.15">
      <c r="B273" s="54">
        <v>2017</v>
      </c>
      <c r="C273" s="55">
        <v>2</v>
      </c>
      <c r="D273" s="57" t="s">
        <v>15</v>
      </c>
      <c r="E273" s="41" t="s">
        <v>3716</v>
      </c>
      <c r="F273" s="65" t="s">
        <v>3536</v>
      </c>
      <c r="G273" s="52" t="s">
        <v>40</v>
      </c>
      <c r="H273" s="52" t="s">
        <v>50</v>
      </c>
      <c r="I273" s="52" t="s">
        <v>42</v>
      </c>
      <c r="J273" s="257">
        <v>34.6</v>
      </c>
      <c r="K273" s="45" t="s">
        <v>3708</v>
      </c>
      <c r="L273" s="52" t="s">
        <v>3714</v>
      </c>
      <c r="M273" s="52" t="s">
        <v>3715</v>
      </c>
      <c r="N273" s="39" t="s">
        <v>3403</v>
      </c>
      <c r="O273" s="108"/>
    </row>
    <row r="274" spans="2:15" ht="18" customHeight="1" x14ac:dyDescent="0.15">
      <c r="B274" s="54">
        <v>2017</v>
      </c>
      <c r="C274" s="55">
        <v>2</v>
      </c>
      <c r="D274" s="57" t="s">
        <v>15</v>
      </c>
      <c r="E274" s="41" t="s">
        <v>3732</v>
      </c>
      <c r="F274" s="84" t="s">
        <v>81</v>
      </c>
      <c r="G274" s="52" t="s">
        <v>40</v>
      </c>
      <c r="H274" s="52" t="s">
        <v>50</v>
      </c>
      <c r="I274" s="52" t="s">
        <v>42</v>
      </c>
      <c r="J274" s="257">
        <v>45</v>
      </c>
      <c r="K274" s="45" t="s">
        <v>3708</v>
      </c>
      <c r="L274" s="52" t="s">
        <v>3730</v>
      </c>
      <c r="M274" s="52" t="s">
        <v>3731</v>
      </c>
      <c r="N274" s="39" t="s">
        <v>3403</v>
      </c>
      <c r="O274" s="108"/>
    </row>
    <row r="275" spans="2:15" ht="18" customHeight="1" x14ac:dyDescent="0.15">
      <c r="B275" s="54">
        <v>2017</v>
      </c>
      <c r="C275" s="55">
        <v>2</v>
      </c>
      <c r="D275" s="57" t="s">
        <v>15</v>
      </c>
      <c r="E275" s="41" t="s">
        <v>3749</v>
      </c>
      <c r="F275" s="84" t="s">
        <v>81</v>
      </c>
      <c r="G275" s="52" t="s">
        <v>40</v>
      </c>
      <c r="H275" s="52" t="s">
        <v>50</v>
      </c>
      <c r="I275" s="52" t="s">
        <v>42</v>
      </c>
      <c r="J275" s="257">
        <v>48</v>
      </c>
      <c r="K275" s="45" t="s">
        <v>3746</v>
      </c>
      <c r="L275" s="52" t="s">
        <v>3750</v>
      </c>
      <c r="M275" s="52" t="s">
        <v>3751</v>
      </c>
      <c r="N275" s="39" t="s">
        <v>3403</v>
      </c>
      <c r="O275" s="108"/>
    </row>
    <row r="276" spans="2:15" ht="18" customHeight="1" x14ac:dyDescent="0.15">
      <c r="B276" s="54">
        <v>2017</v>
      </c>
      <c r="C276" s="55">
        <v>2</v>
      </c>
      <c r="D276" s="55" t="s">
        <v>3228</v>
      </c>
      <c r="E276" s="45" t="s">
        <v>3535</v>
      </c>
      <c r="F276" s="52" t="s">
        <v>3536</v>
      </c>
      <c r="G276" s="52" t="s">
        <v>40</v>
      </c>
      <c r="H276" s="52" t="s">
        <v>41</v>
      </c>
      <c r="I276" s="52" t="s">
        <v>42</v>
      </c>
      <c r="J276" s="258">
        <v>44</v>
      </c>
      <c r="K276" s="45" t="s">
        <v>3537</v>
      </c>
      <c r="L276" s="52" t="s">
        <v>3538</v>
      </c>
      <c r="M276" s="52" t="s">
        <v>3539</v>
      </c>
      <c r="N276" s="55" t="s">
        <v>25</v>
      </c>
      <c r="O276" s="58"/>
    </row>
    <row r="277" spans="2:15" ht="18" customHeight="1" x14ac:dyDescent="0.15">
      <c r="B277" s="98">
        <v>2017</v>
      </c>
      <c r="C277" s="40">
        <v>2</v>
      </c>
      <c r="D277" s="40" t="s">
        <v>16</v>
      </c>
      <c r="E277" s="41" t="s">
        <v>3540</v>
      </c>
      <c r="F277" s="39" t="s">
        <v>3536</v>
      </c>
      <c r="G277" s="39" t="s">
        <v>40</v>
      </c>
      <c r="H277" s="39" t="s">
        <v>50</v>
      </c>
      <c r="I277" s="39" t="s">
        <v>42</v>
      </c>
      <c r="J277" s="261">
        <v>322</v>
      </c>
      <c r="K277" s="41" t="s">
        <v>3381</v>
      </c>
      <c r="L277" s="39" t="s">
        <v>3541</v>
      </c>
      <c r="M277" s="39" t="s">
        <v>3542</v>
      </c>
      <c r="N277" s="40" t="s">
        <v>25</v>
      </c>
      <c r="O277" s="83"/>
    </row>
    <row r="278" spans="2:15" ht="18" customHeight="1" x14ac:dyDescent="0.15">
      <c r="B278" s="54">
        <v>2017</v>
      </c>
      <c r="C278" s="55">
        <v>2</v>
      </c>
      <c r="D278" s="55" t="s">
        <v>3228</v>
      </c>
      <c r="E278" s="45" t="s">
        <v>3558</v>
      </c>
      <c r="F278" s="52" t="s">
        <v>3536</v>
      </c>
      <c r="G278" s="52" t="s">
        <v>3554</v>
      </c>
      <c r="H278" s="52" t="s">
        <v>3552</v>
      </c>
      <c r="I278" s="52" t="s">
        <v>3557</v>
      </c>
      <c r="J278" s="258">
        <v>350</v>
      </c>
      <c r="K278" s="45" t="s">
        <v>3231</v>
      </c>
      <c r="L278" s="52" t="s">
        <v>3559</v>
      </c>
      <c r="M278" s="52" t="s">
        <v>3560</v>
      </c>
      <c r="N278" s="55" t="s">
        <v>3403</v>
      </c>
      <c r="O278" s="58"/>
    </row>
    <row r="279" spans="2:15" ht="18" customHeight="1" x14ac:dyDescent="0.15">
      <c r="B279" s="54">
        <v>2017</v>
      </c>
      <c r="C279" s="55">
        <v>2</v>
      </c>
      <c r="D279" s="55" t="s">
        <v>3228</v>
      </c>
      <c r="E279" s="45" t="s">
        <v>3561</v>
      </c>
      <c r="F279" s="52" t="s">
        <v>81</v>
      </c>
      <c r="G279" s="52" t="s">
        <v>3554</v>
      </c>
      <c r="H279" s="52" t="s">
        <v>3552</v>
      </c>
      <c r="I279" s="52" t="s">
        <v>3557</v>
      </c>
      <c r="J279" s="258">
        <v>252</v>
      </c>
      <c r="K279" s="45" t="s">
        <v>3231</v>
      </c>
      <c r="L279" s="52" t="s">
        <v>3559</v>
      </c>
      <c r="M279" s="52" t="s">
        <v>3560</v>
      </c>
      <c r="N279" s="52" t="s">
        <v>3403</v>
      </c>
      <c r="O279" s="58"/>
    </row>
    <row r="280" spans="2:15" ht="18" customHeight="1" x14ac:dyDescent="0.15">
      <c r="B280" s="54">
        <v>2017</v>
      </c>
      <c r="C280" s="55">
        <v>2</v>
      </c>
      <c r="D280" s="55" t="s">
        <v>15</v>
      </c>
      <c r="E280" s="45" t="s">
        <v>3567</v>
      </c>
      <c r="F280" s="52" t="s">
        <v>3536</v>
      </c>
      <c r="G280" s="52" t="s">
        <v>40</v>
      </c>
      <c r="H280" s="52" t="s">
        <v>3552</v>
      </c>
      <c r="I280" s="52" t="s">
        <v>42</v>
      </c>
      <c r="J280" s="258">
        <v>35</v>
      </c>
      <c r="K280" s="45" t="s">
        <v>3235</v>
      </c>
      <c r="L280" s="52" t="s">
        <v>3244</v>
      </c>
      <c r="M280" s="52" t="s">
        <v>3568</v>
      </c>
      <c r="N280" s="55" t="s">
        <v>25</v>
      </c>
      <c r="O280" s="58"/>
    </row>
    <row r="281" spans="2:15" ht="18" customHeight="1" x14ac:dyDescent="0.15">
      <c r="B281" s="54">
        <v>2017</v>
      </c>
      <c r="C281" s="55">
        <v>2</v>
      </c>
      <c r="D281" s="55" t="s">
        <v>15</v>
      </c>
      <c r="E281" s="45" t="s">
        <v>3573</v>
      </c>
      <c r="F281" s="52" t="s">
        <v>3574</v>
      </c>
      <c r="G281" s="52" t="s">
        <v>40</v>
      </c>
      <c r="H281" s="52" t="s">
        <v>50</v>
      </c>
      <c r="I281" s="52" t="s">
        <v>42</v>
      </c>
      <c r="J281" s="258">
        <v>35</v>
      </c>
      <c r="K281" s="45" t="s">
        <v>3575</v>
      </c>
      <c r="L281" s="52" t="s">
        <v>3576</v>
      </c>
      <c r="M281" s="52" t="s">
        <v>3577</v>
      </c>
      <c r="N281" s="55" t="s">
        <v>3403</v>
      </c>
      <c r="O281" s="58"/>
    </row>
    <row r="282" spans="2:15" ht="18" customHeight="1" x14ac:dyDescent="0.15">
      <c r="B282" s="54">
        <v>2017</v>
      </c>
      <c r="C282" s="55">
        <v>2</v>
      </c>
      <c r="D282" s="55" t="s">
        <v>3228</v>
      </c>
      <c r="E282" s="45" t="s">
        <v>3578</v>
      </c>
      <c r="F282" s="52" t="s">
        <v>48</v>
      </c>
      <c r="G282" s="52" t="s">
        <v>49</v>
      </c>
      <c r="H282" s="52" t="s">
        <v>50</v>
      </c>
      <c r="I282" s="52" t="s">
        <v>42</v>
      </c>
      <c r="J282" s="258">
        <v>80</v>
      </c>
      <c r="K282" s="45" t="s">
        <v>3575</v>
      </c>
      <c r="L282" s="52" t="s">
        <v>3579</v>
      </c>
      <c r="M282" s="52" t="s">
        <v>3580</v>
      </c>
      <c r="N282" s="55" t="s">
        <v>25</v>
      </c>
      <c r="O282" s="58"/>
    </row>
    <row r="283" spans="2:15" ht="18" customHeight="1" x14ac:dyDescent="0.15">
      <c r="B283" s="54">
        <v>2017</v>
      </c>
      <c r="C283" s="55">
        <v>2</v>
      </c>
      <c r="D283" s="55" t="s">
        <v>3228</v>
      </c>
      <c r="E283" s="45" t="s">
        <v>3581</v>
      </c>
      <c r="F283" s="52" t="s">
        <v>48</v>
      </c>
      <c r="G283" s="52" t="s">
        <v>49</v>
      </c>
      <c r="H283" s="52" t="s">
        <v>50</v>
      </c>
      <c r="I283" s="52" t="s">
        <v>42</v>
      </c>
      <c r="J283" s="258">
        <v>60</v>
      </c>
      <c r="K283" s="45" t="s">
        <v>3575</v>
      </c>
      <c r="L283" s="52" t="s">
        <v>3582</v>
      </c>
      <c r="M283" s="52" t="s">
        <v>3583</v>
      </c>
      <c r="N283" s="55" t="s">
        <v>25</v>
      </c>
      <c r="O283" s="58"/>
    </row>
    <row r="284" spans="2:15" ht="18" customHeight="1" x14ac:dyDescent="0.15">
      <c r="B284" s="54">
        <v>2017</v>
      </c>
      <c r="C284" s="55">
        <v>2</v>
      </c>
      <c r="D284" s="55" t="s">
        <v>3228</v>
      </c>
      <c r="E284" s="45" t="s">
        <v>3584</v>
      </c>
      <c r="F284" s="52" t="s">
        <v>48</v>
      </c>
      <c r="G284" s="52" t="s">
        <v>49</v>
      </c>
      <c r="H284" s="52" t="s">
        <v>50</v>
      </c>
      <c r="I284" s="52" t="s">
        <v>42</v>
      </c>
      <c r="J284" s="258">
        <v>28</v>
      </c>
      <c r="K284" s="45" t="s">
        <v>3575</v>
      </c>
      <c r="L284" s="52" t="s">
        <v>3582</v>
      </c>
      <c r="M284" s="52" t="s">
        <v>3583</v>
      </c>
      <c r="N284" s="55" t="s">
        <v>25</v>
      </c>
      <c r="O284" s="58"/>
    </row>
    <row r="285" spans="2:15" ht="18" customHeight="1" x14ac:dyDescent="0.15">
      <c r="B285" s="54">
        <v>2017</v>
      </c>
      <c r="C285" s="55">
        <v>2</v>
      </c>
      <c r="D285" s="55" t="s">
        <v>3228</v>
      </c>
      <c r="E285" s="45" t="s">
        <v>3585</v>
      </c>
      <c r="F285" s="52" t="s">
        <v>48</v>
      </c>
      <c r="G285" s="52" t="s">
        <v>49</v>
      </c>
      <c r="H285" s="52" t="s">
        <v>50</v>
      </c>
      <c r="I285" s="52" t="s">
        <v>42</v>
      </c>
      <c r="J285" s="258">
        <v>52</v>
      </c>
      <c r="K285" s="45" t="s">
        <v>3575</v>
      </c>
      <c r="L285" s="52" t="s">
        <v>3586</v>
      </c>
      <c r="M285" s="52" t="s">
        <v>3587</v>
      </c>
      <c r="N285" s="55" t="s">
        <v>25</v>
      </c>
      <c r="O285" s="58"/>
    </row>
    <row r="286" spans="2:15" ht="18" customHeight="1" x14ac:dyDescent="0.15">
      <c r="B286" s="54">
        <v>2017</v>
      </c>
      <c r="C286" s="55">
        <v>2</v>
      </c>
      <c r="D286" s="55" t="s">
        <v>3228</v>
      </c>
      <c r="E286" s="45" t="s">
        <v>3588</v>
      </c>
      <c r="F286" s="52" t="s">
        <v>48</v>
      </c>
      <c r="G286" s="52" t="s">
        <v>49</v>
      </c>
      <c r="H286" s="52" t="s">
        <v>50</v>
      </c>
      <c r="I286" s="52" t="s">
        <v>42</v>
      </c>
      <c r="J286" s="258">
        <v>100</v>
      </c>
      <c r="K286" s="45" t="s">
        <v>3575</v>
      </c>
      <c r="L286" s="52" t="s">
        <v>3586</v>
      </c>
      <c r="M286" s="52" t="s">
        <v>3587</v>
      </c>
      <c r="N286" s="55" t="s">
        <v>25</v>
      </c>
      <c r="O286" s="58"/>
    </row>
    <row r="287" spans="2:15" ht="18" customHeight="1" x14ac:dyDescent="0.15">
      <c r="B287" s="54">
        <v>2017</v>
      </c>
      <c r="C287" s="55">
        <v>2</v>
      </c>
      <c r="D287" s="55" t="s">
        <v>3228</v>
      </c>
      <c r="E287" s="45" t="s">
        <v>3589</v>
      </c>
      <c r="F287" s="52" t="s">
        <v>48</v>
      </c>
      <c r="G287" s="52" t="s">
        <v>49</v>
      </c>
      <c r="H287" s="52" t="s">
        <v>50</v>
      </c>
      <c r="I287" s="52" t="s">
        <v>42</v>
      </c>
      <c r="J287" s="258">
        <v>50</v>
      </c>
      <c r="K287" s="45" t="s">
        <v>3575</v>
      </c>
      <c r="L287" s="52" t="s">
        <v>3586</v>
      </c>
      <c r="M287" s="52" t="s">
        <v>3587</v>
      </c>
      <c r="N287" s="55" t="s">
        <v>25</v>
      </c>
      <c r="O287" s="58"/>
    </row>
    <row r="288" spans="2:15" ht="18" customHeight="1" x14ac:dyDescent="0.15">
      <c r="B288" s="54">
        <v>2017</v>
      </c>
      <c r="C288" s="55">
        <v>2</v>
      </c>
      <c r="D288" s="55" t="s">
        <v>3228</v>
      </c>
      <c r="E288" s="45" t="s">
        <v>3590</v>
      </c>
      <c r="F288" s="52" t="s">
        <v>48</v>
      </c>
      <c r="G288" s="52" t="s">
        <v>49</v>
      </c>
      <c r="H288" s="52" t="s">
        <v>50</v>
      </c>
      <c r="I288" s="52" t="s">
        <v>42</v>
      </c>
      <c r="J288" s="258">
        <v>321</v>
      </c>
      <c r="K288" s="45" t="s">
        <v>3575</v>
      </c>
      <c r="L288" s="52" t="s">
        <v>3586</v>
      </c>
      <c r="M288" s="52" t="s">
        <v>3587</v>
      </c>
      <c r="N288" s="55" t="s">
        <v>25</v>
      </c>
      <c r="O288" s="58"/>
    </row>
    <row r="289" spans="2:15" ht="18" customHeight="1" x14ac:dyDescent="0.15">
      <c r="B289" s="54">
        <v>2017</v>
      </c>
      <c r="C289" s="55">
        <v>2</v>
      </c>
      <c r="D289" s="55" t="s">
        <v>15</v>
      </c>
      <c r="E289" s="45" t="s">
        <v>3591</v>
      </c>
      <c r="F289" s="52" t="s">
        <v>81</v>
      </c>
      <c r="G289" s="52" t="s">
        <v>49</v>
      </c>
      <c r="H289" s="52" t="s">
        <v>50</v>
      </c>
      <c r="I289" s="52" t="s">
        <v>42</v>
      </c>
      <c r="J289" s="258">
        <v>46</v>
      </c>
      <c r="K289" s="45" t="s">
        <v>3575</v>
      </c>
      <c r="L289" s="52" t="s">
        <v>3249</v>
      </c>
      <c r="M289" s="52" t="s">
        <v>3250</v>
      </c>
      <c r="N289" s="55" t="s">
        <v>25</v>
      </c>
      <c r="O289" s="58"/>
    </row>
    <row r="290" spans="2:15" ht="18" customHeight="1" x14ac:dyDescent="0.15">
      <c r="B290" s="54">
        <v>2017</v>
      </c>
      <c r="C290" s="55">
        <v>2</v>
      </c>
      <c r="D290" s="55" t="s">
        <v>15</v>
      </c>
      <c r="E290" s="45" t="s">
        <v>3592</v>
      </c>
      <c r="F290" s="52" t="s">
        <v>81</v>
      </c>
      <c r="G290" s="52" t="s">
        <v>49</v>
      </c>
      <c r="H290" s="52" t="s">
        <v>50</v>
      </c>
      <c r="I290" s="52" t="s">
        <v>42</v>
      </c>
      <c r="J290" s="258">
        <v>50</v>
      </c>
      <c r="K290" s="45" t="s">
        <v>3252</v>
      </c>
      <c r="L290" s="52" t="s">
        <v>3249</v>
      </c>
      <c r="M290" s="52" t="s">
        <v>3250</v>
      </c>
      <c r="N290" s="55" t="s">
        <v>25</v>
      </c>
      <c r="O290" s="58"/>
    </row>
    <row r="291" spans="2:15" ht="18" customHeight="1" x14ac:dyDescent="0.15">
      <c r="B291" s="54">
        <v>2017</v>
      </c>
      <c r="C291" s="55">
        <v>2</v>
      </c>
      <c r="D291" s="55" t="s">
        <v>15</v>
      </c>
      <c r="E291" s="45" t="s">
        <v>3593</v>
      </c>
      <c r="F291" s="52" t="s">
        <v>48</v>
      </c>
      <c r="G291" s="52" t="s">
        <v>49</v>
      </c>
      <c r="H291" s="52" t="s">
        <v>50</v>
      </c>
      <c r="I291" s="52" t="s">
        <v>42</v>
      </c>
      <c r="J291" s="258">
        <v>78</v>
      </c>
      <c r="K291" s="45" t="s">
        <v>3252</v>
      </c>
      <c r="L291" s="52" t="s">
        <v>3249</v>
      </c>
      <c r="M291" s="52" t="s">
        <v>3250</v>
      </c>
      <c r="N291" s="55" t="s">
        <v>25</v>
      </c>
      <c r="O291" s="58"/>
    </row>
    <row r="292" spans="2:15" ht="18" customHeight="1" x14ac:dyDescent="0.15">
      <c r="B292" s="54">
        <v>2017</v>
      </c>
      <c r="C292" s="55">
        <v>2</v>
      </c>
      <c r="D292" s="55" t="s">
        <v>15</v>
      </c>
      <c r="E292" s="45" t="s">
        <v>3594</v>
      </c>
      <c r="F292" s="52" t="s">
        <v>48</v>
      </c>
      <c r="G292" s="52" t="s">
        <v>49</v>
      </c>
      <c r="H292" s="52" t="s">
        <v>50</v>
      </c>
      <c r="I292" s="52" t="s">
        <v>42</v>
      </c>
      <c r="J292" s="258">
        <v>88</v>
      </c>
      <c r="K292" s="45" t="s">
        <v>3252</v>
      </c>
      <c r="L292" s="52" t="s">
        <v>3249</v>
      </c>
      <c r="M292" s="52" t="s">
        <v>3250</v>
      </c>
      <c r="N292" s="55" t="s">
        <v>25</v>
      </c>
      <c r="O292" s="58"/>
    </row>
    <row r="293" spans="2:15" ht="18" customHeight="1" x14ac:dyDescent="0.15">
      <c r="B293" s="54">
        <v>2017</v>
      </c>
      <c r="C293" s="55">
        <v>2</v>
      </c>
      <c r="D293" s="55" t="s">
        <v>15</v>
      </c>
      <c r="E293" s="45" t="s">
        <v>3595</v>
      </c>
      <c r="F293" s="52" t="s">
        <v>48</v>
      </c>
      <c r="G293" s="52" t="s">
        <v>49</v>
      </c>
      <c r="H293" s="52" t="s">
        <v>50</v>
      </c>
      <c r="I293" s="52" t="s">
        <v>42</v>
      </c>
      <c r="J293" s="258">
        <v>80</v>
      </c>
      <c r="K293" s="45" t="s">
        <v>3252</v>
      </c>
      <c r="L293" s="52" t="s">
        <v>3596</v>
      </c>
      <c r="M293" s="52" t="s">
        <v>3597</v>
      </c>
      <c r="N293" s="55" t="s">
        <v>25</v>
      </c>
      <c r="O293" s="58"/>
    </row>
    <row r="294" spans="2:15" ht="18" customHeight="1" x14ac:dyDescent="0.15">
      <c r="B294" s="54">
        <v>2017</v>
      </c>
      <c r="C294" s="55">
        <v>2</v>
      </c>
      <c r="D294" s="55" t="s">
        <v>15</v>
      </c>
      <c r="E294" s="45" t="s">
        <v>3598</v>
      </c>
      <c r="F294" s="52" t="s">
        <v>48</v>
      </c>
      <c r="G294" s="52" t="s">
        <v>49</v>
      </c>
      <c r="H294" s="52" t="s">
        <v>50</v>
      </c>
      <c r="I294" s="52" t="s">
        <v>42</v>
      </c>
      <c r="J294" s="258">
        <v>95</v>
      </c>
      <c r="K294" s="45" t="s">
        <v>3252</v>
      </c>
      <c r="L294" s="52" t="s">
        <v>3596</v>
      </c>
      <c r="M294" s="52" t="s">
        <v>3597</v>
      </c>
      <c r="N294" s="55" t="s">
        <v>25</v>
      </c>
      <c r="O294" s="58"/>
    </row>
    <row r="295" spans="2:15" ht="18" customHeight="1" x14ac:dyDescent="0.15">
      <c r="B295" s="54">
        <v>2017</v>
      </c>
      <c r="C295" s="55">
        <v>2</v>
      </c>
      <c r="D295" s="55" t="s">
        <v>15</v>
      </c>
      <c r="E295" s="45" t="s">
        <v>3599</v>
      </c>
      <c r="F295" s="52" t="s">
        <v>48</v>
      </c>
      <c r="G295" s="52" t="s">
        <v>49</v>
      </c>
      <c r="H295" s="52" t="s">
        <v>50</v>
      </c>
      <c r="I295" s="52" t="s">
        <v>42</v>
      </c>
      <c r="J295" s="258">
        <v>125</v>
      </c>
      <c r="K295" s="45" t="s">
        <v>3252</v>
      </c>
      <c r="L295" s="52" t="s">
        <v>3596</v>
      </c>
      <c r="M295" s="52" t="s">
        <v>3597</v>
      </c>
      <c r="N295" s="55" t="s">
        <v>25</v>
      </c>
      <c r="O295" s="58"/>
    </row>
    <row r="296" spans="2:15" ht="18" customHeight="1" x14ac:dyDescent="0.15">
      <c r="B296" s="54">
        <v>2017</v>
      </c>
      <c r="C296" s="55">
        <v>2</v>
      </c>
      <c r="D296" s="55" t="s">
        <v>15</v>
      </c>
      <c r="E296" s="45" t="s">
        <v>3600</v>
      </c>
      <c r="F296" s="52" t="s">
        <v>48</v>
      </c>
      <c r="G296" s="52" t="s">
        <v>49</v>
      </c>
      <c r="H296" s="52" t="s">
        <v>50</v>
      </c>
      <c r="I296" s="52" t="s">
        <v>42</v>
      </c>
      <c r="J296" s="258">
        <v>85</v>
      </c>
      <c r="K296" s="45" t="s">
        <v>3252</v>
      </c>
      <c r="L296" s="52" t="s">
        <v>3596</v>
      </c>
      <c r="M296" s="52" t="s">
        <v>3597</v>
      </c>
      <c r="N296" s="55" t="s">
        <v>25</v>
      </c>
      <c r="O296" s="58"/>
    </row>
    <row r="297" spans="2:15" ht="18" customHeight="1" x14ac:dyDescent="0.15">
      <c r="B297" s="54">
        <v>2017</v>
      </c>
      <c r="C297" s="55">
        <v>2</v>
      </c>
      <c r="D297" s="55" t="s">
        <v>16</v>
      </c>
      <c r="E297" s="45" t="s">
        <v>3601</v>
      </c>
      <c r="F297" s="52" t="s">
        <v>3536</v>
      </c>
      <c r="G297" s="52" t="s">
        <v>40</v>
      </c>
      <c r="H297" s="52" t="s">
        <v>41</v>
      </c>
      <c r="I297" s="52" t="s">
        <v>42</v>
      </c>
      <c r="J297" s="258">
        <v>24</v>
      </c>
      <c r="K297" s="45" t="s">
        <v>3423</v>
      </c>
      <c r="L297" s="52" t="s">
        <v>3602</v>
      </c>
      <c r="M297" s="52" t="s">
        <v>3603</v>
      </c>
      <c r="N297" s="55" t="s">
        <v>25</v>
      </c>
      <c r="O297" s="58"/>
    </row>
    <row r="298" spans="2:15" ht="18" customHeight="1" x14ac:dyDescent="0.15">
      <c r="B298" s="54">
        <v>2017</v>
      </c>
      <c r="C298" s="55">
        <v>2</v>
      </c>
      <c r="D298" s="55" t="s">
        <v>16</v>
      </c>
      <c r="E298" s="45" t="s">
        <v>3604</v>
      </c>
      <c r="F298" s="52" t="s">
        <v>3536</v>
      </c>
      <c r="G298" s="52" t="s">
        <v>40</v>
      </c>
      <c r="H298" s="52" t="s">
        <v>41</v>
      </c>
      <c r="I298" s="52" t="s">
        <v>42</v>
      </c>
      <c r="J298" s="258">
        <v>24</v>
      </c>
      <c r="K298" s="45" t="s">
        <v>3423</v>
      </c>
      <c r="L298" s="52" t="s">
        <v>3602</v>
      </c>
      <c r="M298" s="52" t="s">
        <v>3603</v>
      </c>
      <c r="N298" s="55" t="s">
        <v>25</v>
      </c>
      <c r="O298" s="58"/>
    </row>
    <row r="299" spans="2:15" ht="18" customHeight="1" x14ac:dyDescent="0.15">
      <c r="B299" s="54">
        <v>2017</v>
      </c>
      <c r="C299" s="55">
        <v>2</v>
      </c>
      <c r="D299" s="55" t="s">
        <v>16</v>
      </c>
      <c r="E299" s="45" t="s">
        <v>3605</v>
      </c>
      <c r="F299" s="52" t="s">
        <v>3536</v>
      </c>
      <c r="G299" s="52" t="s">
        <v>40</v>
      </c>
      <c r="H299" s="52" t="s">
        <v>41</v>
      </c>
      <c r="I299" s="52" t="s">
        <v>42</v>
      </c>
      <c r="J299" s="258">
        <v>80</v>
      </c>
      <c r="K299" s="45" t="s">
        <v>3423</v>
      </c>
      <c r="L299" s="52" t="s">
        <v>3606</v>
      </c>
      <c r="M299" s="52" t="s">
        <v>3603</v>
      </c>
      <c r="N299" s="55" t="s">
        <v>25</v>
      </c>
      <c r="O299" s="58"/>
    </row>
    <row r="300" spans="2:15" ht="18" customHeight="1" x14ac:dyDescent="0.15">
      <c r="B300" s="54">
        <v>2017</v>
      </c>
      <c r="C300" s="55">
        <v>2</v>
      </c>
      <c r="D300" s="55" t="s">
        <v>16</v>
      </c>
      <c r="E300" s="45" t="s">
        <v>3607</v>
      </c>
      <c r="F300" s="52" t="s">
        <v>48</v>
      </c>
      <c r="G300" s="52" t="s">
        <v>40</v>
      </c>
      <c r="H300" s="52" t="s">
        <v>3552</v>
      </c>
      <c r="I300" s="52" t="s">
        <v>410</v>
      </c>
      <c r="J300" s="258">
        <v>33</v>
      </c>
      <c r="K300" s="45" t="s">
        <v>3608</v>
      </c>
      <c r="L300" s="52" t="s">
        <v>3609</v>
      </c>
      <c r="M300" s="52" t="s">
        <v>3610</v>
      </c>
      <c r="N300" s="55" t="s">
        <v>3403</v>
      </c>
      <c r="O300" s="58"/>
    </row>
    <row r="301" spans="2:15" ht="18" customHeight="1" x14ac:dyDescent="0.15">
      <c r="B301" s="54">
        <v>2017</v>
      </c>
      <c r="C301" s="55">
        <v>2</v>
      </c>
      <c r="D301" s="55" t="s">
        <v>16</v>
      </c>
      <c r="E301" s="45" t="s">
        <v>3613</v>
      </c>
      <c r="F301" s="52" t="s">
        <v>3536</v>
      </c>
      <c r="G301" s="52" t="s">
        <v>40</v>
      </c>
      <c r="H301" s="52" t="s">
        <v>3552</v>
      </c>
      <c r="I301" s="52" t="s">
        <v>410</v>
      </c>
      <c r="J301" s="258">
        <v>33</v>
      </c>
      <c r="K301" s="45" t="s">
        <v>3608</v>
      </c>
      <c r="L301" s="52" t="s">
        <v>3614</v>
      </c>
      <c r="M301" s="52" t="s">
        <v>3615</v>
      </c>
      <c r="N301" s="55" t="s">
        <v>3403</v>
      </c>
      <c r="O301" s="58"/>
    </row>
    <row r="302" spans="2:15" ht="18" customHeight="1" x14ac:dyDescent="0.15">
      <c r="B302" s="54">
        <v>2017</v>
      </c>
      <c r="C302" s="55">
        <v>2</v>
      </c>
      <c r="D302" s="55" t="s">
        <v>15</v>
      </c>
      <c r="E302" s="45" t="s">
        <v>3630</v>
      </c>
      <c r="F302" s="55" t="s">
        <v>48</v>
      </c>
      <c r="G302" s="55" t="s">
        <v>40</v>
      </c>
      <c r="H302" s="55" t="s">
        <v>50</v>
      </c>
      <c r="I302" s="55" t="s">
        <v>42</v>
      </c>
      <c r="J302" s="252">
        <v>48</v>
      </c>
      <c r="K302" s="45" t="s">
        <v>3631</v>
      </c>
      <c r="L302" s="55" t="s">
        <v>3343</v>
      </c>
      <c r="M302" s="55" t="s">
        <v>3632</v>
      </c>
      <c r="N302" s="55" t="s">
        <v>25</v>
      </c>
      <c r="O302" s="246"/>
    </row>
    <row r="303" spans="2:15" ht="18" customHeight="1" x14ac:dyDescent="0.15">
      <c r="B303" s="54">
        <v>2017</v>
      </c>
      <c r="C303" s="55">
        <v>2</v>
      </c>
      <c r="D303" s="55" t="s">
        <v>15</v>
      </c>
      <c r="E303" s="45" t="s">
        <v>3643</v>
      </c>
      <c r="F303" s="52" t="s">
        <v>81</v>
      </c>
      <c r="G303" s="52" t="s">
        <v>49</v>
      </c>
      <c r="H303" s="52" t="s">
        <v>41</v>
      </c>
      <c r="I303" s="52" t="s">
        <v>42</v>
      </c>
      <c r="J303" s="258">
        <v>124</v>
      </c>
      <c r="K303" s="45" t="s">
        <v>3635</v>
      </c>
      <c r="L303" s="52" t="s">
        <v>3644</v>
      </c>
      <c r="M303" s="52" t="s">
        <v>3645</v>
      </c>
      <c r="N303" s="52" t="s">
        <v>3403</v>
      </c>
      <c r="O303" s="58"/>
    </row>
    <row r="304" spans="2:15" ht="18" customHeight="1" x14ac:dyDescent="0.15">
      <c r="B304" s="54">
        <v>2017</v>
      </c>
      <c r="C304" s="55">
        <v>2</v>
      </c>
      <c r="D304" s="55" t="s">
        <v>15</v>
      </c>
      <c r="E304" s="45" t="s">
        <v>3646</v>
      </c>
      <c r="F304" s="52" t="s">
        <v>3536</v>
      </c>
      <c r="G304" s="52" t="s">
        <v>40</v>
      </c>
      <c r="H304" s="52" t="s">
        <v>50</v>
      </c>
      <c r="I304" s="52" t="s">
        <v>42</v>
      </c>
      <c r="J304" s="258">
        <v>344</v>
      </c>
      <c r="K304" s="45" t="s">
        <v>3635</v>
      </c>
      <c r="L304" s="52" t="s">
        <v>3644</v>
      </c>
      <c r="M304" s="52" t="s">
        <v>3645</v>
      </c>
      <c r="N304" s="52" t="s">
        <v>3403</v>
      </c>
      <c r="O304" s="58"/>
    </row>
    <row r="305" spans="2:15" ht="18" customHeight="1" x14ac:dyDescent="0.15">
      <c r="B305" s="54">
        <v>2017</v>
      </c>
      <c r="C305" s="55">
        <v>2</v>
      </c>
      <c r="D305" s="55" t="s">
        <v>15</v>
      </c>
      <c r="E305" s="45" t="s">
        <v>3647</v>
      </c>
      <c r="F305" s="52" t="s">
        <v>48</v>
      </c>
      <c r="G305" s="52" t="s">
        <v>40</v>
      </c>
      <c r="H305" s="52" t="s">
        <v>50</v>
      </c>
      <c r="I305" s="52" t="s">
        <v>42</v>
      </c>
      <c r="J305" s="258">
        <v>91</v>
      </c>
      <c r="K305" s="45" t="s">
        <v>3297</v>
      </c>
      <c r="L305" s="52" t="s">
        <v>3510</v>
      </c>
      <c r="M305" s="52" t="s">
        <v>3511</v>
      </c>
      <c r="N305" s="55" t="s">
        <v>25</v>
      </c>
      <c r="O305" s="58"/>
    </row>
    <row r="306" spans="2:15" ht="18" customHeight="1" x14ac:dyDescent="0.15">
      <c r="B306" s="54">
        <v>2017</v>
      </c>
      <c r="C306" s="55">
        <v>2</v>
      </c>
      <c r="D306" s="55" t="s">
        <v>15</v>
      </c>
      <c r="E306" s="45" t="s">
        <v>3648</v>
      </c>
      <c r="F306" s="52" t="s">
        <v>48</v>
      </c>
      <c r="G306" s="52" t="s">
        <v>40</v>
      </c>
      <c r="H306" s="52" t="s">
        <v>50</v>
      </c>
      <c r="I306" s="52" t="s">
        <v>42</v>
      </c>
      <c r="J306" s="258">
        <v>23</v>
      </c>
      <c r="K306" s="45" t="s">
        <v>3297</v>
      </c>
      <c r="L306" s="52" t="s">
        <v>3520</v>
      </c>
      <c r="M306" s="52" t="s">
        <v>3362</v>
      </c>
      <c r="N306" s="55" t="s">
        <v>25</v>
      </c>
      <c r="O306" s="58"/>
    </row>
    <row r="307" spans="2:15" ht="18" customHeight="1" x14ac:dyDescent="0.15">
      <c r="B307" s="54">
        <v>2017</v>
      </c>
      <c r="C307" s="55">
        <v>2</v>
      </c>
      <c r="D307" s="55" t="s">
        <v>15</v>
      </c>
      <c r="E307" s="45" t="s">
        <v>3649</v>
      </c>
      <c r="F307" s="52" t="s">
        <v>81</v>
      </c>
      <c r="G307" s="52" t="s">
        <v>40</v>
      </c>
      <c r="H307" s="52" t="s">
        <v>50</v>
      </c>
      <c r="I307" s="52" t="s">
        <v>42</v>
      </c>
      <c r="J307" s="258">
        <v>282</v>
      </c>
      <c r="K307" s="45" t="s">
        <v>3297</v>
      </c>
      <c r="L307" s="52" t="s">
        <v>3298</v>
      </c>
      <c r="M307" s="52" t="s">
        <v>3299</v>
      </c>
      <c r="N307" s="55" t="s">
        <v>25</v>
      </c>
      <c r="O307" s="58"/>
    </row>
    <row r="308" spans="2:15" ht="18" customHeight="1" x14ac:dyDescent="0.15">
      <c r="B308" s="54">
        <v>2017</v>
      </c>
      <c r="C308" s="55">
        <v>2</v>
      </c>
      <c r="D308" s="55" t="s">
        <v>15</v>
      </c>
      <c r="E308" s="45" t="s">
        <v>4582</v>
      </c>
      <c r="F308" s="52" t="s">
        <v>48</v>
      </c>
      <c r="G308" s="52" t="s">
        <v>49</v>
      </c>
      <c r="H308" s="52" t="s">
        <v>41</v>
      </c>
      <c r="I308" s="52" t="s">
        <v>42</v>
      </c>
      <c r="J308" s="258">
        <v>64</v>
      </c>
      <c r="K308" s="45" t="s">
        <v>4469</v>
      </c>
      <c r="L308" s="36" t="s">
        <v>4583</v>
      </c>
      <c r="M308" s="52" t="s">
        <v>4584</v>
      </c>
      <c r="N308" s="55" t="s">
        <v>3403</v>
      </c>
      <c r="O308" s="58"/>
    </row>
    <row r="309" spans="2:15" ht="18" customHeight="1" x14ac:dyDescent="0.15">
      <c r="B309" s="54">
        <v>2017</v>
      </c>
      <c r="C309" s="55">
        <v>2</v>
      </c>
      <c r="D309" s="55" t="s">
        <v>15</v>
      </c>
      <c r="E309" s="45" t="s">
        <v>4589</v>
      </c>
      <c r="F309" s="52" t="s">
        <v>48</v>
      </c>
      <c r="G309" s="52" t="s">
        <v>40</v>
      </c>
      <c r="H309" s="52" t="s">
        <v>50</v>
      </c>
      <c r="I309" s="52" t="s">
        <v>42</v>
      </c>
      <c r="J309" s="258">
        <v>33</v>
      </c>
      <c r="K309" s="45" t="s">
        <v>4320</v>
      </c>
      <c r="L309" s="36" t="s">
        <v>4321</v>
      </c>
      <c r="M309" s="52" t="s">
        <v>4322</v>
      </c>
      <c r="N309" s="55" t="s">
        <v>25</v>
      </c>
      <c r="O309" s="58"/>
    </row>
    <row r="310" spans="2:15" ht="18" customHeight="1" x14ac:dyDescent="0.15">
      <c r="B310" s="54">
        <v>2017</v>
      </c>
      <c r="C310" s="55">
        <v>2</v>
      </c>
      <c r="D310" s="55" t="s">
        <v>15</v>
      </c>
      <c r="E310" s="45" t="s">
        <v>4590</v>
      </c>
      <c r="F310" s="52" t="s">
        <v>48</v>
      </c>
      <c r="G310" s="52" t="s">
        <v>40</v>
      </c>
      <c r="H310" s="52" t="s">
        <v>50</v>
      </c>
      <c r="I310" s="52" t="s">
        <v>42</v>
      </c>
      <c r="J310" s="258">
        <v>109</v>
      </c>
      <c r="K310" s="45" t="s">
        <v>4320</v>
      </c>
      <c r="L310" s="36" t="s">
        <v>4327</v>
      </c>
      <c r="M310" s="52" t="s">
        <v>4322</v>
      </c>
      <c r="N310" s="55" t="s">
        <v>25</v>
      </c>
      <c r="O310" s="58"/>
    </row>
    <row r="311" spans="2:15" ht="18" customHeight="1" x14ac:dyDescent="0.15">
      <c r="B311" s="54">
        <v>2017</v>
      </c>
      <c r="C311" s="55">
        <v>2</v>
      </c>
      <c r="D311" s="55" t="s">
        <v>15</v>
      </c>
      <c r="E311" s="45" t="s">
        <v>4591</v>
      </c>
      <c r="F311" s="52" t="s">
        <v>48</v>
      </c>
      <c r="G311" s="52" t="s">
        <v>40</v>
      </c>
      <c r="H311" s="52" t="s">
        <v>50</v>
      </c>
      <c r="I311" s="52" t="s">
        <v>42</v>
      </c>
      <c r="J311" s="258">
        <v>184</v>
      </c>
      <c r="K311" s="45" t="s">
        <v>4320</v>
      </c>
      <c r="L311" s="36" t="s">
        <v>4327</v>
      </c>
      <c r="M311" s="52" t="s">
        <v>4322</v>
      </c>
      <c r="N311" s="55" t="s">
        <v>25</v>
      </c>
      <c r="O311" s="58"/>
    </row>
    <row r="312" spans="2:15" ht="18" customHeight="1" x14ac:dyDescent="0.15">
      <c r="B312" s="54">
        <v>2017</v>
      </c>
      <c r="C312" s="55">
        <v>2</v>
      </c>
      <c r="D312" s="55" t="s">
        <v>15</v>
      </c>
      <c r="E312" s="45" t="s">
        <v>4593</v>
      </c>
      <c r="F312" s="52" t="s">
        <v>48</v>
      </c>
      <c r="G312" s="52" t="s">
        <v>40</v>
      </c>
      <c r="H312" s="52" t="s">
        <v>50</v>
      </c>
      <c r="I312" s="52" t="s">
        <v>42</v>
      </c>
      <c r="J312" s="258">
        <v>37</v>
      </c>
      <c r="K312" s="45" t="s">
        <v>4320</v>
      </c>
      <c r="L312" s="36" t="s">
        <v>4334</v>
      </c>
      <c r="M312" s="52" t="s">
        <v>4335</v>
      </c>
      <c r="N312" s="55" t="s">
        <v>25</v>
      </c>
      <c r="O312" s="58"/>
    </row>
    <row r="313" spans="2:15" ht="18" customHeight="1" x14ac:dyDescent="0.15">
      <c r="B313" s="54">
        <v>2017</v>
      </c>
      <c r="C313" s="55">
        <v>2</v>
      </c>
      <c r="D313" s="55" t="s">
        <v>15</v>
      </c>
      <c r="E313" s="45" t="s">
        <v>4594</v>
      </c>
      <c r="F313" s="52" t="s">
        <v>3536</v>
      </c>
      <c r="G313" s="52" t="s">
        <v>40</v>
      </c>
      <c r="H313" s="52" t="s">
        <v>50</v>
      </c>
      <c r="I313" s="52" t="s">
        <v>42</v>
      </c>
      <c r="J313" s="258">
        <v>51</v>
      </c>
      <c r="K313" s="45" t="s">
        <v>4320</v>
      </c>
      <c r="L313" s="36" t="s">
        <v>4339</v>
      </c>
      <c r="M313" s="52" t="s">
        <v>4340</v>
      </c>
      <c r="N313" s="55" t="s">
        <v>25</v>
      </c>
      <c r="O313" s="58"/>
    </row>
    <row r="314" spans="2:15" ht="18" customHeight="1" x14ac:dyDescent="0.15">
      <c r="B314" s="54">
        <v>2017</v>
      </c>
      <c r="C314" s="55">
        <v>2</v>
      </c>
      <c r="D314" s="55" t="s">
        <v>15</v>
      </c>
      <c r="E314" s="45" t="s">
        <v>4595</v>
      </c>
      <c r="F314" s="52" t="s">
        <v>3536</v>
      </c>
      <c r="G314" s="52" t="s">
        <v>40</v>
      </c>
      <c r="H314" s="52" t="s">
        <v>50</v>
      </c>
      <c r="I314" s="52" t="s">
        <v>42</v>
      </c>
      <c r="J314" s="258">
        <v>31</v>
      </c>
      <c r="K314" s="45" t="s">
        <v>4320</v>
      </c>
      <c r="L314" s="36" t="s">
        <v>4596</v>
      </c>
      <c r="M314" s="52" t="s">
        <v>4597</v>
      </c>
      <c r="N314" s="55" t="s">
        <v>25</v>
      </c>
      <c r="O314" s="58"/>
    </row>
    <row r="315" spans="2:15" ht="18" customHeight="1" x14ac:dyDescent="0.15">
      <c r="B315" s="54">
        <v>2017</v>
      </c>
      <c r="C315" s="55">
        <v>2</v>
      </c>
      <c r="D315" s="57" t="s">
        <v>16</v>
      </c>
      <c r="E315" s="64" t="s">
        <v>5193</v>
      </c>
      <c r="F315" s="65" t="s">
        <v>81</v>
      </c>
      <c r="G315" s="52" t="s">
        <v>49</v>
      </c>
      <c r="H315" s="52" t="s">
        <v>41</v>
      </c>
      <c r="I315" s="52" t="s">
        <v>42</v>
      </c>
      <c r="J315" s="257">
        <v>40</v>
      </c>
      <c r="K315" s="45" t="s">
        <v>4742</v>
      </c>
      <c r="L315" s="52" t="s">
        <v>4743</v>
      </c>
      <c r="M315" s="52" t="s">
        <v>4744</v>
      </c>
      <c r="N315" s="55" t="s">
        <v>25</v>
      </c>
      <c r="O315" s="49"/>
    </row>
    <row r="316" spans="2:15" ht="18" customHeight="1" x14ac:dyDescent="0.15">
      <c r="B316" s="54">
        <v>2017</v>
      </c>
      <c r="C316" s="55">
        <v>2</v>
      </c>
      <c r="D316" s="57" t="s">
        <v>16</v>
      </c>
      <c r="E316" s="64" t="s">
        <v>5194</v>
      </c>
      <c r="F316" s="65" t="s">
        <v>81</v>
      </c>
      <c r="G316" s="52" t="s">
        <v>49</v>
      </c>
      <c r="H316" s="52" t="s">
        <v>41</v>
      </c>
      <c r="I316" s="52" t="s">
        <v>42</v>
      </c>
      <c r="J316" s="257">
        <v>40</v>
      </c>
      <c r="K316" s="45" t="s">
        <v>4742</v>
      </c>
      <c r="L316" s="52" t="s">
        <v>5195</v>
      </c>
      <c r="M316" s="52" t="s">
        <v>4747</v>
      </c>
      <c r="N316" s="55" t="s">
        <v>25</v>
      </c>
      <c r="O316" s="49"/>
    </row>
    <row r="317" spans="2:15" ht="18" customHeight="1" x14ac:dyDescent="0.15">
      <c r="B317" s="54">
        <v>2017</v>
      </c>
      <c r="C317" s="55">
        <v>2</v>
      </c>
      <c r="D317" s="57" t="s">
        <v>16</v>
      </c>
      <c r="E317" s="64" t="s">
        <v>5196</v>
      </c>
      <c r="F317" s="65" t="s">
        <v>81</v>
      </c>
      <c r="G317" s="52" t="s">
        <v>49</v>
      </c>
      <c r="H317" s="52" t="s">
        <v>41</v>
      </c>
      <c r="I317" s="52" t="s">
        <v>42</v>
      </c>
      <c r="J317" s="257">
        <v>40</v>
      </c>
      <c r="K317" s="45" t="s">
        <v>4742</v>
      </c>
      <c r="L317" s="52" t="s">
        <v>5195</v>
      </c>
      <c r="M317" s="52" t="s">
        <v>4747</v>
      </c>
      <c r="N317" s="55" t="s">
        <v>25</v>
      </c>
      <c r="O317" s="49"/>
    </row>
    <row r="318" spans="2:15" ht="18" customHeight="1" x14ac:dyDescent="0.15">
      <c r="B318" s="54">
        <v>2017</v>
      </c>
      <c r="C318" s="55">
        <v>2</v>
      </c>
      <c r="D318" s="57" t="s">
        <v>16</v>
      </c>
      <c r="E318" s="64" t="s">
        <v>4910</v>
      </c>
      <c r="F318" s="65" t="s">
        <v>48</v>
      </c>
      <c r="G318" s="52" t="s">
        <v>49</v>
      </c>
      <c r="H318" s="52" t="s">
        <v>41</v>
      </c>
      <c r="I318" s="52" t="s">
        <v>42</v>
      </c>
      <c r="J318" s="257">
        <v>121</v>
      </c>
      <c r="K318" s="45" t="s">
        <v>4742</v>
      </c>
      <c r="L318" s="52" t="s">
        <v>4756</v>
      </c>
      <c r="M318" s="52" t="s">
        <v>4757</v>
      </c>
      <c r="N318" s="55" t="s">
        <v>25</v>
      </c>
      <c r="O318" s="49"/>
    </row>
    <row r="319" spans="2:15" ht="18" customHeight="1" x14ac:dyDescent="0.15">
      <c r="B319" s="54">
        <v>2017</v>
      </c>
      <c r="C319" s="55">
        <v>2</v>
      </c>
      <c r="D319" s="57" t="s">
        <v>16</v>
      </c>
      <c r="E319" s="64" t="s">
        <v>5198</v>
      </c>
      <c r="F319" s="65" t="s">
        <v>48</v>
      </c>
      <c r="G319" s="52" t="s">
        <v>49</v>
      </c>
      <c r="H319" s="52" t="s">
        <v>41</v>
      </c>
      <c r="I319" s="52" t="s">
        <v>42</v>
      </c>
      <c r="J319" s="257">
        <v>44</v>
      </c>
      <c r="K319" s="45" t="s">
        <v>4742</v>
      </c>
      <c r="L319" s="52" t="s">
        <v>4761</v>
      </c>
      <c r="M319" s="52" t="s">
        <v>4762</v>
      </c>
      <c r="N319" s="55" t="s">
        <v>25</v>
      </c>
      <c r="O319" s="49"/>
    </row>
    <row r="320" spans="2:15" ht="18" customHeight="1" x14ac:dyDescent="0.15">
      <c r="B320" s="54">
        <v>2017</v>
      </c>
      <c r="C320" s="55">
        <v>2</v>
      </c>
      <c r="D320" s="57" t="s">
        <v>16</v>
      </c>
      <c r="E320" s="64" t="s">
        <v>5199</v>
      </c>
      <c r="F320" s="65" t="s">
        <v>81</v>
      </c>
      <c r="G320" s="52" t="s">
        <v>49</v>
      </c>
      <c r="H320" s="52" t="s">
        <v>41</v>
      </c>
      <c r="I320" s="52" t="s">
        <v>42</v>
      </c>
      <c r="J320" s="257">
        <v>31</v>
      </c>
      <c r="K320" s="45" t="s">
        <v>4742</v>
      </c>
      <c r="L320" s="52" t="s">
        <v>4761</v>
      </c>
      <c r="M320" s="52" t="s">
        <v>4762</v>
      </c>
      <c r="N320" s="55" t="s">
        <v>25</v>
      </c>
      <c r="O320" s="49"/>
    </row>
    <row r="321" spans="2:15" ht="18" customHeight="1" x14ac:dyDescent="0.15">
      <c r="B321" s="54">
        <v>2017</v>
      </c>
      <c r="C321" s="55">
        <v>2</v>
      </c>
      <c r="D321" s="57" t="s">
        <v>16</v>
      </c>
      <c r="E321" s="64" t="s">
        <v>5200</v>
      </c>
      <c r="F321" s="65" t="s">
        <v>81</v>
      </c>
      <c r="G321" s="52" t="s">
        <v>40</v>
      </c>
      <c r="H321" s="52" t="s">
        <v>50</v>
      </c>
      <c r="I321" s="52" t="s">
        <v>42</v>
      </c>
      <c r="J321" s="257">
        <v>32</v>
      </c>
      <c r="K321" s="45" t="s">
        <v>4764</v>
      </c>
      <c r="L321" s="52" t="s">
        <v>4765</v>
      </c>
      <c r="M321" s="52" t="s">
        <v>4766</v>
      </c>
      <c r="N321" s="55" t="s">
        <v>25</v>
      </c>
      <c r="O321" s="49"/>
    </row>
    <row r="322" spans="2:15" ht="18" customHeight="1" x14ac:dyDescent="0.15">
      <c r="B322" s="54">
        <v>2017</v>
      </c>
      <c r="C322" s="55">
        <v>2</v>
      </c>
      <c r="D322" s="57" t="s">
        <v>16</v>
      </c>
      <c r="E322" s="64" t="s">
        <v>5201</v>
      </c>
      <c r="F322" s="65" t="s">
        <v>81</v>
      </c>
      <c r="G322" s="52" t="s">
        <v>40</v>
      </c>
      <c r="H322" s="52" t="s">
        <v>50</v>
      </c>
      <c r="I322" s="52" t="s">
        <v>42</v>
      </c>
      <c r="J322" s="257">
        <v>67</v>
      </c>
      <c r="K322" s="45" t="s">
        <v>4764</v>
      </c>
      <c r="L322" s="52" t="s">
        <v>4765</v>
      </c>
      <c r="M322" s="52" t="s">
        <v>4766</v>
      </c>
      <c r="N322" s="55" t="s">
        <v>25</v>
      </c>
      <c r="O322" s="49"/>
    </row>
    <row r="323" spans="2:15" ht="18" customHeight="1" x14ac:dyDescent="0.15">
      <c r="B323" s="54">
        <v>2017</v>
      </c>
      <c r="C323" s="55">
        <v>2</v>
      </c>
      <c r="D323" s="57" t="s">
        <v>15</v>
      </c>
      <c r="E323" s="64" t="s">
        <v>5203</v>
      </c>
      <c r="F323" s="65" t="s">
        <v>48</v>
      </c>
      <c r="G323" s="52" t="s">
        <v>40</v>
      </c>
      <c r="H323" s="66" t="s">
        <v>50</v>
      </c>
      <c r="I323" s="52" t="s">
        <v>42</v>
      </c>
      <c r="J323" s="257">
        <v>34</v>
      </c>
      <c r="K323" s="45" t="s">
        <v>4791</v>
      </c>
      <c r="L323" s="52" t="s">
        <v>4924</v>
      </c>
      <c r="M323" s="52" t="s">
        <v>4925</v>
      </c>
      <c r="N323" s="55" t="s">
        <v>25</v>
      </c>
      <c r="O323" s="49"/>
    </row>
    <row r="324" spans="2:15" ht="18" customHeight="1" x14ac:dyDescent="0.15">
      <c r="B324" s="54">
        <v>2017</v>
      </c>
      <c r="C324" s="12">
        <v>3</v>
      </c>
      <c r="D324" s="55" t="s">
        <v>15</v>
      </c>
      <c r="E324" s="45" t="s">
        <v>96</v>
      </c>
      <c r="F324" s="52" t="s">
        <v>81</v>
      </c>
      <c r="G324" s="52" t="s">
        <v>40</v>
      </c>
      <c r="H324" s="52" t="s">
        <v>50</v>
      </c>
      <c r="I324" s="52" t="s">
        <v>42</v>
      </c>
      <c r="J324" s="257">
        <v>240</v>
      </c>
      <c r="K324" s="45" t="s">
        <v>82</v>
      </c>
      <c r="L324" s="52" t="s">
        <v>97</v>
      </c>
      <c r="M324" s="52" t="s">
        <v>98</v>
      </c>
      <c r="N324" s="55" t="s">
        <v>25</v>
      </c>
      <c r="O324" s="49"/>
    </row>
    <row r="325" spans="2:15" ht="18" customHeight="1" x14ac:dyDescent="0.15">
      <c r="B325" s="54">
        <v>2017</v>
      </c>
      <c r="C325" s="55">
        <v>3</v>
      </c>
      <c r="D325" s="57" t="s">
        <v>15</v>
      </c>
      <c r="E325" s="45" t="s">
        <v>114</v>
      </c>
      <c r="F325" s="65" t="s">
        <v>81</v>
      </c>
      <c r="G325" s="52" t="s">
        <v>40</v>
      </c>
      <c r="H325" s="52" t="s">
        <v>50</v>
      </c>
      <c r="I325" s="52" t="s">
        <v>42</v>
      </c>
      <c r="J325" s="257">
        <v>90</v>
      </c>
      <c r="K325" s="45" t="s">
        <v>111</v>
      </c>
      <c r="L325" s="52" t="s">
        <v>112</v>
      </c>
      <c r="M325" s="52" t="s">
        <v>113</v>
      </c>
      <c r="N325" s="55" t="s">
        <v>25</v>
      </c>
      <c r="O325" s="49"/>
    </row>
    <row r="326" spans="2:15" ht="18" customHeight="1" x14ac:dyDescent="0.15">
      <c r="B326" s="54">
        <v>2017</v>
      </c>
      <c r="C326" s="55">
        <v>3</v>
      </c>
      <c r="D326" s="57" t="s">
        <v>15</v>
      </c>
      <c r="E326" s="45" t="s">
        <v>115</v>
      </c>
      <c r="F326" s="65" t="s">
        <v>81</v>
      </c>
      <c r="G326" s="52" t="s">
        <v>40</v>
      </c>
      <c r="H326" s="52" t="s">
        <v>50</v>
      </c>
      <c r="I326" s="52" t="s">
        <v>42</v>
      </c>
      <c r="J326" s="257">
        <v>100</v>
      </c>
      <c r="K326" s="45" t="s">
        <v>111</v>
      </c>
      <c r="L326" s="52" t="s">
        <v>112</v>
      </c>
      <c r="M326" s="52" t="s">
        <v>113</v>
      </c>
      <c r="N326" s="55" t="s">
        <v>25</v>
      </c>
      <c r="O326" s="49"/>
    </row>
    <row r="327" spans="2:15" ht="18" customHeight="1" x14ac:dyDescent="0.15">
      <c r="B327" s="54">
        <v>2017</v>
      </c>
      <c r="C327" s="55">
        <v>3</v>
      </c>
      <c r="D327" s="57" t="s">
        <v>15</v>
      </c>
      <c r="E327" s="45" t="s">
        <v>204</v>
      </c>
      <c r="F327" s="65" t="s">
        <v>81</v>
      </c>
      <c r="G327" s="52" t="s">
        <v>49</v>
      </c>
      <c r="H327" s="52" t="s">
        <v>50</v>
      </c>
      <c r="I327" s="52" t="s">
        <v>42</v>
      </c>
      <c r="J327" s="257">
        <v>160</v>
      </c>
      <c r="K327" s="45" t="s">
        <v>191</v>
      </c>
      <c r="L327" s="52" t="s">
        <v>205</v>
      </c>
      <c r="M327" s="52" t="s">
        <v>206</v>
      </c>
      <c r="N327" s="55" t="s">
        <v>25</v>
      </c>
      <c r="O327" s="49"/>
    </row>
    <row r="328" spans="2:15" ht="18" customHeight="1" x14ac:dyDescent="0.15">
      <c r="B328" s="54">
        <v>2017</v>
      </c>
      <c r="C328" s="55">
        <v>3</v>
      </c>
      <c r="D328" s="55" t="s">
        <v>15</v>
      </c>
      <c r="E328" s="45" t="s">
        <v>224</v>
      </c>
      <c r="F328" s="52" t="s">
        <v>48</v>
      </c>
      <c r="G328" s="52" t="s">
        <v>49</v>
      </c>
      <c r="H328" s="52" t="s">
        <v>41</v>
      </c>
      <c r="I328" s="52" t="s">
        <v>42</v>
      </c>
      <c r="J328" s="257">
        <v>300</v>
      </c>
      <c r="K328" s="45" t="s">
        <v>222</v>
      </c>
      <c r="L328" s="52" t="s">
        <v>212</v>
      </c>
      <c r="M328" s="52" t="s">
        <v>225</v>
      </c>
      <c r="N328" s="55" t="s">
        <v>25</v>
      </c>
      <c r="O328" s="49"/>
    </row>
    <row r="329" spans="2:15" ht="18" customHeight="1" x14ac:dyDescent="0.15">
      <c r="B329" s="54">
        <v>2017</v>
      </c>
      <c r="C329" s="55">
        <v>3</v>
      </c>
      <c r="D329" s="55" t="s">
        <v>15</v>
      </c>
      <c r="E329" s="45" t="s">
        <v>226</v>
      </c>
      <c r="F329" s="52" t="s">
        <v>48</v>
      </c>
      <c r="G329" s="52" t="s">
        <v>49</v>
      </c>
      <c r="H329" s="52" t="s">
        <v>41</v>
      </c>
      <c r="I329" s="52" t="s">
        <v>42</v>
      </c>
      <c r="J329" s="257">
        <v>699</v>
      </c>
      <c r="K329" s="45" t="s">
        <v>222</v>
      </c>
      <c r="L329" s="52" t="s">
        <v>217</v>
      </c>
      <c r="M329" s="52" t="s">
        <v>227</v>
      </c>
      <c r="N329" s="55" t="s">
        <v>25</v>
      </c>
      <c r="O329" s="49"/>
    </row>
    <row r="330" spans="2:15" ht="18" customHeight="1" x14ac:dyDescent="0.15">
      <c r="B330" s="54">
        <v>2017</v>
      </c>
      <c r="C330" s="55">
        <v>3</v>
      </c>
      <c r="D330" s="55" t="s">
        <v>15</v>
      </c>
      <c r="E330" s="45" t="s">
        <v>228</v>
      </c>
      <c r="F330" s="52" t="s">
        <v>81</v>
      </c>
      <c r="G330" s="52" t="s">
        <v>49</v>
      </c>
      <c r="H330" s="52" t="s">
        <v>41</v>
      </c>
      <c r="I330" s="52" t="s">
        <v>42</v>
      </c>
      <c r="J330" s="257">
        <v>200</v>
      </c>
      <c r="K330" s="45" t="s">
        <v>229</v>
      </c>
      <c r="L330" s="52" t="s">
        <v>230</v>
      </c>
      <c r="M330" s="52" t="s">
        <v>231</v>
      </c>
      <c r="N330" s="55" t="s">
        <v>25</v>
      </c>
      <c r="O330" s="49"/>
    </row>
    <row r="331" spans="2:15" ht="18" customHeight="1" x14ac:dyDescent="0.15">
      <c r="B331" s="54">
        <v>2017</v>
      </c>
      <c r="C331" s="55">
        <v>3</v>
      </c>
      <c r="D331" s="55" t="s">
        <v>15</v>
      </c>
      <c r="E331" s="45" t="s">
        <v>232</v>
      </c>
      <c r="F331" s="52" t="s">
        <v>81</v>
      </c>
      <c r="G331" s="52" t="s">
        <v>40</v>
      </c>
      <c r="H331" s="52" t="s">
        <v>50</v>
      </c>
      <c r="I331" s="52" t="s">
        <v>42</v>
      </c>
      <c r="J331" s="257">
        <v>100</v>
      </c>
      <c r="K331" s="45" t="s">
        <v>229</v>
      </c>
      <c r="L331" s="52" t="s">
        <v>230</v>
      </c>
      <c r="M331" s="52" t="s">
        <v>231</v>
      </c>
      <c r="N331" s="55" t="s">
        <v>25</v>
      </c>
      <c r="O331" s="49"/>
    </row>
    <row r="332" spans="2:15" ht="18" customHeight="1" x14ac:dyDescent="0.15">
      <c r="B332" s="54">
        <v>2017</v>
      </c>
      <c r="C332" s="55">
        <v>3</v>
      </c>
      <c r="D332" s="57" t="s">
        <v>15</v>
      </c>
      <c r="E332" s="45" t="s">
        <v>305</v>
      </c>
      <c r="F332" s="65" t="s">
        <v>48</v>
      </c>
      <c r="G332" s="52" t="s">
        <v>40</v>
      </c>
      <c r="H332" s="52" t="s">
        <v>50</v>
      </c>
      <c r="I332" s="52" t="s">
        <v>42</v>
      </c>
      <c r="J332" s="257">
        <v>130</v>
      </c>
      <c r="K332" s="45" t="s">
        <v>308</v>
      </c>
      <c r="L332" s="52" t="s">
        <v>306</v>
      </c>
      <c r="M332" s="52" t="s">
        <v>307</v>
      </c>
      <c r="N332" s="55" t="s">
        <v>25</v>
      </c>
      <c r="O332" s="49"/>
    </row>
    <row r="333" spans="2:15" ht="18" customHeight="1" x14ac:dyDescent="0.15">
      <c r="B333" s="54">
        <v>2017</v>
      </c>
      <c r="C333" s="55">
        <v>3</v>
      </c>
      <c r="D333" s="57" t="s">
        <v>15</v>
      </c>
      <c r="E333" s="45" t="s">
        <v>419</v>
      </c>
      <c r="F333" s="65" t="s">
        <v>81</v>
      </c>
      <c r="G333" s="52" t="s">
        <v>40</v>
      </c>
      <c r="H333" s="52" t="s">
        <v>50</v>
      </c>
      <c r="I333" s="52" t="s">
        <v>42</v>
      </c>
      <c r="J333" s="257">
        <v>134</v>
      </c>
      <c r="K333" s="45" t="s">
        <v>323</v>
      </c>
      <c r="L333" s="52" t="s">
        <v>420</v>
      </c>
      <c r="M333" s="52" t="s">
        <v>325</v>
      </c>
      <c r="N333" s="55" t="s">
        <v>25</v>
      </c>
      <c r="O333" s="49"/>
    </row>
    <row r="334" spans="2:15" ht="18" customHeight="1" x14ac:dyDescent="0.15">
      <c r="B334" s="54">
        <v>2017</v>
      </c>
      <c r="C334" s="55">
        <v>3</v>
      </c>
      <c r="D334" s="57" t="s">
        <v>15</v>
      </c>
      <c r="E334" s="45" t="s">
        <v>421</v>
      </c>
      <c r="F334" s="65" t="s">
        <v>81</v>
      </c>
      <c r="G334" s="52" t="s">
        <v>40</v>
      </c>
      <c r="H334" s="52" t="s">
        <v>50</v>
      </c>
      <c r="I334" s="52" t="s">
        <v>42</v>
      </c>
      <c r="J334" s="258">
        <v>200</v>
      </c>
      <c r="K334" s="45" t="s">
        <v>337</v>
      </c>
      <c r="L334" s="52" t="s">
        <v>416</v>
      </c>
      <c r="M334" s="52" t="s">
        <v>417</v>
      </c>
      <c r="N334" s="52" t="s">
        <v>25</v>
      </c>
      <c r="O334" s="58"/>
    </row>
    <row r="335" spans="2:15" ht="18" customHeight="1" x14ac:dyDescent="0.15">
      <c r="B335" s="70">
        <v>2017</v>
      </c>
      <c r="C335" s="71">
        <v>3</v>
      </c>
      <c r="D335" s="71" t="s">
        <v>15</v>
      </c>
      <c r="E335" s="159" t="s">
        <v>440</v>
      </c>
      <c r="F335" s="66" t="s">
        <v>439</v>
      </c>
      <c r="G335" s="66" t="s">
        <v>49</v>
      </c>
      <c r="H335" s="66" t="s">
        <v>50</v>
      </c>
      <c r="I335" s="66" t="s">
        <v>46</v>
      </c>
      <c r="J335" s="259">
        <v>15000</v>
      </c>
      <c r="K335" s="159" t="s">
        <v>429</v>
      </c>
      <c r="L335" s="66" t="s">
        <v>441</v>
      </c>
      <c r="M335" s="66" t="s">
        <v>442</v>
      </c>
      <c r="N335" s="71" t="s">
        <v>52</v>
      </c>
      <c r="O335" s="67"/>
    </row>
    <row r="336" spans="2:15" ht="18" customHeight="1" x14ac:dyDescent="0.15">
      <c r="B336" s="54">
        <v>2017</v>
      </c>
      <c r="C336" s="55">
        <v>3</v>
      </c>
      <c r="D336" s="71" t="s">
        <v>15</v>
      </c>
      <c r="E336" s="45" t="s">
        <v>447</v>
      </c>
      <c r="F336" s="65" t="s">
        <v>439</v>
      </c>
      <c r="G336" s="52" t="s">
        <v>40</v>
      </c>
      <c r="H336" s="52" t="s">
        <v>50</v>
      </c>
      <c r="I336" s="52" t="s">
        <v>42</v>
      </c>
      <c r="J336" s="257">
        <v>60</v>
      </c>
      <c r="K336" s="45" t="s">
        <v>448</v>
      </c>
      <c r="L336" s="52" t="s">
        <v>449</v>
      </c>
      <c r="M336" s="52" t="s">
        <v>450</v>
      </c>
      <c r="N336" s="52" t="s">
        <v>451</v>
      </c>
      <c r="O336" s="49"/>
    </row>
    <row r="337" spans="2:15" ht="18" customHeight="1" x14ac:dyDescent="0.15">
      <c r="B337" s="54">
        <v>2017</v>
      </c>
      <c r="C337" s="55">
        <v>3</v>
      </c>
      <c r="D337" s="71" t="s">
        <v>15</v>
      </c>
      <c r="E337" s="45" t="s">
        <v>452</v>
      </c>
      <c r="F337" s="65" t="s">
        <v>81</v>
      </c>
      <c r="G337" s="52" t="s">
        <v>40</v>
      </c>
      <c r="H337" s="52" t="s">
        <v>50</v>
      </c>
      <c r="I337" s="52" t="s">
        <v>42</v>
      </c>
      <c r="J337" s="257">
        <v>60</v>
      </c>
      <c r="K337" s="45" t="s">
        <v>448</v>
      </c>
      <c r="L337" s="52" t="s">
        <v>449</v>
      </c>
      <c r="M337" s="52" t="s">
        <v>450</v>
      </c>
      <c r="N337" s="52" t="s">
        <v>451</v>
      </c>
      <c r="O337" s="49"/>
    </row>
    <row r="338" spans="2:15" ht="18" customHeight="1" x14ac:dyDescent="0.15">
      <c r="B338" s="54">
        <v>2017</v>
      </c>
      <c r="C338" s="55">
        <v>3</v>
      </c>
      <c r="D338" s="71" t="s">
        <v>15</v>
      </c>
      <c r="E338" s="45" t="s">
        <v>453</v>
      </c>
      <c r="F338" s="65" t="s">
        <v>81</v>
      </c>
      <c r="G338" s="52" t="s">
        <v>40</v>
      </c>
      <c r="H338" s="52" t="s">
        <v>50</v>
      </c>
      <c r="I338" s="52" t="s">
        <v>42</v>
      </c>
      <c r="J338" s="257">
        <v>50</v>
      </c>
      <c r="K338" s="45" t="s">
        <v>448</v>
      </c>
      <c r="L338" s="52" t="s">
        <v>449</v>
      </c>
      <c r="M338" s="52" t="s">
        <v>450</v>
      </c>
      <c r="N338" s="52" t="s">
        <v>451</v>
      </c>
      <c r="O338" s="49"/>
    </row>
    <row r="339" spans="2:15" ht="18" customHeight="1" x14ac:dyDescent="0.15">
      <c r="B339" s="98">
        <v>2017</v>
      </c>
      <c r="C339" s="40">
        <v>3</v>
      </c>
      <c r="D339" s="117" t="s">
        <v>15</v>
      </c>
      <c r="E339" s="41" t="s">
        <v>1199</v>
      </c>
      <c r="F339" s="84" t="s">
        <v>81</v>
      </c>
      <c r="G339" s="39" t="s">
        <v>1200</v>
      </c>
      <c r="H339" s="52" t="s">
        <v>50</v>
      </c>
      <c r="I339" s="39" t="s">
        <v>42</v>
      </c>
      <c r="J339" s="198">
        <v>80</v>
      </c>
      <c r="K339" s="41" t="s">
        <v>1201</v>
      </c>
      <c r="L339" s="39" t="s">
        <v>1202</v>
      </c>
      <c r="M339" s="39" t="s">
        <v>1203</v>
      </c>
      <c r="N339" s="40" t="s">
        <v>25</v>
      </c>
      <c r="O339" s="108"/>
    </row>
    <row r="340" spans="2:15" ht="18" customHeight="1" x14ac:dyDescent="0.15">
      <c r="B340" s="54">
        <v>2017</v>
      </c>
      <c r="C340" s="55">
        <v>3</v>
      </c>
      <c r="D340" s="55" t="s">
        <v>15</v>
      </c>
      <c r="E340" s="45" t="s">
        <v>1225</v>
      </c>
      <c r="F340" s="52" t="s">
        <v>81</v>
      </c>
      <c r="G340" s="52" t="s">
        <v>40</v>
      </c>
      <c r="H340" s="52" t="s">
        <v>50</v>
      </c>
      <c r="I340" s="52" t="s">
        <v>42</v>
      </c>
      <c r="J340" s="257">
        <v>50</v>
      </c>
      <c r="K340" s="45" t="s">
        <v>483</v>
      </c>
      <c r="L340" s="52" t="s">
        <v>489</v>
      </c>
      <c r="M340" s="39" t="s">
        <v>485</v>
      </c>
      <c r="N340" s="40" t="s">
        <v>25</v>
      </c>
      <c r="O340" s="49"/>
    </row>
    <row r="341" spans="2:15" ht="18" customHeight="1" x14ac:dyDescent="0.15">
      <c r="B341" s="54">
        <v>2017</v>
      </c>
      <c r="C341" s="55">
        <v>3</v>
      </c>
      <c r="D341" s="55" t="s">
        <v>15</v>
      </c>
      <c r="E341" s="45" t="s">
        <v>1226</v>
      </c>
      <c r="F341" s="52" t="s">
        <v>81</v>
      </c>
      <c r="G341" s="52" t="s">
        <v>40</v>
      </c>
      <c r="H341" s="52" t="s">
        <v>50</v>
      </c>
      <c r="I341" s="52" t="s">
        <v>42</v>
      </c>
      <c r="J341" s="257">
        <v>64</v>
      </c>
      <c r="K341" s="45" t="s">
        <v>483</v>
      </c>
      <c r="L341" s="52" t="s">
        <v>658</v>
      </c>
      <c r="M341" s="39" t="s">
        <v>485</v>
      </c>
      <c r="N341" s="40" t="s">
        <v>25</v>
      </c>
      <c r="O341" s="49"/>
    </row>
    <row r="342" spans="2:15" ht="18" customHeight="1" x14ac:dyDescent="0.15">
      <c r="B342" s="54">
        <v>2017</v>
      </c>
      <c r="C342" s="55">
        <v>3</v>
      </c>
      <c r="D342" s="55" t="s">
        <v>15</v>
      </c>
      <c r="E342" s="45" t="s">
        <v>1227</v>
      </c>
      <c r="F342" s="52" t="s">
        <v>81</v>
      </c>
      <c r="G342" s="52" t="s">
        <v>49</v>
      </c>
      <c r="H342" s="52" t="s">
        <v>41</v>
      </c>
      <c r="I342" s="52" t="s">
        <v>42</v>
      </c>
      <c r="J342" s="257">
        <v>25</v>
      </c>
      <c r="K342" s="45" t="s">
        <v>483</v>
      </c>
      <c r="L342" s="52" t="s">
        <v>491</v>
      </c>
      <c r="M342" s="39" t="s">
        <v>485</v>
      </c>
      <c r="N342" s="40" t="s">
        <v>25</v>
      </c>
      <c r="O342" s="49"/>
    </row>
    <row r="343" spans="2:15" ht="18" customHeight="1" x14ac:dyDescent="0.15">
      <c r="B343" s="54">
        <v>2017</v>
      </c>
      <c r="C343" s="55">
        <v>3</v>
      </c>
      <c r="D343" s="55" t="s">
        <v>15</v>
      </c>
      <c r="E343" s="45" t="s">
        <v>1229</v>
      </c>
      <c r="F343" s="52" t="s">
        <v>81</v>
      </c>
      <c r="G343" s="52" t="s">
        <v>49</v>
      </c>
      <c r="H343" s="52" t="s">
        <v>41</v>
      </c>
      <c r="I343" s="52" t="s">
        <v>42</v>
      </c>
      <c r="J343" s="257">
        <v>150</v>
      </c>
      <c r="K343" s="45" t="s">
        <v>666</v>
      </c>
      <c r="L343" s="52" t="s">
        <v>671</v>
      </c>
      <c r="M343" s="52" t="s">
        <v>672</v>
      </c>
      <c r="N343" s="55" t="s">
        <v>25</v>
      </c>
      <c r="O343" s="49"/>
    </row>
    <row r="344" spans="2:15" ht="18" customHeight="1" x14ac:dyDescent="0.15">
      <c r="B344" s="101">
        <v>2017</v>
      </c>
      <c r="C344" s="102">
        <v>3</v>
      </c>
      <c r="D344" s="132" t="s">
        <v>15</v>
      </c>
      <c r="E344" s="160" t="s">
        <v>1239</v>
      </c>
      <c r="F344" s="130" t="s">
        <v>48</v>
      </c>
      <c r="G344" s="88" t="s">
        <v>40</v>
      </c>
      <c r="H344" s="88" t="s">
        <v>50</v>
      </c>
      <c r="I344" s="88" t="s">
        <v>42</v>
      </c>
      <c r="J344" s="262">
        <v>216</v>
      </c>
      <c r="K344" s="160" t="s">
        <v>495</v>
      </c>
      <c r="L344" s="88" t="s">
        <v>499</v>
      </c>
      <c r="M344" s="88" t="s">
        <v>500</v>
      </c>
      <c r="N344" s="102" t="s">
        <v>25</v>
      </c>
      <c r="O344" s="49"/>
    </row>
    <row r="345" spans="2:15" ht="18" customHeight="1" x14ac:dyDescent="0.15">
      <c r="B345" s="101">
        <v>2017</v>
      </c>
      <c r="C345" s="102">
        <v>3</v>
      </c>
      <c r="D345" s="132" t="s">
        <v>15</v>
      </c>
      <c r="E345" s="160" t="s">
        <v>1242</v>
      </c>
      <c r="F345" s="130" t="s">
        <v>48</v>
      </c>
      <c r="G345" s="88" t="s">
        <v>49</v>
      </c>
      <c r="H345" s="88" t="s">
        <v>41</v>
      </c>
      <c r="I345" s="88" t="s">
        <v>42</v>
      </c>
      <c r="J345" s="262">
        <v>25</v>
      </c>
      <c r="K345" s="160" t="s">
        <v>495</v>
      </c>
      <c r="L345" s="88" t="s">
        <v>719</v>
      </c>
      <c r="M345" s="88" t="s">
        <v>720</v>
      </c>
      <c r="N345" s="88" t="s">
        <v>25</v>
      </c>
      <c r="O345" s="49"/>
    </row>
    <row r="346" spans="2:15" ht="18" customHeight="1" x14ac:dyDescent="0.15">
      <c r="B346" s="54">
        <v>2017</v>
      </c>
      <c r="C346" s="55">
        <v>3</v>
      </c>
      <c r="D346" s="57" t="s">
        <v>15</v>
      </c>
      <c r="E346" s="45" t="s">
        <v>1243</v>
      </c>
      <c r="F346" s="65" t="s">
        <v>48</v>
      </c>
      <c r="G346" s="52" t="s">
        <v>49</v>
      </c>
      <c r="H346" s="88" t="s">
        <v>41</v>
      </c>
      <c r="I346" s="52" t="s">
        <v>42</v>
      </c>
      <c r="J346" s="258">
        <v>25</v>
      </c>
      <c r="K346" s="45" t="s">
        <v>495</v>
      </c>
      <c r="L346" s="52" t="s">
        <v>719</v>
      </c>
      <c r="M346" s="52" t="s">
        <v>720</v>
      </c>
      <c r="N346" s="52" t="s">
        <v>25</v>
      </c>
      <c r="O346" s="49"/>
    </row>
    <row r="347" spans="2:15" ht="18" customHeight="1" x14ac:dyDescent="0.15">
      <c r="B347" s="54">
        <v>2017</v>
      </c>
      <c r="C347" s="55">
        <v>3</v>
      </c>
      <c r="D347" s="57" t="s">
        <v>15</v>
      </c>
      <c r="E347" s="45" t="s">
        <v>1244</v>
      </c>
      <c r="F347" s="65" t="s">
        <v>48</v>
      </c>
      <c r="G347" s="52" t="s">
        <v>49</v>
      </c>
      <c r="H347" s="88" t="s">
        <v>41</v>
      </c>
      <c r="I347" s="52" t="s">
        <v>42</v>
      </c>
      <c r="J347" s="258">
        <v>25</v>
      </c>
      <c r="K347" s="45" t="s">
        <v>495</v>
      </c>
      <c r="L347" s="52" t="s">
        <v>719</v>
      </c>
      <c r="M347" s="52" t="s">
        <v>720</v>
      </c>
      <c r="N347" s="52" t="s">
        <v>25</v>
      </c>
      <c r="O347" s="49"/>
    </row>
    <row r="348" spans="2:15" ht="18" customHeight="1" x14ac:dyDescent="0.15">
      <c r="B348" s="54">
        <v>2017</v>
      </c>
      <c r="C348" s="55">
        <v>3</v>
      </c>
      <c r="D348" s="57" t="s">
        <v>15</v>
      </c>
      <c r="E348" s="45" t="s">
        <v>1245</v>
      </c>
      <c r="F348" s="65" t="s">
        <v>48</v>
      </c>
      <c r="G348" s="52" t="s">
        <v>49</v>
      </c>
      <c r="H348" s="88" t="s">
        <v>41</v>
      </c>
      <c r="I348" s="52" t="s">
        <v>42</v>
      </c>
      <c r="J348" s="258">
        <v>25</v>
      </c>
      <c r="K348" s="45" t="s">
        <v>495</v>
      </c>
      <c r="L348" s="52" t="s">
        <v>719</v>
      </c>
      <c r="M348" s="52" t="s">
        <v>720</v>
      </c>
      <c r="N348" s="52" t="s">
        <v>25</v>
      </c>
      <c r="O348" s="49"/>
    </row>
    <row r="349" spans="2:15" ht="18" customHeight="1" x14ac:dyDescent="0.15">
      <c r="B349" s="54">
        <v>2017</v>
      </c>
      <c r="C349" s="55">
        <v>3</v>
      </c>
      <c r="D349" s="57" t="s">
        <v>15</v>
      </c>
      <c r="E349" s="45" t="s">
        <v>1246</v>
      </c>
      <c r="F349" s="65" t="s">
        <v>48</v>
      </c>
      <c r="G349" s="52" t="s">
        <v>49</v>
      </c>
      <c r="H349" s="88" t="s">
        <v>41</v>
      </c>
      <c r="I349" s="52" t="s">
        <v>42</v>
      </c>
      <c r="J349" s="258">
        <v>25</v>
      </c>
      <c r="K349" s="45" t="s">
        <v>495</v>
      </c>
      <c r="L349" s="52" t="s">
        <v>719</v>
      </c>
      <c r="M349" s="52" t="s">
        <v>720</v>
      </c>
      <c r="N349" s="52" t="s">
        <v>25</v>
      </c>
      <c r="O349" s="49"/>
    </row>
    <row r="350" spans="2:15" ht="18" customHeight="1" x14ac:dyDescent="0.15">
      <c r="B350" s="54">
        <v>2017</v>
      </c>
      <c r="C350" s="55">
        <v>3</v>
      </c>
      <c r="D350" s="57" t="s">
        <v>15</v>
      </c>
      <c r="E350" s="45" t="s">
        <v>1271</v>
      </c>
      <c r="F350" s="65" t="s">
        <v>81</v>
      </c>
      <c r="G350" s="52" t="s">
        <v>40</v>
      </c>
      <c r="H350" s="52" t="s">
        <v>50</v>
      </c>
      <c r="I350" s="52" t="s">
        <v>42</v>
      </c>
      <c r="J350" s="257">
        <v>169</v>
      </c>
      <c r="K350" s="45" t="s">
        <v>541</v>
      </c>
      <c r="L350" s="52" t="s">
        <v>1272</v>
      </c>
      <c r="M350" s="52" t="s">
        <v>1273</v>
      </c>
      <c r="N350" s="55" t="s">
        <v>25</v>
      </c>
      <c r="O350" s="49"/>
    </row>
    <row r="351" spans="2:15" ht="18" customHeight="1" x14ac:dyDescent="0.15">
      <c r="B351" s="109">
        <v>2017</v>
      </c>
      <c r="C351" s="110">
        <v>3</v>
      </c>
      <c r="D351" s="57" t="s">
        <v>15</v>
      </c>
      <c r="E351" s="161" t="s">
        <v>1275</v>
      </c>
      <c r="F351" s="131" t="s">
        <v>48</v>
      </c>
      <c r="G351" s="94" t="s">
        <v>40</v>
      </c>
      <c r="H351" s="94" t="s">
        <v>50</v>
      </c>
      <c r="I351" s="94" t="s">
        <v>42</v>
      </c>
      <c r="J351" s="263">
        <v>50</v>
      </c>
      <c r="K351" s="45" t="s">
        <v>541</v>
      </c>
      <c r="L351" s="94" t="s">
        <v>548</v>
      </c>
      <c r="M351" s="94" t="s">
        <v>549</v>
      </c>
      <c r="N351" s="110" t="s">
        <v>25</v>
      </c>
      <c r="O351" s="97"/>
    </row>
    <row r="352" spans="2:15" ht="18" customHeight="1" x14ac:dyDescent="0.15">
      <c r="B352" s="54">
        <v>2017</v>
      </c>
      <c r="C352" s="55">
        <v>3</v>
      </c>
      <c r="D352" s="57" t="s">
        <v>15</v>
      </c>
      <c r="E352" s="45" t="s">
        <v>1282</v>
      </c>
      <c r="F352" s="65" t="s">
        <v>48</v>
      </c>
      <c r="G352" s="52" t="s">
        <v>40</v>
      </c>
      <c r="H352" s="52" t="s">
        <v>50</v>
      </c>
      <c r="I352" s="52" t="s">
        <v>42</v>
      </c>
      <c r="J352" s="258">
        <v>30</v>
      </c>
      <c r="K352" s="45" t="s">
        <v>593</v>
      </c>
      <c r="L352" s="52" t="s">
        <v>815</v>
      </c>
      <c r="M352" s="52" t="s">
        <v>816</v>
      </c>
      <c r="N352" s="55" t="s">
        <v>25</v>
      </c>
      <c r="O352" s="49"/>
    </row>
    <row r="353" spans="2:15" ht="18" customHeight="1" x14ac:dyDescent="0.15">
      <c r="B353" s="54">
        <v>2017</v>
      </c>
      <c r="C353" s="55">
        <v>3</v>
      </c>
      <c r="D353" s="57" t="s">
        <v>15</v>
      </c>
      <c r="E353" s="45" t="s">
        <v>1283</v>
      </c>
      <c r="F353" s="65" t="s">
        <v>48</v>
      </c>
      <c r="G353" s="52" t="s">
        <v>40</v>
      </c>
      <c r="H353" s="52" t="s">
        <v>50</v>
      </c>
      <c r="I353" s="52" t="s">
        <v>42</v>
      </c>
      <c r="J353" s="258">
        <v>109</v>
      </c>
      <c r="K353" s="45" t="s">
        <v>593</v>
      </c>
      <c r="L353" s="52" t="s">
        <v>815</v>
      </c>
      <c r="M353" s="52" t="s">
        <v>816</v>
      </c>
      <c r="N353" s="55" t="s">
        <v>25</v>
      </c>
      <c r="O353" s="49"/>
    </row>
    <row r="354" spans="2:15" ht="18" customHeight="1" x14ac:dyDescent="0.15">
      <c r="B354" s="54">
        <v>2017</v>
      </c>
      <c r="C354" s="55">
        <v>3</v>
      </c>
      <c r="D354" s="57" t="s">
        <v>15</v>
      </c>
      <c r="E354" s="45" t="s">
        <v>1285</v>
      </c>
      <c r="F354" s="65" t="s">
        <v>81</v>
      </c>
      <c r="G354" s="52" t="s">
        <v>49</v>
      </c>
      <c r="H354" s="52" t="s">
        <v>41</v>
      </c>
      <c r="I354" s="52" t="s">
        <v>42</v>
      </c>
      <c r="J354" s="257">
        <v>120</v>
      </c>
      <c r="K354" s="45" t="s">
        <v>605</v>
      </c>
      <c r="L354" s="52" t="s">
        <v>1286</v>
      </c>
      <c r="M354" s="52" t="s">
        <v>1287</v>
      </c>
      <c r="N354" s="55" t="s">
        <v>25</v>
      </c>
      <c r="O354" s="49"/>
    </row>
    <row r="355" spans="2:15" ht="18" customHeight="1" x14ac:dyDescent="0.15">
      <c r="B355" s="54">
        <v>2017</v>
      </c>
      <c r="C355" s="55">
        <v>3</v>
      </c>
      <c r="D355" s="57" t="s">
        <v>15</v>
      </c>
      <c r="E355" s="45" t="s">
        <v>1288</v>
      </c>
      <c r="F355" s="65" t="s">
        <v>81</v>
      </c>
      <c r="G355" s="52" t="s">
        <v>49</v>
      </c>
      <c r="H355" s="52" t="s">
        <v>41</v>
      </c>
      <c r="I355" s="52" t="s">
        <v>42</v>
      </c>
      <c r="J355" s="257">
        <v>68</v>
      </c>
      <c r="K355" s="45" t="s">
        <v>605</v>
      </c>
      <c r="L355" s="52" t="s">
        <v>1286</v>
      </c>
      <c r="M355" s="52" t="s">
        <v>1287</v>
      </c>
      <c r="N355" s="55" t="s">
        <v>25</v>
      </c>
      <c r="O355" s="49"/>
    </row>
    <row r="356" spans="2:15" ht="18" customHeight="1" x14ac:dyDescent="0.15">
      <c r="B356" s="54">
        <v>2017</v>
      </c>
      <c r="C356" s="55">
        <v>3</v>
      </c>
      <c r="D356" s="57" t="s">
        <v>15</v>
      </c>
      <c r="E356" s="45" t="s">
        <v>1296</v>
      </c>
      <c r="F356" s="65" t="s">
        <v>81</v>
      </c>
      <c r="G356" s="52" t="s">
        <v>40</v>
      </c>
      <c r="H356" s="52" t="s">
        <v>50</v>
      </c>
      <c r="I356" s="52" t="s">
        <v>42</v>
      </c>
      <c r="J356" s="257">
        <v>120</v>
      </c>
      <c r="K356" s="45" t="s">
        <v>624</v>
      </c>
      <c r="L356" s="52" t="s">
        <v>865</v>
      </c>
      <c r="M356" s="52" t="s">
        <v>866</v>
      </c>
      <c r="N356" s="55" t="s">
        <v>25</v>
      </c>
      <c r="O356" s="49"/>
    </row>
    <row r="357" spans="2:15" ht="18" customHeight="1" x14ac:dyDescent="0.15">
      <c r="B357" s="54">
        <v>2017</v>
      </c>
      <c r="C357" s="55">
        <v>3</v>
      </c>
      <c r="D357" s="57" t="s">
        <v>15</v>
      </c>
      <c r="E357" s="45" t="s">
        <v>1297</v>
      </c>
      <c r="F357" s="65" t="s">
        <v>81</v>
      </c>
      <c r="G357" s="52" t="s">
        <v>40</v>
      </c>
      <c r="H357" s="52" t="s">
        <v>50</v>
      </c>
      <c r="I357" s="52" t="s">
        <v>42</v>
      </c>
      <c r="J357" s="257">
        <v>120</v>
      </c>
      <c r="K357" s="45" t="s">
        <v>624</v>
      </c>
      <c r="L357" s="52" t="s">
        <v>865</v>
      </c>
      <c r="M357" s="52" t="s">
        <v>866</v>
      </c>
      <c r="N357" s="55" t="s">
        <v>25</v>
      </c>
      <c r="O357" s="49"/>
    </row>
    <row r="358" spans="2:15" ht="18" customHeight="1" x14ac:dyDescent="0.15">
      <c r="B358" s="54">
        <v>2017</v>
      </c>
      <c r="C358" s="55">
        <v>3</v>
      </c>
      <c r="D358" s="57" t="s">
        <v>889</v>
      </c>
      <c r="E358" s="45" t="s">
        <v>1374</v>
      </c>
      <c r="F358" s="65" t="s">
        <v>469</v>
      </c>
      <c r="G358" s="52" t="s">
        <v>1375</v>
      </c>
      <c r="H358" s="52" t="s">
        <v>1376</v>
      </c>
      <c r="I358" s="52" t="s">
        <v>1378</v>
      </c>
      <c r="J358" s="258">
        <v>100</v>
      </c>
      <c r="K358" s="45" t="s">
        <v>1379</v>
      </c>
      <c r="L358" s="52" t="s">
        <v>1380</v>
      </c>
      <c r="M358" s="52" t="s">
        <v>1381</v>
      </c>
      <c r="N358" s="55" t="s">
        <v>1309</v>
      </c>
      <c r="O358" s="49"/>
    </row>
    <row r="359" spans="2:15" ht="18" customHeight="1" x14ac:dyDescent="0.15">
      <c r="B359" s="54">
        <v>2017</v>
      </c>
      <c r="C359" s="55">
        <v>3</v>
      </c>
      <c r="D359" s="57" t="s">
        <v>889</v>
      </c>
      <c r="E359" s="45" t="s">
        <v>1382</v>
      </c>
      <c r="F359" s="65" t="s">
        <v>469</v>
      </c>
      <c r="G359" s="52" t="s">
        <v>1375</v>
      </c>
      <c r="H359" s="52" t="s">
        <v>1376</v>
      </c>
      <c r="I359" s="52" t="s">
        <v>1378</v>
      </c>
      <c r="J359" s="258">
        <v>100</v>
      </c>
      <c r="K359" s="45" t="s">
        <v>1379</v>
      </c>
      <c r="L359" s="52" t="s">
        <v>1380</v>
      </c>
      <c r="M359" s="52" t="s">
        <v>1381</v>
      </c>
      <c r="N359" s="55" t="s">
        <v>1309</v>
      </c>
      <c r="O359" s="49"/>
    </row>
    <row r="360" spans="2:15" ht="18" customHeight="1" x14ac:dyDescent="0.15">
      <c r="B360" s="54">
        <v>2017</v>
      </c>
      <c r="C360" s="55">
        <v>3</v>
      </c>
      <c r="D360" s="57" t="s">
        <v>889</v>
      </c>
      <c r="E360" s="45" t="s">
        <v>1383</v>
      </c>
      <c r="F360" s="65" t="s">
        <v>469</v>
      </c>
      <c r="G360" s="52" t="s">
        <v>1375</v>
      </c>
      <c r="H360" s="52" t="s">
        <v>1376</v>
      </c>
      <c r="I360" s="52" t="s">
        <v>1378</v>
      </c>
      <c r="J360" s="258">
        <v>100</v>
      </c>
      <c r="K360" s="45" t="s">
        <v>1379</v>
      </c>
      <c r="L360" s="52" t="s">
        <v>1380</v>
      </c>
      <c r="M360" s="52" t="s">
        <v>1381</v>
      </c>
      <c r="N360" s="55" t="s">
        <v>1309</v>
      </c>
      <c r="O360" s="49"/>
    </row>
    <row r="361" spans="2:15" ht="18" customHeight="1" x14ac:dyDescent="0.15">
      <c r="B361" s="54">
        <v>2017</v>
      </c>
      <c r="C361" s="55">
        <v>3</v>
      </c>
      <c r="D361" s="57" t="s">
        <v>889</v>
      </c>
      <c r="E361" s="45" t="s">
        <v>1384</v>
      </c>
      <c r="F361" s="65" t="s">
        <v>469</v>
      </c>
      <c r="G361" s="52" t="s">
        <v>1375</v>
      </c>
      <c r="H361" s="52" t="s">
        <v>1376</v>
      </c>
      <c r="I361" s="52" t="s">
        <v>1378</v>
      </c>
      <c r="J361" s="258">
        <v>100</v>
      </c>
      <c r="K361" s="45" t="s">
        <v>1379</v>
      </c>
      <c r="L361" s="52" t="s">
        <v>1380</v>
      </c>
      <c r="M361" s="52" t="s">
        <v>1381</v>
      </c>
      <c r="N361" s="55" t="s">
        <v>1309</v>
      </c>
      <c r="O361" s="49"/>
    </row>
    <row r="362" spans="2:15" ht="18" customHeight="1" x14ac:dyDescent="0.15">
      <c r="B362" s="54">
        <v>2017</v>
      </c>
      <c r="C362" s="55">
        <v>3</v>
      </c>
      <c r="D362" s="57" t="s">
        <v>889</v>
      </c>
      <c r="E362" s="45" t="s">
        <v>1385</v>
      </c>
      <c r="F362" s="65" t="s">
        <v>469</v>
      </c>
      <c r="G362" s="52" t="s">
        <v>1375</v>
      </c>
      <c r="H362" s="52" t="s">
        <v>1376</v>
      </c>
      <c r="I362" s="52" t="s">
        <v>1378</v>
      </c>
      <c r="J362" s="258">
        <v>100</v>
      </c>
      <c r="K362" s="45" t="s">
        <v>1379</v>
      </c>
      <c r="L362" s="52" t="s">
        <v>1380</v>
      </c>
      <c r="M362" s="52" t="s">
        <v>1381</v>
      </c>
      <c r="N362" s="55" t="s">
        <v>1309</v>
      </c>
      <c r="O362" s="49"/>
    </row>
    <row r="363" spans="2:15" ht="18" customHeight="1" x14ac:dyDescent="0.15">
      <c r="B363" s="54">
        <v>2017</v>
      </c>
      <c r="C363" s="55">
        <v>3</v>
      </c>
      <c r="D363" s="57" t="s">
        <v>889</v>
      </c>
      <c r="E363" s="45" t="s">
        <v>1386</v>
      </c>
      <c r="F363" s="65" t="s">
        <v>469</v>
      </c>
      <c r="G363" s="52" t="s">
        <v>1375</v>
      </c>
      <c r="H363" s="52" t="s">
        <v>1376</v>
      </c>
      <c r="I363" s="52" t="s">
        <v>1378</v>
      </c>
      <c r="J363" s="258">
        <v>100</v>
      </c>
      <c r="K363" s="45" t="s">
        <v>1379</v>
      </c>
      <c r="L363" s="52" t="s">
        <v>1380</v>
      </c>
      <c r="M363" s="52" t="s">
        <v>1381</v>
      </c>
      <c r="N363" s="55" t="s">
        <v>1309</v>
      </c>
      <c r="O363" s="49"/>
    </row>
    <row r="364" spans="2:15" ht="18" customHeight="1" x14ac:dyDescent="0.15">
      <c r="B364" s="54">
        <v>2017</v>
      </c>
      <c r="C364" s="55">
        <v>3</v>
      </c>
      <c r="D364" s="57" t="s">
        <v>889</v>
      </c>
      <c r="E364" s="45" t="s">
        <v>1387</v>
      </c>
      <c r="F364" s="65" t="s">
        <v>469</v>
      </c>
      <c r="G364" s="52" t="s">
        <v>1375</v>
      </c>
      <c r="H364" s="52" t="s">
        <v>1376</v>
      </c>
      <c r="I364" s="52" t="s">
        <v>1378</v>
      </c>
      <c r="J364" s="258">
        <v>100</v>
      </c>
      <c r="K364" s="45" t="s">
        <v>1379</v>
      </c>
      <c r="L364" s="52" t="s">
        <v>1380</v>
      </c>
      <c r="M364" s="52" t="s">
        <v>1381</v>
      </c>
      <c r="N364" s="55" t="s">
        <v>1309</v>
      </c>
      <c r="O364" s="49"/>
    </row>
    <row r="365" spans="2:15" ht="18" customHeight="1" x14ac:dyDescent="0.15">
      <c r="B365" s="54">
        <v>2017</v>
      </c>
      <c r="C365" s="55">
        <v>3</v>
      </c>
      <c r="D365" s="57" t="s">
        <v>889</v>
      </c>
      <c r="E365" s="45" t="s">
        <v>1388</v>
      </c>
      <c r="F365" s="65" t="s">
        <v>469</v>
      </c>
      <c r="G365" s="52" t="s">
        <v>1375</v>
      </c>
      <c r="H365" s="52" t="s">
        <v>1376</v>
      </c>
      <c r="I365" s="52" t="s">
        <v>1378</v>
      </c>
      <c r="J365" s="258">
        <v>100</v>
      </c>
      <c r="K365" s="45" t="s">
        <v>1379</v>
      </c>
      <c r="L365" s="52" t="s">
        <v>1380</v>
      </c>
      <c r="M365" s="52" t="s">
        <v>1381</v>
      </c>
      <c r="N365" s="55" t="s">
        <v>1309</v>
      </c>
      <c r="O365" s="49"/>
    </row>
    <row r="366" spans="2:15" ht="18" customHeight="1" x14ac:dyDescent="0.15">
      <c r="B366" s="54">
        <v>2017</v>
      </c>
      <c r="C366" s="55">
        <v>3</v>
      </c>
      <c r="D366" s="57" t="s">
        <v>889</v>
      </c>
      <c r="E366" s="45" t="s">
        <v>1389</v>
      </c>
      <c r="F366" s="65" t="s">
        <v>469</v>
      </c>
      <c r="G366" s="52" t="s">
        <v>1375</v>
      </c>
      <c r="H366" s="52" t="s">
        <v>1376</v>
      </c>
      <c r="I366" s="52" t="s">
        <v>1378</v>
      </c>
      <c r="J366" s="258">
        <v>100</v>
      </c>
      <c r="K366" s="45" t="s">
        <v>1379</v>
      </c>
      <c r="L366" s="52" t="s">
        <v>1380</v>
      </c>
      <c r="M366" s="52" t="s">
        <v>1381</v>
      </c>
      <c r="N366" s="55" t="s">
        <v>1309</v>
      </c>
      <c r="O366" s="49"/>
    </row>
    <row r="367" spans="2:15" ht="18" customHeight="1" x14ac:dyDescent="0.15">
      <c r="B367" s="54">
        <v>2017</v>
      </c>
      <c r="C367" s="55">
        <v>3</v>
      </c>
      <c r="D367" s="57" t="s">
        <v>889</v>
      </c>
      <c r="E367" s="45" t="s">
        <v>1390</v>
      </c>
      <c r="F367" s="65" t="s">
        <v>469</v>
      </c>
      <c r="G367" s="52" t="s">
        <v>1375</v>
      </c>
      <c r="H367" s="52" t="s">
        <v>1376</v>
      </c>
      <c r="I367" s="52" t="s">
        <v>1378</v>
      </c>
      <c r="J367" s="258">
        <v>100</v>
      </c>
      <c r="K367" s="45" t="s">
        <v>1379</v>
      </c>
      <c r="L367" s="52" t="s">
        <v>1380</v>
      </c>
      <c r="M367" s="52" t="s">
        <v>1381</v>
      </c>
      <c r="N367" s="55" t="s">
        <v>1309</v>
      </c>
      <c r="O367" s="49"/>
    </row>
    <row r="368" spans="2:15" ht="18" customHeight="1" x14ac:dyDescent="0.15">
      <c r="B368" s="54">
        <v>2017</v>
      </c>
      <c r="C368" s="55">
        <v>3</v>
      </c>
      <c r="D368" s="57" t="s">
        <v>889</v>
      </c>
      <c r="E368" s="45" t="s">
        <v>1391</v>
      </c>
      <c r="F368" s="65" t="s">
        <v>469</v>
      </c>
      <c r="G368" s="52" t="s">
        <v>1375</v>
      </c>
      <c r="H368" s="52" t="s">
        <v>1376</v>
      </c>
      <c r="I368" s="52" t="s">
        <v>1378</v>
      </c>
      <c r="J368" s="258">
        <v>100</v>
      </c>
      <c r="K368" s="45" t="s">
        <v>1379</v>
      </c>
      <c r="L368" s="52" t="s">
        <v>1380</v>
      </c>
      <c r="M368" s="52" t="s">
        <v>1381</v>
      </c>
      <c r="N368" s="55" t="s">
        <v>1309</v>
      </c>
      <c r="O368" s="49"/>
    </row>
    <row r="369" spans="2:15" ht="18" customHeight="1" x14ac:dyDescent="0.15">
      <c r="B369" s="54">
        <v>2017</v>
      </c>
      <c r="C369" s="55">
        <v>3</v>
      </c>
      <c r="D369" s="57" t="s">
        <v>889</v>
      </c>
      <c r="E369" s="45" t="s">
        <v>1392</v>
      </c>
      <c r="F369" s="65" t="s">
        <v>469</v>
      </c>
      <c r="G369" s="52" t="s">
        <v>1375</v>
      </c>
      <c r="H369" s="52" t="s">
        <v>1376</v>
      </c>
      <c r="I369" s="52" t="s">
        <v>1378</v>
      </c>
      <c r="J369" s="258">
        <v>100</v>
      </c>
      <c r="K369" s="45" t="s">
        <v>1379</v>
      </c>
      <c r="L369" s="52" t="s">
        <v>1380</v>
      </c>
      <c r="M369" s="52" t="s">
        <v>1381</v>
      </c>
      <c r="N369" s="55" t="s">
        <v>1309</v>
      </c>
      <c r="O369" s="49"/>
    </row>
    <row r="370" spans="2:15" ht="18" customHeight="1" x14ac:dyDescent="0.15">
      <c r="B370" s="54">
        <v>2017</v>
      </c>
      <c r="C370" s="55">
        <v>3</v>
      </c>
      <c r="D370" s="57" t="s">
        <v>889</v>
      </c>
      <c r="E370" s="45" t="s">
        <v>1393</v>
      </c>
      <c r="F370" s="65" t="s">
        <v>469</v>
      </c>
      <c r="G370" s="52" t="s">
        <v>1375</v>
      </c>
      <c r="H370" s="52" t="s">
        <v>1376</v>
      </c>
      <c r="I370" s="52" t="s">
        <v>1378</v>
      </c>
      <c r="J370" s="258">
        <v>100</v>
      </c>
      <c r="K370" s="45" t="s">
        <v>1379</v>
      </c>
      <c r="L370" s="52" t="s">
        <v>1380</v>
      </c>
      <c r="M370" s="52" t="s">
        <v>1381</v>
      </c>
      <c r="N370" s="55" t="s">
        <v>1309</v>
      </c>
      <c r="O370" s="49"/>
    </row>
    <row r="371" spans="2:15" ht="18" customHeight="1" x14ac:dyDescent="0.15">
      <c r="B371" s="54">
        <v>2017</v>
      </c>
      <c r="C371" s="55">
        <v>3</v>
      </c>
      <c r="D371" s="57" t="s">
        <v>889</v>
      </c>
      <c r="E371" s="45" t="s">
        <v>1394</v>
      </c>
      <c r="F371" s="65" t="s">
        <v>469</v>
      </c>
      <c r="G371" s="52" t="s">
        <v>1375</v>
      </c>
      <c r="H371" s="52" t="s">
        <v>1376</v>
      </c>
      <c r="I371" s="52" t="s">
        <v>1378</v>
      </c>
      <c r="J371" s="258">
        <v>100</v>
      </c>
      <c r="K371" s="45" t="s">
        <v>1379</v>
      </c>
      <c r="L371" s="52" t="s">
        <v>1380</v>
      </c>
      <c r="M371" s="52" t="s">
        <v>1381</v>
      </c>
      <c r="N371" s="55" t="s">
        <v>1309</v>
      </c>
      <c r="O371" s="49"/>
    </row>
    <row r="372" spans="2:15" ht="18" customHeight="1" x14ac:dyDescent="0.15">
      <c r="B372" s="54">
        <v>2017</v>
      </c>
      <c r="C372" s="55">
        <v>3</v>
      </c>
      <c r="D372" s="57" t="s">
        <v>889</v>
      </c>
      <c r="E372" s="45" t="s">
        <v>1395</v>
      </c>
      <c r="F372" s="65" t="s">
        <v>469</v>
      </c>
      <c r="G372" s="52" t="s">
        <v>1375</v>
      </c>
      <c r="H372" s="52" t="s">
        <v>1376</v>
      </c>
      <c r="I372" s="52" t="s">
        <v>1378</v>
      </c>
      <c r="J372" s="258">
        <v>100</v>
      </c>
      <c r="K372" s="45" t="s">
        <v>1379</v>
      </c>
      <c r="L372" s="52" t="s">
        <v>1380</v>
      </c>
      <c r="M372" s="52" t="s">
        <v>1381</v>
      </c>
      <c r="N372" s="55" t="s">
        <v>1309</v>
      </c>
      <c r="O372" s="49"/>
    </row>
    <row r="373" spans="2:15" ht="18" customHeight="1" x14ac:dyDescent="0.15">
      <c r="B373" s="54">
        <v>2017</v>
      </c>
      <c r="C373" s="55">
        <v>3</v>
      </c>
      <c r="D373" s="57" t="s">
        <v>889</v>
      </c>
      <c r="E373" s="45" t="s">
        <v>1396</v>
      </c>
      <c r="F373" s="65" t="s">
        <v>469</v>
      </c>
      <c r="G373" s="52" t="s">
        <v>1375</v>
      </c>
      <c r="H373" s="52" t="s">
        <v>1376</v>
      </c>
      <c r="I373" s="52" t="s">
        <v>1378</v>
      </c>
      <c r="J373" s="258">
        <v>100</v>
      </c>
      <c r="K373" s="45" t="s">
        <v>1379</v>
      </c>
      <c r="L373" s="52" t="s">
        <v>1380</v>
      </c>
      <c r="M373" s="52" t="s">
        <v>1381</v>
      </c>
      <c r="N373" s="55" t="s">
        <v>1309</v>
      </c>
      <c r="O373" s="49"/>
    </row>
    <row r="374" spans="2:15" ht="18" customHeight="1" x14ac:dyDescent="0.15">
      <c r="B374" s="54">
        <v>2017</v>
      </c>
      <c r="C374" s="55">
        <v>3</v>
      </c>
      <c r="D374" s="57" t="s">
        <v>889</v>
      </c>
      <c r="E374" s="45" t="s">
        <v>1397</v>
      </c>
      <c r="F374" s="65" t="s">
        <v>469</v>
      </c>
      <c r="G374" s="52" t="s">
        <v>1375</v>
      </c>
      <c r="H374" s="52" t="s">
        <v>1376</v>
      </c>
      <c r="I374" s="52" t="s">
        <v>1378</v>
      </c>
      <c r="J374" s="258">
        <v>100</v>
      </c>
      <c r="K374" s="45" t="s">
        <v>1379</v>
      </c>
      <c r="L374" s="52" t="s">
        <v>1380</v>
      </c>
      <c r="M374" s="52" t="s">
        <v>1381</v>
      </c>
      <c r="N374" s="55" t="s">
        <v>1309</v>
      </c>
      <c r="O374" s="49"/>
    </row>
    <row r="375" spans="2:15" ht="18" customHeight="1" x14ac:dyDescent="0.15">
      <c r="B375" s="54">
        <v>2017</v>
      </c>
      <c r="C375" s="55">
        <v>3</v>
      </c>
      <c r="D375" s="57" t="s">
        <v>889</v>
      </c>
      <c r="E375" s="45" t="s">
        <v>1398</v>
      </c>
      <c r="F375" s="65" t="s">
        <v>469</v>
      </c>
      <c r="G375" s="52" t="s">
        <v>1375</v>
      </c>
      <c r="H375" s="52" t="s">
        <v>1376</v>
      </c>
      <c r="I375" s="52" t="s">
        <v>1378</v>
      </c>
      <c r="J375" s="258">
        <v>100</v>
      </c>
      <c r="K375" s="45" t="s">
        <v>1379</v>
      </c>
      <c r="L375" s="52" t="s">
        <v>1380</v>
      </c>
      <c r="M375" s="52" t="s">
        <v>1381</v>
      </c>
      <c r="N375" s="55" t="s">
        <v>1309</v>
      </c>
      <c r="O375" s="49"/>
    </row>
    <row r="376" spans="2:15" ht="18" customHeight="1" x14ac:dyDescent="0.15">
      <c r="B376" s="54">
        <v>2017</v>
      </c>
      <c r="C376" s="55">
        <v>3</v>
      </c>
      <c r="D376" s="57" t="s">
        <v>889</v>
      </c>
      <c r="E376" s="45" t="s">
        <v>1399</v>
      </c>
      <c r="F376" s="65" t="s">
        <v>469</v>
      </c>
      <c r="G376" s="52" t="s">
        <v>1375</v>
      </c>
      <c r="H376" s="52" t="s">
        <v>1376</v>
      </c>
      <c r="I376" s="52" t="s">
        <v>1378</v>
      </c>
      <c r="J376" s="258">
        <v>100</v>
      </c>
      <c r="K376" s="45" t="s">
        <v>1379</v>
      </c>
      <c r="L376" s="52" t="s">
        <v>1380</v>
      </c>
      <c r="M376" s="52" t="s">
        <v>1381</v>
      </c>
      <c r="N376" s="55" t="s">
        <v>1309</v>
      </c>
      <c r="O376" s="49"/>
    </row>
    <row r="377" spans="2:15" ht="18" customHeight="1" x14ac:dyDescent="0.15">
      <c r="B377" s="54">
        <v>2017</v>
      </c>
      <c r="C377" s="55">
        <v>3</v>
      </c>
      <c r="D377" s="57" t="s">
        <v>889</v>
      </c>
      <c r="E377" s="45" t="s">
        <v>1400</v>
      </c>
      <c r="F377" s="65" t="s">
        <v>469</v>
      </c>
      <c r="G377" s="52" t="s">
        <v>1375</v>
      </c>
      <c r="H377" s="52" t="s">
        <v>1376</v>
      </c>
      <c r="I377" s="52" t="s">
        <v>1378</v>
      </c>
      <c r="J377" s="258">
        <v>100</v>
      </c>
      <c r="K377" s="45" t="s">
        <v>1379</v>
      </c>
      <c r="L377" s="52" t="s">
        <v>1380</v>
      </c>
      <c r="M377" s="52" t="s">
        <v>1381</v>
      </c>
      <c r="N377" s="55" t="s">
        <v>1309</v>
      </c>
      <c r="O377" s="49"/>
    </row>
    <row r="378" spans="2:15" ht="18" customHeight="1" x14ac:dyDescent="0.15">
      <c r="B378" s="54">
        <v>2017</v>
      </c>
      <c r="C378" s="55">
        <v>3</v>
      </c>
      <c r="D378" s="57" t="s">
        <v>889</v>
      </c>
      <c r="E378" s="45" t="s">
        <v>1401</v>
      </c>
      <c r="F378" s="65" t="s">
        <v>469</v>
      </c>
      <c r="G378" s="52" t="s">
        <v>1375</v>
      </c>
      <c r="H378" s="52" t="s">
        <v>1376</v>
      </c>
      <c r="I378" s="52" t="s">
        <v>1378</v>
      </c>
      <c r="J378" s="258">
        <v>100</v>
      </c>
      <c r="K378" s="45" t="s">
        <v>1379</v>
      </c>
      <c r="L378" s="52" t="s">
        <v>1380</v>
      </c>
      <c r="M378" s="52" t="s">
        <v>1381</v>
      </c>
      <c r="N378" s="55" t="s">
        <v>1309</v>
      </c>
      <c r="O378" s="49"/>
    </row>
    <row r="379" spans="2:15" ht="18" customHeight="1" x14ac:dyDescent="0.15">
      <c r="B379" s="54">
        <v>2017</v>
      </c>
      <c r="C379" s="55">
        <v>3</v>
      </c>
      <c r="D379" s="57" t="s">
        <v>889</v>
      </c>
      <c r="E379" s="45" t="s">
        <v>1402</v>
      </c>
      <c r="F379" s="65" t="s">
        <v>469</v>
      </c>
      <c r="G379" s="52" t="s">
        <v>1375</v>
      </c>
      <c r="H379" s="52" t="s">
        <v>1376</v>
      </c>
      <c r="I379" s="52" t="s">
        <v>1378</v>
      </c>
      <c r="J379" s="258">
        <v>100</v>
      </c>
      <c r="K379" s="45" t="s">
        <v>1379</v>
      </c>
      <c r="L379" s="52" t="s">
        <v>1380</v>
      </c>
      <c r="M379" s="52" t="s">
        <v>1381</v>
      </c>
      <c r="N379" s="55" t="s">
        <v>1309</v>
      </c>
      <c r="O379" s="49"/>
    </row>
    <row r="380" spans="2:15" ht="18" customHeight="1" x14ac:dyDescent="0.15">
      <c r="B380" s="54">
        <v>2017</v>
      </c>
      <c r="C380" s="55">
        <v>3</v>
      </c>
      <c r="D380" s="57" t="s">
        <v>889</v>
      </c>
      <c r="E380" s="45" t="s">
        <v>1403</v>
      </c>
      <c r="F380" s="65" t="s">
        <v>469</v>
      </c>
      <c r="G380" s="52" t="s">
        <v>1375</v>
      </c>
      <c r="H380" s="52" t="s">
        <v>1376</v>
      </c>
      <c r="I380" s="52" t="s">
        <v>1378</v>
      </c>
      <c r="J380" s="258">
        <v>100</v>
      </c>
      <c r="K380" s="45" t="s">
        <v>1379</v>
      </c>
      <c r="L380" s="52" t="s">
        <v>1380</v>
      </c>
      <c r="M380" s="52" t="s">
        <v>1381</v>
      </c>
      <c r="N380" s="55" t="s">
        <v>1309</v>
      </c>
      <c r="O380" s="49"/>
    </row>
    <row r="381" spans="2:15" ht="18" customHeight="1" x14ac:dyDescent="0.15">
      <c r="B381" s="54">
        <v>2017</v>
      </c>
      <c r="C381" s="55">
        <v>3</v>
      </c>
      <c r="D381" s="57" t="s">
        <v>889</v>
      </c>
      <c r="E381" s="45" t="s">
        <v>1404</v>
      </c>
      <c r="F381" s="65" t="s">
        <v>469</v>
      </c>
      <c r="G381" s="52" t="s">
        <v>1375</v>
      </c>
      <c r="H381" s="52" t="s">
        <v>1376</v>
      </c>
      <c r="I381" s="52" t="s">
        <v>1378</v>
      </c>
      <c r="J381" s="258">
        <v>100</v>
      </c>
      <c r="K381" s="45" t="s">
        <v>1379</v>
      </c>
      <c r="L381" s="52" t="s">
        <v>1380</v>
      </c>
      <c r="M381" s="52" t="s">
        <v>1381</v>
      </c>
      <c r="N381" s="55" t="s">
        <v>1309</v>
      </c>
      <c r="O381" s="49"/>
    </row>
    <row r="382" spans="2:15" ht="18" customHeight="1" x14ac:dyDescent="0.15">
      <c r="B382" s="54">
        <v>2017</v>
      </c>
      <c r="C382" s="55">
        <v>3</v>
      </c>
      <c r="D382" s="57" t="s">
        <v>889</v>
      </c>
      <c r="E382" s="45" t="s">
        <v>1405</v>
      </c>
      <c r="F382" s="65" t="s">
        <v>469</v>
      </c>
      <c r="G382" s="52" t="s">
        <v>1375</v>
      </c>
      <c r="H382" s="52" t="s">
        <v>1376</v>
      </c>
      <c r="I382" s="52" t="s">
        <v>1378</v>
      </c>
      <c r="J382" s="258">
        <v>100</v>
      </c>
      <c r="K382" s="45" t="s">
        <v>1379</v>
      </c>
      <c r="L382" s="52" t="s">
        <v>1380</v>
      </c>
      <c r="M382" s="52" t="s">
        <v>1381</v>
      </c>
      <c r="N382" s="55" t="s">
        <v>1309</v>
      </c>
      <c r="O382" s="49"/>
    </row>
    <row r="383" spans="2:15" ht="18" customHeight="1" x14ac:dyDescent="0.15">
      <c r="B383" s="54">
        <v>2017</v>
      </c>
      <c r="C383" s="55">
        <v>3</v>
      </c>
      <c r="D383" s="57" t="s">
        <v>889</v>
      </c>
      <c r="E383" s="45" t="s">
        <v>1406</v>
      </c>
      <c r="F383" s="65" t="s">
        <v>469</v>
      </c>
      <c r="G383" s="52" t="s">
        <v>1375</v>
      </c>
      <c r="H383" s="52" t="s">
        <v>1376</v>
      </c>
      <c r="I383" s="52" t="s">
        <v>1378</v>
      </c>
      <c r="J383" s="258">
        <v>100</v>
      </c>
      <c r="K383" s="45" t="s">
        <v>1379</v>
      </c>
      <c r="L383" s="52" t="s">
        <v>1380</v>
      </c>
      <c r="M383" s="52" t="s">
        <v>1381</v>
      </c>
      <c r="N383" s="55" t="s">
        <v>1309</v>
      </c>
      <c r="O383" s="49"/>
    </row>
    <row r="384" spans="2:15" ht="18" customHeight="1" x14ac:dyDescent="0.15">
      <c r="B384" s="54">
        <v>2017</v>
      </c>
      <c r="C384" s="55">
        <v>3</v>
      </c>
      <c r="D384" s="57" t="s">
        <v>889</v>
      </c>
      <c r="E384" s="45" t="s">
        <v>1407</v>
      </c>
      <c r="F384" s="65" t="s">
        <v>469</v>
      </c>
      <c r="G384" s="52" t="s">
        <v>1375</v>
      </c>
      <c r="H384" s="52" t="s">
        <v>1376</v>
      </c>
      <c r="I384" s="52" t="s">
        <v>1378</v>
      </c>
      <c r="J384" s="258">
        <v>100</v>
      </c>
      <c r="K384" s="45" t="s">
        <v>1379</v>
      </c>
      <c r="L384" s="52" t="s">
        <v>1380</v>
      </c>
      <c r="M384" s="52" t="s">
        <v>1381</v>
      </c>
      <c r="N384" s="55" t="s">
        <v>1309</v>
      </c>
      <c r="O384" s="49"/>
    </row>
    <row r="385" spans="2:15" ht="18" customHeight="1" x14ac:dyDescent="0.15">
      <c r="B385" s="54">
        <v>2017</v>
      </c>
      <c r="C385" s="55">
        <v>3</v>
      </c>
      <c r="D385" s="57" t="s">
        <v>889</v>
      </c>
      <c r="E385" s="45" t="s">
        <v>1408</v>
      </c>
      <c r="F385" s="65" t="s">
        <v>469</v>
      </c>
      <c r="G385" s="52" t="s">
        <v>1375</v>
      </c>
      <c r="H385" s="52" t="s">
        <v>1376</v>
      </c>
      <c r="I385" s="52" t="s">
        <v>1378</v>
      </c>
      <c r="J385" s="258">
        <v>100</v>
      </c>
      <c r="K385" s="45" t="s">
        <v>1379</v>
      </c>
      <c r="L385" s="52" t="s">
        <v>1380</v>
      </c>
      <c r="M385" s="52" t="s">
        <v>1381</v>
      </c>
      <c r="N385" s="55" t="s">
        <v>1309</v>
      </c>
      <c r="O385" s="49"/>
    </row>
    <row r="386" spans="2:15" ht="18" customHeight="1" x14ac:dyDescent="0.15">
      <c r="B386" s="54">
        <v>2017</v>
      </c>
      <c r="C386" s="55">
        <v>3</v>
      </c>
      <c r="D386" s="57" t="s">
        <v>889</v>
      </c>
      <c r="E386" s="45" t="s">
        <v>1409</v>
      </c>
      <c r="F386" s="65" t="s">
        <v>469</v>
      </c>
      <c r="G386" s="52" t="s">
        <v>1375</v>
      </c>
      <c r="H386" s="52" t="s">
        <v>1376</v>
      </c>
      <c r="I386" s="52" t="s">
        <v>1378</v>
      </c>
      <c r="J386" s="258">
        <v>100</v>
      </c>
      <c r="K386" s="45" t="s">
        <v>1379</v>
      </c>
      <c r="L386" s="52" t="s">
        <v>1380</v>
      </c>
      <c r="M386" s="52" t="s">
        <v>1381</v>
      </c>
      <c r="N386" s="55" t="s">
        <v>1309</v>
      </c>
      <c r="O386" s="49"/>
    </row>
    <row r="387" spans="2:15" ht="18" customHeight="1" x14ac:dyDescent="0.15">
      <c r="B387" s="54">
        <v>2017</v>
      </c>
      <c r="C387" s="55">
        <v>3</v>
      </c>
      <c r="D387" s="57" t="s">
        <v>889</v>
      </c>
      <c r="E387" s="45" t="s">
        <v>1410</v>
      </c>
      <c r="F387" s="65" t="s">
        <v>469</v>
      </c>
      <c r="G387" s="52" t="s">
        <v>1375</v>
      </c>
      <c r="H387" s="52" t="s">
        <v>1376</v>
      </c>
      <c r="I387" s="52" t="s">
        <v>1378</v>
      </c>
      <c r="J387" s="258">
        <v>100</v>
      </c>
      <c r="K387" s="45" t="s">
        <v>1379</v>
      </c>
      <c r="L387" s="52" t="s">
        <v>1380</v>
      </c>
      <c r="M387" s="52" t="s">
        <v>1381</v>
      </c>
      <c r="N387" s="55" t="s">
        <v>1309</v>
      </c>
      <c r="O387" s="49"/>
    </row>
    <row r="388" spans="2:15" ht="18" customHeight="1" x14ac:dyDescent="0.15">
      <c r="B388" s="54">
        <v>2017</v>
      </c>
      <c r="C388" s="55">
        <v>3</v>
      </c>
      <c r="D388" s="57" t="s">
        <v>889</v>
      </c>
      <c r="E388" s="45" t="s">
        <v>1411</v>
      </c>
      <c r="F388" s="65" t="s">
        <v>469</v>
      </c>
      <c r="G388" s="52" t="s">
        <v>1375</v>
      </c>
      <c r="H388" s="52" t="s">
        <v>1376</v>
      </c>
      <c r="I388" s="52" t="s">
        <v>1378</v>
      </c>
      <c r="J388" s="258">
        <v>100</v>
      </c>
      <c r="K388" s="45" t="s">
        <v>1379</v>
      </c>
      <c r="L388" s="52" t="s">
        <v>1380</v>
      </c>
      <c r="M388" s="52" t="s">
        <v>1381</v>
      </c>
      <c r="N388" s="55" t="s">
        <v>1309</v>
      </c>
      <c r="O388" s="49"/>
    </row>
    <row r="389" spans="2:15" ht="18" customHeight="1" x14ac:dyDescent="0.15">
      <c r="B389" s="54">
        <v>2017</v>
      </c>
      <c r="C389" s="55">
        <v>3</v>
      </c>
      <c r="D389" s="57" t="s">
        <v>889</v>
      </c>
      <c r="E389" s="45" t="s">
        <v>1412</v>
      </c>
      <c r="F389" s="65" t="s">
        <v>469</v>
      </c>
      <c r="G389" s="52" t="s">
        <v>1375</v>
      </c>
      <c r="H389" s="52" t="s">
        <v>1376</v>
      </c>
      <c r="I389" s="52" t="s">
        <v>1378</v>
      </c>
      <c r="J389" s="258">
        <v>100</v>
      </c>
      <c r="K389" s="45" t="s">
        <v>1379</v>
      </c>
      <c r="L389" s="52" t="s">
        <v>1380</v>
      </c>
      <c r="M389" s="52" t="s">
        <v>1381</v>
      </c>
      <c r="N389" s="55" t="s">
        <v>1309</v>
      </c>
      <c r="O389" s="49"/>
    </row>
    <row r="390" spans="2:15" ht="18" customHeight="1" x14ac:dyDescent="0.15">
      <c r="B390" s="54">
        <v>2017</v>
      </c>
      <c r="C390" s="55">
        <v>3</v>
      </c>
      <c r="D390" s="57" t="s">
        <v>889</v>
      </c>
      <c r="E390" s="45" t="s">
        <v>1413</v>
      </c>
      <c r="F390" s="65" t="s">
        <v>469</v>
      </c>
      <c r="G390" s="52" t="s">
        <v>1375</v>
      </c>
      <c r="H390" s="52" t="s">
        <v>1376</v>
      </c>
      <c r="I390" s="52" t="s">
        <v>1378</v>
      </c>
      <c r="J390" s="258">
        <v>100</v>
      </c>
      <c r="K390" s="45" t="s">
        <v>1379</v>
      </c>
      <c r="L390" s="52" t="s">
        <v>1380</v>
      </c>
      <c r="M390" s="52" t="s">
        <v>1381</v>
      </c>
      <c r="N390" s="55" t="s">
        <v>1309</v>
      </c>
      <c r="O390" s="49"/>
    </row>
    <row r="391" spans="2:15" ht="18" customHeight="1" x14ac:dyDescent="0.15">
      <c r="B391" s="54">
        <v>2017</v>
      </c>
      <c r="C391" s="55">
        <v>3</v>
      </c>
      <c r="D391" s="57" t="s">
        <v>889</v>
      </c>
      <c r="E391" s="45" t="s">
        <v>1414</v>
      </c>
      <c r="F391" s="65" t="s">
        <v>469</v>
      </c>
      <c r="G391" s="52" t="s">
        <v>1375</v>
      </c>
      <c r="H391" s="52" t="s">
        <v>1376</v>
      </c>
      <c r="I391" s="52" t="s">
        <v>1378</v>
      </c>
      <c r="J391" s="258">
        <v>100</v>
      </c>
      <c r="K391" s="45" t="s">
        <v>1379</v>
      </c>
      <c r="L391" s="52" t="s">
        <v>1380</v>
      </c>
      <c r="M391" s="52" t="s">
        <v>1381</v>
      </c>
      <c r="N391" s="55" t="s">
        <v>1309</v>
      </c>
      <c r="O391" s="49"/>
    </row>
    <row r="392" spans="2:15" ht="18" customHeight="1" x14ac:dyDescent="0.15">
      <c r="B392" s="54">
        <v>2017</v>
      </c>
      <c r="C392" s="55">
        <v>3</v>
      </c>
      <c r="D392" s="57" t="s">
        <v>889</v>
      </c>
      <c r="E392" s="45" t="s">
        <v>1415</v>
      </c>
      <c r="F392" s="65" t="s">
        <v>469</v>
      </c>
      <c r="G392" s="52" t="s">
        <v>1375</v>
      </c>
      <c r="H392" s="52" t="s">
        <v>1376</v>
      </c>
      <c r="I392" s="52" t="s">
        <v>1378</v>
      </c>
      <c r="J392" s="258">
        <v>100</v>
      </c>
      <c r="K392" s="45" t="s">
        <v>1379</v>
      </c>
      <c r="L392" s="52" t="s">
        <v>1380</v>
      </c>
      <c r="M392" s="52" t="s">
        <v>1381</v>
      </c>
      <c r="N392" s="55" t="s">
        <v>1309</v>
      </c>
      <c r="O392" s="49"/>
    </row>
    <row r="393" spans="2:15" ht="18" customHeight="1" x14ac:dyDescent="0.15">
      <c r="B393" s="54">
        <v>2017</v>
      </c>
      <c r="C393" s="55">
        <v>3</v>
      </c>
      <c r="D393" s="57" t="s">
        <v>889</v>
      </c>
      <c r="E393" s="45" t="s">
        <v>1416</v>
      </c>
      <c r="F393" s="65" t="s">
        <v>469</v>
      </c>
      <c r="G393" s="52" t="s">
        <v>1375</v>
      </c>
      <c r="H393" s="52" t="s">
        <v>1376</v>
      </c>
      <c r="I393" s="52" t="s">
        <v>1378</v>
      </c>
      <c r="J393" s="258">
        <v>100</v>
      </c>
      <c r="K393" s="45" t="s">
        <v>1379</v>
      </c>
      <c r="L393" s="52" t="s">
        <v>1380</v>
      </c>
      <c r="M393" s="52" t="s">
        <v>1381</v>
      </c>
      <c r="N393" s="55" t="s">
        <v>1309</v>
      </c>
      <c r="O393" s="49"/>
    </row>
    <row r="394" spans="2:15" ht="18" customHeight="1" x14ac:dyDescent="0.15">
      <c r="B394" s="54">
        <v>2017</v>
      </c>
      <c r="C394" s="55">
        <v>3</v>
      </c>
      <c r="D394" s="57" t="s">
        <v>889</v>
      </c>
      <c r="E394" s="45" t="s">
        <v>1417</v>
      </c>
      <c r="F394" s="65" t="s">
        <v>469</v>
      </c>
      <c r="G394" s="52" t="s">
        <v>1375</v>
      </c>
      <c r="H394" s="52" t="s">
        <v>1376</v>
      </c>
      <c r="I394" s="52" t="s">
        <v>1378</v>
      </c>
      <c r="J394" s="258">
        <v>100</v>
      </c>
      <c r="K394" s="45" t="s">
        <v>1379</v>
      </c>
      <c r="L394" s="52" t="s">
        <v>1380</v>
      </c>
      <c r="M394" s="52" t="s">
        <v>1381</v>
      </c>
      <c r="N394" s="55" t="s">
        <v>1309</v>
      </c>
      <c r="O394" s="49"/>
    </row>
    <row r="395" spans="2:15" ht="18" customHeight="1" x14ac:dyDescent="0.15">
      <c r="B395" s="54">
        <v>2017</v>
      </c>
      <c r="C395" s="55">
        <v>3</v>
      </c>
      <c r="D395" s="57" t="s">
        <v>889</v>
      </c>
      <c r="E395" s="45" t="s">
        <v>1418</v>
      </c>
      <c r="F395" s="65" t="s">
        <v>469</v>
      </c>
      <c r="G395" s="52" t="s">
        <v>1375</v>
      </c>
      <c r="H395" s="52" t="s">
        <v>1376</v>
      </c>
      <c r="I395" s="52" t="s">
        <v>1378</v>
      </c>
      <c r="J395" s="258">
        <v>100</v>
      </c>
      <c r="K395" s="45" t="s">
        <v>1379</v>
      </c>
      <c r="L395" s="52" t="s">
        <v>1380</v>
      </c>
      <c r="M395" s="52" t="s">
        <v>1381</v>
      </c>
      <c r="N395" s="55" t="s">
        <v>1309</v>
      </c>
      <c r="O395" s="49"/>
    </row>
    <row r="396" spans="2:15" ht="18" customHeight="1" x14ac:dyDescent="0.15">
      <c r="B396" s="54">
        <v>2017</v>
      </c>
      <c r="C396" s="55">
        <v>3</v>
      </c>
      <c r="D396" s="57" t="s">
        <v>889</v>
      </c>
      <c r="E396" s="45" t="s">
        <v>1419</v>
      </c>
      <c r="F396" s="65" t="s">
        <v>469</v>
      </c>
      <c r="G396" s="52" t="s">
        <v>1375</v>
      </c>
      <c r="H396" s="52" t="s">
        <v>1376</v>
      </c>
      <c r="I396" s="52" t="s">
        <v>1378</v>
      </c>
      <c r="J396" s="258">
        <v>100</v>
      </c>
      <c r="K396" s="45" t="s">
        <v>1379</v>
      </c>
      <c r="L396" s="52" t="s">
        <v>1380</v>
      </c>
      <c r="M396" s="52" t="s">
        <v>1381</v>
      </c>
      <c r="N396" s="55" t="s">
        <v>1309</v>
      </c>
      <c r="O396" s="49"/>
    </row>
    <row r="397" spans="2:15" ht="18" customHeight="1" x14ac:dyDescent="0.15">
      <c r="B397" s="54">
        <v>2017</v>
      </c>
      <c r="C397" s="55">
        <v>3</v>
      </c>
      <c r="D397" s="57" t="s">
        <v>889</v>
      </c>
      <c r="E397" s="45" t="s">
        <v>1420</v>
      </c>
      <c r="F397" s="65" t="s">
        <v>469</v>
      </c>
      <c r="G397" s="52" t="s">
        <v>1375</v>
      </c>
      <c r="H397" s="52" t="s">
        <v>1376</v>
      </c>
      <c r="I397" s="52" t="s">
        <v>1378</v>
      </c>
      <c r="J397" s="258">
        <v>100</v>
      </c>
      <c r="K397" s="45" t="s">
        <v>1379</v>
      </c>
      <c r="L397" s="52" t="s">
        <v>1380</v>
      </c>
      <c r="M397" s="52" t="s">
        <v>1381</v>
      </c>
      <c r="N397" s="55" t="s">
        <v>1309</v>
      </c>
      <c r="O397" s="49"/>
    </row>
    <row r="398" spans="2:15" ht="18" customHeight="1" x14ac:dyDescent="0.15">
      <c r="B398" s="54">
        <v>2017</v>
      </c>
      <c r="C398" s="55">
        <v>3</v>
      </c>
      <c r="D398" s="57" t="s">
        <v>889</v>
      </c>
      <c r="E398" s="45" t="s">
        <v>1421</v>
      </c>
      <c r="F398" s="65" t="s">
        <v>469</v>
      </c>
      <c r="G398" s="52" t="s">
        <v>1375</v>
      </c>
      <c r="H398" s="52" t="s">
        <v>1376</v>
      </c>
      <c r="I398" s="52" t="s">
        <v>1422</v>
      </c>
      <c r="J398" s="258">
        <v>900</v>
      </c>
      <c r="K398" s="45" t="s">
        <v>1379</v>
      </c>
      <c r="L398" s="52" t="s">
        <v>1380</v>
      </c>
      <c r="M398" s="52" t="s">
        <v>1381</v>
      </c>
      <c r="N398" s="55" t="s">
        <v>1309</v>
      </c>
      <c r="O398" s="49"/>
    </row>
    <row r="399" spans="2:15" ht="18" customHeight="1" x14ac:dyDescent="0.15">
      <c r="B399" s="54">
        <v>2017</v>
      </c>
      <c r="C399" s="55">
        <v>3</v>
      </c>
      <c r="D399" s="57" t="s">
        <v>889</v>
      </c>
      <c r="E399" s="45" t="s">
        <v>1423</v>
      </c>
      <c r="F399" s="65" t="s">
        <v>469</v>
      </c>
      <c r="G399" s="52" t="s">
        <v>1375</v>
      </c>
      <c r="H399" s="52" t="s">
        <v>1376</v>
      </c>
      <c r="I399" s="52" t="s">
        <v>1422</v>
      </c>
      <c r="J399" s="258">
        <v>900</v>
      </c>
      <c r="K399" s="45" t="s">
        <v>1379</v>
      </c>
      <c r="L399" s="52" t="s">
        <v>1380</v>
      </c>
      <c r="M399" s="52" t="s">
        <v>1381</v>
      </c>
      <c r="N399" s="55" t="s">
        <v>1309</v>
      </c>
      <c r="O399" s="49"/>
    </row>
    <row r="400" spans="2:15" ht="18" customHeight="1" x14ac:dyDescent="0.15">
      <c r="B400" s="54">
        <v>2017</v>
      </c>
      <c r="C400" s="55">
        <v>3</v>
      </c>
      <c r="D400" s="57" t="s">
        <v>889</v>
      </c>
      <c r="E400" s="45" t="s">
        <v>1424</v>
      </c>
      <c r="F400" s="65" t="s">
        <v>469</v>
      </c>
      <c r="G400" s="52" t="s">
        <v>1375</v>
      </c>
      <c r="H400" s="52" t="s">
        <v>1376</v>
      </c>
      <c r="I400" s="52" t="s">
        <v>1422</v>
      </c>
      <c r="J400" s="258">
        <v>800</v>
      </c>
      <c r="K400" s="45" t="s">
        <v>1379</v>
      </c>
      <c r="L400" s="52" t="s">
        <v>1380</v>
      </c>
      <c r="M400" s="52" t="s">
        <v>1381</v>
      </c>
      <c r="N400" s="55" t="s">
        <v>1309</v>
      </c>
      <c r="O400" s="49"/>
    </row>
    <row r="401" spans="2:15" ht="18" customHeight="1" x14ac:dyDescent="0.15">
      <c r="B401" s="54">
        <v>2017</v>
      </c>
      <c r="C401" s="55">
        <v>3</v>
      </c>
      <c r="D401" s="57" t="s">
        <v>889</v>
      </c>
      <c r="E401" s="45" t="s">
        <v>1425</v>
      </c>
      <c r="F401" s="65" t="s">
        <v>469</v>
      </c>
      <c r="G401" s="52" t="s">
        <v>1375</v>
      </c>
      <c r="H401" s="52" t="s">
        <v>1376</v>
      </c>
      <c r="I401" s="52" t="s">
        <v>1422</v>
      </c>
      <c r="J401" s="258">
        <v>800</v>
      </c>
      <c r="K401" s="45" t="s">
        <v>1379</v>
      </c>
      <c r="L401" s="52" t="s">
        <v>1380</v>
      </c>
      <c r="M401" s="52" t="s">
        <v>1381</v>
      </c>
      <c r="N401" s="55" t="s">
        <v>1309</v>
      </c>
      <c r="O401" s="49"/>
    </row>
    <row r="402" spans="2:15" ht="18" customHeight="1" x14ac:dyDescent="0.15">
      <c r="B402" s="54">
        <v>2017</v>
      </c>
      <c r="C402" s="55">
        <v>3</v>
      </c>
      <c r="D402" s="57" t="s">
        <v>889</v>
      </c>
      <c r="E402" s="45" t="s">
        <v>1426</v>
      </c>
      <c r="F402" s="65" t="s">
        <v>469</v>
      </c>
      <c r="G402" s="52" t="s">
        <v>1375</v>
      </c>
      <c r="H402" s="52" t="s">
        <v>1376</v>
      </c>
      <c r="I402" s="52" t="s">
        <v>1422</v>
      </c>
      <c r="J402" s="258">
        <v>700</v>
      </c>
      <c r="K402" s="45" t="s">
        <v>1379</v>
      </c>
      <c r="L402" s="52" t="s">
        <v>1380</v>
      </c>
      <c r="M402" s="52" t="s">
        <v>1381</v>
      </c>
      <c r="N402" s="55" t="s">
        <v>1309</v>
      </c>
      <c r="O402" s="49"/>
    </row>
    <row r="403" spans="2:15" ht="18" customHeight="1" x14ac:dyDescent="0.15">
      <c r="B403" s="54">
        <v>2017</v>
      </c>
      <c r="C403" s="55">
        <v>3</v>
      </c>
      <c r="D403" s="57" t="s">
        <v>889</v>
      </c>
      <c r="E403" s="45" t="s">
        <v>1427</v>
      </c>
      <c r="F403" s="65" t="s">
        <v>469</v>
      </c>
      <c r="G403" s="52" t="s">
        <v>1375</v>
      </c>
      <c r="H403" s="52" t="s">
        <v>1376</v>
      </c>
      <c r="I403" s="52" t="s">
        <v>1422</v>
      </c>
      <c r="J403" s="258">
        <v>700</v>
      </c>
      <c r="K403" s="45" t="s">
        <v>1379</v>
      </c>
      <c r="L403" s="52" t="s">
        <v>1380</v>
      </c>
      <c r="M403" s="52" t="s">
        <v>1381</v>
      </c>
      <c r="N403" s="55" t="s">
        <v>1309</v>
      </c>
      <c r="O403" s="49"/>
    </row>
    <row r="404" spans="2:15" ht="18" customHeight="1" x14ac:dyDescent="0.15">
      <c r="B404" s="54">
        <v>2017</v>
      </c>
      <c r="C404" s="55">
        <v>3</v>
      </c>
      <c r="D404" s="57" t="s">
        <v>889</v>
      </c>
      <c r="E404" s="45" t="s">
        <v>1428</v>
      </c>
      <c r="F404" s="65" t="s">
        <v>469</v>
      </c>
      <c r="G404" s="52" t="s">
        <v>1375</v>
      </c>
      <c r="H404" s="52" t="s">
        <v>1376</v>
      </c>
      <c r="I404" s="52" t="s">
        <v>1422</v>
      </c>
      <c r="J404" s="258">
        <v>600</v>
      </c>
      <c r="K404" s="45" t="s">
        <v>1379</v>
      </c>
      <c r="L404" s="52" t="s">
        <v>1380</v>
      </c>
      <c r="M404" s="52" t="s">
        <v>1381</v>
      </c>
      <c r="N404" s="55" t="s">
        <v>1309</v>
      </c>
      <c r="O404" s="49"/>
    </row>
    <row r="405" spans="2:15" ht="18" customHeight="1" x14ac:dyDescent="0.15">
      <c r="B405" s="54">
        <v>2017</v>
      </c>
      <c r="C405" s="55">
        <v>3</v>
      </c>
      <c r="D405" s="57" t="s">
        <v>889</v>
      </c>
      <c r="E405" s="45" t="s">
        <v>1429</v>
      </c>
      <c r="F405" s="65" t="s">
        <v>469</v>
      </c>
      <c r="G405" s="52" t="s">
        <v>1375</v>
      </c>
      <c r="H405" s="52" t="s">
        <v>1376</v>
      </c>
      <c r="I405" s="52" t="s">
        <v>1422</v>
      </c>
      <c r="J405" s="258">
        <v>600</v>
      </c>
      <c r="K405" s="45" t="s">
        <v>1379</v>
      </c>
      <c r="L405" s="52" t="s">
        <v>1380</v>
      </c>
      <c r="M405" s="52" t="s">
        <v>1381</v>
      </c>
      <c r="N405" s="55" t="s">
        <v>1309</v>
      </c>
      <c r="O405" s="49"/>
    </row>
    <row r="406" spans="2:15" ht="18" customHeight="1" x14ac:dyDescent="0.15">
      <c r="B406" s="54">
        <v>2017</v>
      </c>
      <c r="C406" s="55">
        <v>3</v>
      </c>
      <c r="D406" s="57" t="s">
        <v>889</v>
      </c>
      <c r="E406" s="45" t="s">
        <v>1430</v>
      </c>
      <c r="F406" s="65" t="s">
        <v>469</v>
      </c>
      <c r="G406" s="52" t="s">
        <v>1375</v>
      </c>
      <c r="H406" s="52" t="s">
        <v>1376</v>
      </c>
      <c r="I406" s="52" t="s">
        <v>1422</v>
      </c>
      <c r="J406" s="258">
        <v>500</v>
      </c>
      <c r="K406" s="45" t="s">
        <v>1379</v>
      </c>
      <c r="L406" s="52" t="s">
        <v>1380</v>
      </c>
      <c r="M406" s="52" t="s">
        <v>1381</v>
      </c>
      <c r="N406" s="55" t="s">
        <v>1309</v>
      </c>
      <c r="O406" s="49"/>
    </row>
    <row r="407" spans="2:15" ht="18" customHeight="1" x14ac:dyDescent="0.15">
      <c r="B407" s="54">
        <v>2017</v>
      </c>
      <c r="C407" s="55">
        <v>3</v>
      </c>
      <c r="D407" s="57" t="s">
        <v>889</v>
      </c>
      <c r="E407" s="45" t="s">
        <v>1431</v>
      </c>
      <c r="F407" s="65" t="s">
        <v>469</v>
      </c>
      <c r="G407" s="52" t="s">
        <v>1375</v>
      </c>
      <c r="H407" s="52" t="s">
        <v>1376</v>
      </c>
      <c r="I407" s="52" t="s">
        <v>1422</v>
      </c>
      <c r="J407" s="258">
        <v>500</v>
      </c>
      <c r="K407" s="45" t="s">
        <v>1379</v>
      </c>
      <c r="L407" s="52" t="s">
        <v>1380</v>
      </c>
      <c r="M407" s="52" t="s">
        <v>1381</v>
      </c>
      <c r="N407" s="55" t="s">
        <v>1309</v>
      </c>
      <c r="O407" s="49"/>
    </row>
    <row r="408" spans="2:15" ht="18" customHeight="1" x14ac:dyDescent="0.15">
      <c r="B408" s="54">
        <v>2017</v>
      </c>
      <c r="C408" s="55">
        <v>3</v>
      </c>
      <c r="D408" s="57" t="s">
        <v>16</v>
      </c>
      <c r="E408" s="45" t="s">
        <v>1439</v>
      </c>
      <c r="F408" s="65" t="s">
        <v>81</v>
      </c>
      <c r="G408" s="52" t="s">
        <v>49</v>
      </c>
      <c r="H408" s="52" t="s">
        <v>41</v>
      </c>
      <c r="I408" s="52" t="s">
        <v>42</v>
      </c>
      <c r="J408" s="258">
        <v>200</v>
      </c>
      <c r="K408" s="45" t="s">
        <v>1440</v>
      </c>
      <c r="L408" s="52" t="s">
        <v>1441</v>
      </c>
      <c r="M408" s="52" t="s">
        <v>1442</v>
      </c>
      <c r="N408" s="52" t="s">
        <v>25</v>
      </c>
      <c r="O408" s="49"/>
    </row>
    <row r="409" spans="2:15" ht="18" customHeight="1" x14ac:dyDescent="0.15">
      <c r="B409" s="54">
        <v>2017</v>
      </c>
      <c r="C409" s="55">
        <v>3</v>
      </c>
      <c r="D409" s="57" t="s">
        <v>15</v>
      </c>
      <c r="E409" s="45" t="s">
        <v>1443</v>
      </c>
      <c r="F409" s="65" t="s">
        <v>469</v>
      </c>
      <c r="G409" s="52" t="s">
        <v>49</v>
      </c>
      <c r="H409" s="52" t="s">
        <v>50</v>
      </c>
      <c r="I409" s="52" t="s">
        <v>51</v>
      </c>
      <c r="J409" s="258">
        <v>110</v>
      </c>
      <c r="K409" s="45" t="s">
        <v>1444</v>
      </c>
      <c r="L409" s="52" t="s">
        <v>1445</v>
      </c>
      <c r="M409" s="52" t="s">
        <v>1446</v>
      </c>
      <c r="N409" s="55" t="s">
        <v>25</v>
      </c>
      <c r="O409" s="49"/>
    </row>
    <row r="410" spans="2:15" ht="18" customHeight="1" x14ac:dyDescent="0.15">
      <c r="B410" s="54">
        <v>2017</v>
      </c>
      <c r="C410" s="55">
        <v>3</v>
      </c>
      <c r="D410" s="57" t="s">
        <v>15</v>
      </c>
      <c r="E410" s="45" t="s">
        <v>1447</v>
      </c>
      <c r="F410" s="65" t="s">
        <v>469</v>
      </c>
      <c r="G410" s="52" t="s">
        <v>49</v>
      </c>
      <c r="H410" s="52" t="s">
        <v>50</v>
      </c>
      <c r="I410" s="52" t="s">
        <v>51</v>
      </c>
      <c r="J410" s="258">
        <v>110</v>
      </c>
      <c r="K410" s="45" t="s">
        <v>1444</v>
      </c>
      <c r="L410" s="52" t="s">
        <v>1445</v>
      </c>
      <c r="M410" s="52" t="s">
        <v>1446</v>
      </c>
      <c r="N410" s="55" t="s">
        <v>25</v>
      </c>
      <c r="O410" s="49"/>
    </row>
    <row r="411" spans="2:15" ht="18" customHeight="1" x14ac:dyDescent="0.15">
      <c r="B411" s="54">
        <v>2017</v>
      </c>
      <c r="C411" s="55">
        <v>3</v>
      </c>
      <c r="D411" s="57" t="s">
        <v>15</v>
      </c>
      <c r="E411" s="45" t="s">
        <v>1843</v>
      </c>
      <c r="F411" s="65" t="s">
        <v>81</v>
      </c>
      <c r="G411" s="52" t="s">
        <v>40</v>
      </c>
      <c r="H411" s="52" t="s">
        <v>50</v>
      </c>
      <c r="I411" s="52" t="s">
        <v>42</v>
      </c>
      <c r="J411" s="257">
        <v>129</v>
      </c>
      <c r="K411" s="45" t="s">
        <v>1527</v>
      </c>
      <c r="L411" s="52" t="s">
        <v>1535</v>
      </c>
      <c r="M411" s="52" t="s">
        <v>1536</v>
      </c>
      <c r="N411" s="55" t="s">
        <v>25</v>
      </c>
      <c r="O411" s="49"/>
    </row>
    <row r="412" spans="2:15" ht="18" customHeight="1" x14ac:dyDescent="0.15">
      <c r="B412" s="54">
        <v>2017</v>
      </c>
      <c r="C412" s="55">
        <v>3</v>
      </c>
      <c r="D412" s="57" t="s">
        <v>15</v>
      </c>
      <c r="E412" s="45" t="s">
        <v>1844</v>
      </c>
      <c r="F412" s="65" t="s">
        <v>81</v>
      </c>
      <c r="G412" s="52" t="s">
        <v>40</v>
      </c>
      <c r="H412" s="52" t="s">
        <v>50</v>
      </c>
      <c r="I412" s="52" t="s">
        <v>42</v>
      </c>
      <c r="J412" s="257">
        <v>49</v>
      </c>
      <c r="K412" s="45" t="s">
        <v>1527</v>
      </c>
      <c r="L412" s="52" t="s">
        <v>1535</v>
      </c>
      <c r="M412" s="52" t="s">
        <v>1536</v>
      </c>
      <c r="N412" s="55" t="s">
        <v>25</v>
      </c>
      <c r="O412" s="49"/>
    </row>
    <row r="413" spans="2:15" ht="18" customHeight="1" x14ac:dyDescent="0.15">
      <c r="B413" s="54">
        <v>2017</v>
      </c>
      <c r="C413" s="55">
        <v>3</v>
      </c>
      <c r="D413" s="57" t="s">
        <v>15</v>
      </c>
      <c r="E413" s="45" t="s">
        <v>1864</v>
      </c>
      <c r="F413" s="65" t="s">
        <v>81</v>
      </c>
      <c r="G413" s="52" t="s">
        <v>40</v>
      </c>
      <c r="H413" s="52" t="s">
        <v>50</v>
      </c>
      <c r="I413" s="52" t="s">
        <v>42</v>
      </c>
      <c r="J413" s="257">
        <v>185</v>
      </c>
      <c r="K413" s="45" t="s">
        <v>1557</v>
      </c>
      <c r="L413" s="52" t="s">
        <v>1566</v>
      </c>
      <c r="M413" s="52" t="s">
        <v>1567</v>
      </c>
      <c r="N413" s="55" t="s">
        <v>25</v>
      </c>
      <c r="O413" s="49"/>
    </row>
    <row r="414" spans="2:15" ht="18" customHeight="1" x14ac:dyDescent="0.15">
      <c r="B414" s="98">
        <v>2017</v>
      </c>
      <c r="C414" s="40">
        <v>3</v>
      </c>
      <c r="D414" s="117" t="s">
        <v>15</v>
      </c>
      <c r="E414" s="41" t="s">
        <v>2429</v>
      </c>
      <c r="F414" s="84" t="s">
        <v>469</v>
      </c>
      <c r="G414" s="39" t="s">
        <v>49</v>
      </c>
      <c r="H414" s="39" t="s">
        <v>41</v>
      </c>
      <c r="I414" s="39" t="s">
        <v>42</v>
      </c>
      <c r="J414" s="198">
        <v>110</v>
      </c>
      <c r="K414" s="41" t="s">
        <v>1887</v>
      </c>
      <c r="L414" s="39" t="s">
        <v>1888</v>
      </c>
      <c r="M414" s="39" t="s">
        <v>1889</v>
      </c>
      <c r="N414" s="40" t="s">
        <v>25</v>
      </c>
      <c r="O414" s="83"/>
    </row>
    <row r="415" spans="2:15" ht="18" customHeight="1" x14ac:dyDescent="0.15">
      <c r="B415" s="98">
        <v>2017</v>
      </c>
      <c r="C415" s="40">
        <v>3</v>
      </c>
      <c r="D415" s="117" t="s">
        <v>15</v>
      </c>
      <c r="E415" s="41" t="s">
        <v>2430</v>
      </c>
      <c r="F415" s="84" t="s">
        <v>81</v>
      </c>
      <c r="G415" s="39" t="s">
        <v>49</v>
      </c>
      <c r="H415" s="39" t="s">
        <v>41</v>
      </c>
      <c r="I415" s="39" t="s">
        <v>42</v>
      </c>
      <c r="J415" s="198">
        <v>220</v>
      </c>
      <c r="K415" s="41" t="s">
        <v>1887</v>
      </c>
      <c r="L415" s="39" t="s">
        <v>1891</v>
      </c>
      <c r="M415" s="39" t="s">
        <v>1892</v>
      </c>
      <c r="N415" s="40" t="s">
        <v>25</v>
      </c>
      <c r="O415" s="83"/>
    </row>
    <row r="416" spans="2:15" ht="18" customHeight="1" x14ac:dyDescent="0.15">
      <c r="B416" s="54">
        <v>2017</v>
      </c>
      <c r="C416" s="55">
        <v>3</v>
      </c>
      <c r="D416" s="57" t="s">
        <v>16</v>
      </c>
      <c r="E416" s="45" t="s">
        <v>2436</v>
      </c>
      <c r="F416" s="65" t="s">
        <v>48</v>
      </c>
      <c r="G416" s="52" t="s">
        <v>40</v>
      </c>
      <c r="H416" s="52" t="s">
        <v>50</v>
      </c>
      <c r="I416" s="52" t="s">
        <v>51</v>
      </c>
      <c r="J416" s="257">
        <v>120</v>
      </c>
      <c r="K416" s="45" t="s">
        <v>2331</v>
      </c>
      <c r="L416" s="52" t="s">
        <v>2157</v>
      </c>
      <c r="M416" s="52" t="s">
        <v>2152</v>
      </c>
      <c r="N416" s="55" t="s">
        <v>25</v>
      </c>
      <c r="O416" s="58"/>
    </row>
    <row r="417" spans="2:15" ht="18" customHeight="1" x14ac:dyDescent="0.15">
      <c r="B417" s="54">
        <v>2017</v>
      </c>
      <c r="C417" s="55">
        <v>3</v>
      </c>
      <c r="D417" s="57" t="s">
        <v>16</v>
      </c>
      <c r="E417" s="45" t="s">
        <v>2437</v>
      </c>
      <c r="F417" s="65" t="s">
        <v>48</v>
      </c>
      <c r="G417" s="52" t="s">
        <v>40</v>
      </c>
      <c r="H417" s="52" t="s">
        <v>50</v>
      </c>
      <c r="I417" s="52" t="s">
        <v>51</v>
      </c>
      <c r="J417" s="257">
        <v>100</v>
      </c>
      <c r="K417" s="45" t="s">
        <v>1936</v>
      </c>
      <c r="L417" s="52" t="s">
        <v>2148</v>
      </c>
      <c r="M417" s="52" t="s">
        <v>2149</v>
      </c>
      <c r="N417" s="55" t="s">
        <v>25</v>
      </c>
      <c r="O417" s="58"/>
    </row>
    <row r="418" spans="2:15" ht="18" customHeight="1" x14ac:dyDescent="0.15">
      <c r="B418" s="54">
        <v>2017</v>
      </c>
      <c r="C418" s="55">
        <v>3</v>
      </c>
      <c r="D418" s="57" t="s">
        <v>16</v>
      </c>
      <c r="E418" s="45" t="s">
        <v>2438</v>
      </c>
      <c r="F418" s="65" t="s">
        <v>48</v>
      </c>
      <c r="G418" s="52" t="s">
        <v>40</v>
      </c>
      <c r="H418" s="52" t="s">
        <v>50</v>
      </c>
      <c r="I418" s="52" t="s">
        <v>51</v>
      </c>
      <c r="J418" s="257">
        <v>23</v>
      </c>
      <c r="K418" s="45" t="s">
        <v>1936</v>
      </c>
      <c r="L418" s="52" t="s">
        <v>1937</v>
      </c>
      <c r="M418" s="52" t="s">
        <v>1938</v>
      </c>
      <c r="N418" s="55" t="s">
        <v>25</v>
      </c>
      <c r="O418" s="58"/>
    </row>
    <row r="419" spans="2:15" ht="18" customHeight="1" x14ac:dyDescent="0.15">
      <c r="B419" s="54">
        <v>2017</v>
      </c>
      <c r="C419" s="55">
        <v>3</v>
      </c>
      <c r="D419" s="57" t="s">
        <v>16</v>
      </c>
      <c r="E419" s="45" t="s">
        <v>2439</v>
      </c>
      <c r="F419" s="65" t="s">
        <v>48</v>
      </c>
      <c r="G419" s="52" t="s">
        <v>40</v>
      </c>
      <c r="H419" s="52" t="s">
        <v>50</v>
      </c>
      <c r="I419" s="52" t="s">
        <v>51</v>
      </c>
      <c r="J419" s="257">
        <v>100</v>
      </c>
      <c r="K419" s="45" t="s">
        <v>1936</v>
      </c>
      <c r="L419" s="52" t="s">
        <v>1937</v>
      </c>
      <c r="M419" s="52" t="s">
        <v>1938</v>
      </c>
      <c r="N419" s="55" t="s">
        <v>25</v>
      </c>
      <c r="O419" s="58"/>
    </row>
    <row r="420" spans="2:15" ht="18" customHeight="1" x14ac:dyDescent="0.15">
      <c r="B420" s="54">
        <v>2017</v>
      </c>
      <c r="C420" s="55">
        <v>3</v>
      </c>
      <c r="D420" s="57" t="s">
        <v>15</v>
      </c>
      <c r="E420" s="45" t="s">
        <v>2449</v>
      </c>
      <c r="F420" s="65" t="s">
        <v>48</v>
      </c>
      <c r="G420" s="52" t="s">
        <v>40</v>
      </c>
      <c r="H420" s="52" t="s">
        <v>50</v>
      </c>
      <c r="I420" s="52" t="s">
        <v>42</v>
      </c>
      <c r="J420" s="258">
        <v>33</v>
      </c>
      <c r="K420" s="45" t="s">
        <v>1945</v>
      </c>
      <c r="L420" s="52" t="s">
        <v>1946</v>
      </c>
      <c r="M420" s="52" t="s">
        <v>1947</v>
      </c>
      <c r="N420" s="55" t="s">
        <v>25</v>
      </c>
      <c r="O420" s="58"/>
    </row>
    <row r="421" spans="2:15" ht="18" customHeight="1" x14ac:dyDescent="0.15">
      <c r="B421" s="54">
        <v>2017</v>
      </c>
      <c r="C421" s="55">
        <v>3</v>
      </c>
      <c r="D421" s="57" t="s">
        <v>15</v>
      </c>
      <c r="E421" s="45" t="s">
        <v>2455</v>
      </c>
      <c r="F421" s="65" t="s">
        <v>48</v>
      </c>
      <c r="G421" s="52" t="s">
        <v>40</v>
      </c>
      <c r="H421" s="52" t="s">
        <v>50</v>
      </c>
      <c r="I421" s="52" t="s">
        <v>42</v>
      </c>
      <c r="J421" s="257">
        <v>52</v>
      </c>
      <c r="K421" s="45" t="s">
        <v>2452</v>
      </c>
      <c r="L421" s="52" t="s">
        <v>2260</v>
      </c>
      <c r="M421" s="52" t="s">
        <v>2261</v>
      </c>
      <c r="N421" s="55" t="s">
        <v>25</v>
      </c>
      <c r="O421" s="58"/>
    </row>
    <row r="422" spans="2:15" ht="18" customHeight="1" x14ac:dyDescent="0.15">
      <c r="B422" s="54">
        <v>2017</v>
      </c>
      <c r="C422" s="55">
        <v>3</v>
      </c>
      <c r="D422" s="57" t="s">
        <v>15</v>
      </c>
      <c r="E422" s="45" t="s">
        <v>2472</v>
      </c>
      <c r="F422" s="65" t="s">
        <v>48</v>
      </c>
      <c r="G422" s="52" t="s">
        <v>40</v>
      </c>
      <c r="H422" s="52" t="s">
        <v>50</v>
      </c>
      <c r="I422" s="52" t="s">
        <v>1378</v>
      </c>
      <c r="J422" s="257">
        <v>170</v>
      </c>
      <c r="K422" s="45" t="s">
        <v>2473</v>
      </c>
      <c r="L422" s="52" t="s">
        <v>2474</v>
      </c>
      <c r="M422" s="52" t="s">
        <v>2475</v>
      </c>
      <c r="N422" s="55" t="s">
        <v>25</v>
      </c>
      <c r="O422" s="49"/>
    </row>
    <row r="423" spans="2:15" ht="18" customHeight="1" x14ac:dyDescent="0.15">
      <c r="B423" s="54">
        <v>2017</v>
      </c>
      <c r="C423" s="55">
        <v>3</v>
      </c>
      <c r="D423" s="57" t="s">
        <v>15</v>
      </c>
      <c r="E423" s="45" t="s">
        <v>2476</v>
      </c>
      <c r="F423" s="65" t="s">
        <v>48</v>
      </c>
      <c r="G423" s="52" t="s">
        <v>40</v>
      </c>
      <c r="H423" s="52" t="s">
        <v>50</v>
      </c>
      <c r="I423" s="52" t="s">
        <v>1378</v>
      </c>
      <c r="J423" s="257">
        <v>65</v>
      </c>
      <c r="K423" s="45" t="s">
        <v>2473</v>
      </c>
      <c r="L423" s="52" t="s">
        <v>2474</v>
      </c>
      <c r="M423" s="52" t="s">
        <v>2475</v>
      </c>
      <c r="N423" s="55" t="s">
        <v>25</v>
      </c>
      <c r="O423" s="49"/>
    </row>
    <row r="424" spans="2:15" ht="18" customHeight="1" x14ac:dyDescent="0.15">
      <c r="B424" s="54">
        <v>2017</v>
      </c>
      <c r="C424" s="55">
        <v>3</v>
      </c>
      <c r="D424" s="57" t="s">
        <v>15</v>
      </c>
      <c r="E424" s="45" t="s">
        <v>2477</v>
      </c>
      <c r="F424" s="65" t="s">
        <v>48</v>
      </c>
      <c r="G424" s="52" t="s">
        <v>1200</v>
      </c>
      <c r="H424" s="52" t="s">
        <v>50</v>
      </c>
      <c r="I424" s="52" t="s">
        <v>1378</v>
      </c>
      <c r="J424" s="257">
        <v>50</v>
      </c>
      <c r="K424" s="45" t="s">
        <v>2473</v>
      </c>
      <c r="L424" s="52" t="s">
        <v>2474</v>
      </c>
      <c r="M424" s="52" t="s">
        <v>2475</v>
      </c>
      <c r="N424" s="55" t="s">
        <v>25</v>
      </c>
      <c r="O424" s="49"/>
    </row>
    <row r="425" spans="2:15" ht="18" customHeight="1" x14ac:dyDescent="0.15">
      <c r="B425" s="54">
        <v>2017</v>
      </c>
      <c r="C425" s="55">
        <v>3</v>
      </c>
      <c r="D425" s="57" t="s">
        <v>15</v>
      </c>
      <c r="E425" s="45" t="s">
        <v>2481</v>
      </c>
      <c r="F425" s="65" t="s">
        <v>81</v>
      </c>
      <c r="G425" s="52" t="s">
        <v>40</v>
      </c>
      <c r="H425" s="52" t="s">
        <v>50</v>
      </c>
      <c r="I425" s="52" t="s">
        <v>42</v>
      </c>
      <c r="J425" s="257">
        <v>90</v>
      </c>
      <c r="K425" s="45" t="s">
        <v>2473</v>
      </c>
      <c r="L425" s="52" t="s">
        <v>2479</v>
      </c>
      <c r="M425" s="52" t="s">
        <v>2480</v>
      </c>
      <c r="N425" s="55" t="s">
        <v>25</v>
      </c>
      <c r="O425" s="49"/>
    </row>
    <row r="426" spans="2:15" ht="18" customHeight="1" x14ac:dyDescent="0.15">
      <c r="B426" s="54">
        <v>2017</v>
      </c>
      <c r="C426" s="55">
        <v>3</v>
      </c>
      <c r="D426" s="57" t="s">
        <v>889</v>
      </c>
      <c r="E426" s="45" t="s">
        <v>2507</v>
      </c>
      <c r="F426" s="65" t="s">
        <v>81</v>
      </c>
      <c r="G426" s="52" t="s">
        <v>40</v>
      </c>
      <c r="H426" s="52" t="s">
        <v>50</v>
      </c>
      <c r="I426" s="52" t="s">
        <v>42</v>
      </c>
      <c r="J426" s="258">
        <v>150</v>
      </c>
      <c r="K426" s="45" t="s">
        <v>2501</v>
      </c>
      <c r="L426" s="52" t="s">
        <v>2505</v>
      </c>
      <c r="M426" s="52" t="s">
        <v>2506</v>
      </c>
      <c r="N426" s="55" t="s">
        <v>25</v>
      </c>
      <c r="O426" s="49"/>
    </row>
    <row r="427" spans="2:15" ht="18" customHeight="1" x14ac:dyDescent="0.15">
      <c r="B427" s="54">
        <v>2017</v>
      </c>
      <c r="C427" s="55">
        <v>3</v>
      </c>
      <c r="D427" s="57" t="s">
        <v>15</v>
      </c>
      <c r="E427" s="45" t="s">
        <v>2512</v>
      </c>
      <c r="F427" s="65" t="s">
        <v>81</v>
      </c>
      <c r="G427" s="52" t="s">
        <v>40</v>
      </c>
      <c r="H427" s="52" t="s">
        <v>50</v>
      </c>
      <c r="I427" s="52" t="s">
        <v>42</v>
      </c>
      <c r="J427" s="258">
        <v>80</v>
      </c>
      <c r="K427" s="45" t="s">
        <v>2513</v>
      </c>
      <c r="L427" s="52" t="s">
        <v>2514</v>
      </c>
      <c r="M427" s="52" t="s">
        <v>2515</v>
      </c>
      <c r="N427" s="55" t="s">
        <v>25</v>
      </c>
      <c r="O427" s="49"/>
    </row>
    <row r="428" spans="2:15" ht="18" customHeight="1" x14ac:dyDescent="0.15">
      <c r="B428" s="54">
        <v>2017</v>
      </c>
      <c r="C428" s="55">
        <v>3</v>
      </c>
      <c r="D428" s="57" t="s">
        <v>15</v>
      </c>
      <c r="E428" s="45" t="s">
        <v>2800</v>
      </c>
      <c r="F428" s="65" t="s">
        <v>81</v>
      </c>
      <c r="G428" s="52" t="s">
        <v>40</v>
      </c>
      <c r="H428" s="39" t="s">
        <v>50</v>
      </c>
      <c r="I428" s="52" t="s">
        <v>42</v>
      </c>
      <c r="J428" s="257">
        <v>30</v>
      </c>
      <c r="K428" s="45" t="s">
        <v>2796</v>
      </c>
      <c r="L428" s="52" t="s">
        <v>2797</v>
      </c>
      <c r="M428" s="52" t="s">
        <v>2798</v>
      </c>
      <c r="N428" s="55" t="s">
        <v>25</v>
      </c>
      <c r="O428" s="49"/>
    </row>
    <row r="429" spans="2:15" ht="18" customHeight="1" x14ac:dyDescent="0.15">
      <c r="B429" s="54">
        <v>2017</v>
      </c>
      <c r="C429" s="55">
        <v>3</v>
      </c>
      <c r="D429" s="57" t="s">
        <v>15</v>
      </c>
      <c r="E429" s="45" t="s">
        <v>2801</v>
      </c>
      <c r="F429" s="65" t="s">
        <v>81</v>
      </c>
      <c r="G429" s="52" t="s">
        <v>40</v>
      </c>
      <c r="H429" s="39" t="s">
        <v>50</v>
      </c>
      <c r="I429" s="52" t="s">
        <v>42</v>
      </c>
      <c r="J429" s="257">
        <v>120</v>
      </c>
      <c r="K429" s="45" t="s">
        <v>2796</v>
      </c>
      <c r="L429" s="52" t="s">
        <v>2797</v>
      </c>
      <c r="M429" s="52" t="s">
        <v>2798</v>
      </c>
      <c r="N429" s="55" t="s">
        <v>25</v>
      </c>
      <c r="O429" s="49"/>
    </row>
    <row r="430" spans="2:15" ht="18" customHeight="1" x14ac:dyDescent="0.15">
      <c r="B430" s="54">
        <v>2017</v>
      </c>
      <c r="C430" s="55">
        <v>3</v>
      </c>
      <c r="D430" s="57" t="s">
        <v>15</v>
      </c>
      <c r="E430" s="45" t="s">
        <v>2824</v>
      </c>
      <c r="F430" s="65" t="s">
        <v>48</v>
      </c>
      <c r="G430" s="52" t="s">
        <v>1200</v>
      </c>
      <c r="H430" s="52" t="s">
        <v>50</v>
      </c>
      <c r="I430" s="52" t="s">
        <v>42</v>
      </c>
      <c r="J430" s="257">
        <v>46.881999999999998</v>
      </c>
      <c r="K430" s="45" t="s">
        <v>2587</v>
      </c>
      <c r="L430" s="52" t="s">
        <v>2825</v>
      </c>
      <c r="M430" s="52" t="s">
        <v>2826</v>
      </c>
      <c r="N430" s="55" t="s">
        <v>25</v>
      </c>
      <c r="O430" s="49"/>
    </row>
    <row r="431" spans="2:15" ht="18" customHeight="1" x14ac:dyDescent="0.15">
      <c r="B431" s="54">
        <v>2017</v>
      </c>
      <c r="C431" s="55">
        <v>3</v>
      </c>
      <c r="D431" s="57" t="s">
        <v>15</v>
      </c>
      <c r="E431" s="45" t="s">
        <v>2830</v>
      </c>
      <c r="F431" s="65" t="s">
        <v>81</v>
      </c>
      <c r="G431" s="52" t="s">
        <v>40</v>
      </c>
      <c r="H431" s="52" t="s">
        <v>50</v>
      </c>
      <c r="I431" s="52" t="s">
        <v>42</v>
      </c>
      <c r="J431" s="257">
        <v>30</v>
      </c>
      <c r="K431" s="45" t="s">
        <v>2829</v>
      </c>
      <c r="L431" s="52" t="s">
        <v>2597</v>
      </c>
      <c r="M431" s="52" t="s">
        <v>2598</v>
      </c>
      <c r="N431" s="55" t="s">
        <v>25</v>
      </c>
      <c r="O431" s="49"/>
    </row>
    <row r="432" spans="2:15" ht="18" customHeight="1" x14ac:dyDescent="0.15">
      <c r="B432" s="54">
        <v>2017</v>
      </c>
      <c r="C432" s="55">
        <v>3</v>
      </c>
      <c r="D432" s="57" t="s">
        <v>15</v>
      </c>
      <c r="E432" s="45" t="s">
        <v>3141</v>
      </c>
      <c r="F432" s="65" t="s">
        <v>81</v>
      </c>
      <c r="G432" s="52" t="s">
        <v>40</v>
      </c>
      <c r="H432" s="52" t="s">
        <v>50</v>
      </c>
      <c r="I432" s="52" t="s">
        <v>42</v>
      </c>
      <c r="J432" s="257">
        <v>91</v>
      </c>
      <c r="K432" s="45" t="s">
        <v>3140</v>
      </c>
      <c r="L432" s="52" t="s">
        <v>3142</v>
      </c>
      <c r="M432" s="52" t="s">
        <v>2842</v>
      </c>
      <c r="N432" s="55" t="s">
        <v>25</v>
      </c>
      <c r="O432" s="49"/>
    </row>
    <row r="433" spans="2:15" ht="18" customHeight="1" x14ac:dyDescent="0.15">
      <c r="B433" s="54">
        <v>2017</v>
      </c>
      <c r="C433" s="55">
        <v>3</v>
      </c>
      <c r="D433" s="57" t="s">
        <v>15</v>
      </c>
      <c r="E433" s="45" t="s">
        <v>3143</v>
      </c>
      <c r="F433" s="65" t="s">
        <v>48</v>
      </c>
      <c r="G433" s="52" t="s">
        <v>49</v>
      </c>
      <c r="H433" s="52" t="s">
        <v>50</v>
      </c>
      <c r="I433" s="52" t="s">
        <v>42</v>
      </c>
      <c r="J433" s="257">
        <v>30</v>
      </c>
      <c r="K433" s="45" t="s">
        <v>2845</v>
      </c>
      <c r="L433" s="52" t="s">
        <v>2947</v>
      </c>
      <c r="M433" s="52" t="s">
        <v>2948</v>
      </c>
      <c r="N433" s="55" t="s">
        <v>25</v>
      </c>
      <c r="O433" s="49"/>
    </row>
    <row r="434" spans="2:15" ht="18" customHeight="1" x14ac:dyDescent="0.15">
      <c r="B434" s="54">
        <v>2017</v>
      </c>
      <c r="C434" s="55">
        <v>3</v>
      </c>
      <c r="D434" s="57" t="s">
        <v>15</v>
      </c>
      <c r="E434" s="45" t="s">
        <v>3144</v>
      </c>
      <c r="F434" s="65" t="s">
        <v>48</v>
      </c>
      <c r="G434" s="52" t="s">
        <v>49</v>
      </c>
      <c r="H434" s="52" t="s">
        <v>50</v>
      </c>
      <c r="I434" s="52" t="s">
        <v>42</v>
      </c>
      <c r="J434" s="257">
        <v>70</v>
      </c>
      <c r="K434" s="45" t="s">
        <v>2845</v>
      </c>
      <c r="L434" s="52" t="s">
        <v>2947</v>
      </c>
      <c r="M434" s="52" t="s">
        <v>2948</v>
      </c>
      <c r="N434" s="55" t="s">
        <v>25</v>
      </c>
      <c r="O434" s="49"/>
    </row>
    <row r="435" spans="2:15" ht="18" customHeight="1" x14ac:dyDescent="0.15">
      <c r="B435" s="54">
        <v>2017</v>
      </c>
      <c r="C435" s="55">
        <v>3</v>
      </c>
      <c r="D435" s="57" t="s">
        <v>15</v>
      </c>
      <c r="E435" s="45" t="s">
        <v>3145</v>
      </c>
      <c r="F435" s="65" t="s">
        <v>81</v>
      </c>
      <c r="G435" s="52" t="s">
        <v>40</v>
      </c>
      <c r="H435" s="52" t="s">
        <v>50</v>
      </c>
      <c r="I435" s="52" t="s">
        <v>42</v>
      </c>
      <c r="J435" s="257">
        <v>100</v>
      </c>
      <c r="K435" s="45" t="s">
        <v>2845</v>
      </c>
      <c r="L435" s="52" t="s">
        <v>2947</v>
      </c>
      <c r="M435" s="52" t="s">
        <v>2948</v>
      </c>
      <c r="N435" s="55" t="s">
        <v>25</v>
      </c>
      <c r="O435" s="49"/>
    </row>
    <row r="436" spans="2:15" ht="18" customHeight="1" x14ac:dyDescent="0.15">
      <c r="B436" s="54">
        <v>2017</v>
      </c>
      <c r="C436" s="55">
        <v>3</v>
      </c>
      <c r="D436" s="57" t="s">
        <v>15</v>
      </c>
      <c r="E436" s="45" t="s">
        <v>3146</v>
      </c>
      <c r="F436" s="65" t="s">
        <v>81</v>
      </c>
      <c r="G436" s="52" t="s">
        <v>40</v>
      </c>
      <c r="H436" s="52" t="s">
        <v>50</v>
      </c>
      <c r="I436" s="52" t="s">
        <v>42</v>
      </c>
      <c r="J436" s="257">
        <v>101</v>
      </c>
      <c r="K436" s="45" t="s">
        <v>3147</v>
      </c>
      <c r="L436" s="52" t="s">
        <v>2866</v>
      </c>
      <c r="M436" s="52" t="s">
        <v>2867</v>
      </c>
      <c r="N436" s="55" t="s">
        <v>25</v>
      </c>
      <c r="O436" s="49"/>
    </row>
    <row r="437" spans="2:15" ht="18" customHeight="1" x14ac:dyDescent="0.15">
      <c r="B437" s="54">
        <v>2017</v>
      </c>
      <c r="C437" s="55">
        <v>3</v>
      </c>
      <c r="D437" s="57" t="s">
        <v>15</v>
      </c>
      <c r="E437" s="45" t="s">
        <v>3148</v>
      </c>
      <c r="F437" s="65" t="s">
        <v>81</v>
      </c>
      <c r="G437" s="52" t="s">
        <v>40</v>
      </c>
      <c r="H437" s="52" t="s">
        <v>50</v>
      </c>
      <c r="I437" s="52" t="s">
        <v>42</v>
      </c>
      <c r="J437" s="257">
        <v>142</v>
      </c>
      <c r="K437" s="45" t="s">
        <v>3147</v>
      </c>
      <c r="L437" s="52" t="s">
        <v>3048</v>
      </c>
      <c r="M437" s="52" t="s">
        <v>2867</v>
      </c>
      <c r="N437" s="55" t="s">
        <v>25</v>
      </c>
      <c r="O437" s="49"/>
    </row>
    <row r="438" spans="2:15" ht="18" customHeight="1" x14ac:dyDescent="0.15">
      <c r="B438" s="54">
        <v>2017</v>
      </c>
      <c r="C438" s="55">
        <v>3</v>
      </c>
      <c r="D438" s="57" t="s">
        <v>15</v>
      </c>
      <c r="E438" s="45" t="s">
        <v>3158</v>
      </c>
      <c r="F438" s="65" t="s">
        <v>81</v>
      </c>
      <c r="G438" s="52" t="s">
        <v>40</v>
      </c>
      <c r="H438" s="52" t="s">
        <v>41</v>
      </c>
      <c r="I438" s="52" t="s">
        <v>42</v>
      </c>
      <c r="J438" s="257">
        <v>30</v>
      </c>
      <c r="K438" s="45" t="s">
        <v>2904</v>
      </c>
      <c r="L438" s="52" t="s">
        <v>2905</v>
      </c>
      <c r="M438" s="52" t="s">
        <v>2906</v>
      </c>
      <c r="N438" s="55" t="s">
        <v>25</v>
      </c>
      <c r="O438" s="49"/>
    </row>
    <row r="439" spans="2:15" ht="18" customHeight="1" x14ac:dyDescent="0.15">
      <c r="B439" s="54">
        <v>2017</v>
      </c>
      <c r="C439" s="55">
        <v>3</v>
      </c>
      <c r="D439" s="57" t="s">
        <v>889</v>
      </c>
      <c r="E439" s="45" t="s">
        <v>3164</v>
      </c>
      <c r="F439" s="65" t="s">
        <v>469</v>
      </c>
      <c r="G439" s="52" t="s">
        <v>40</v>
      </c>
      <c r="H439" s="52" t="s">
        <v>50</v>
      </c>
      <c r="I439" s="52" t="s">
        <v>42</v>
      </c>
      <c r="J439" s="257">
        <v>50</v>
      </c>
      <c r="K439" s="45" t="s">
        <v>3161</v>
      </c>
      <c r="L439" s="52" t="s">
        <v>3165</v>
      </c>
      <c r="M439" s="52" t="s">
        <v>3166</v>
      </c>
      <c r="N439" s="55" t="s">
        <v>1309</v>
      </c>
      <c r="O439" s="49"/>
    </row>
    <row r="440" spans="2:15" ht="18" customHeight="1" x14ac:dyDescent="0.15">
      <c r="B440" s="54">
        <v>2017</v>
      </c>
      <c r="C440" s="55">
        <v>3</v>
      </c>
      <c r="D440" s="57" t="s">
        <v>15</v>
      </c>
      <c r="E440" s="45" t="s">
        <v>3167</v>
      </c>
      <c r="F440" s="65" t="s">
        <v>469</v>
      </c>
      <c r="G440" s="52" t="s">
        <v>40</v>
      </c>
      <c r="H440" s="52" t="s">
        <v>50</v>
      </c>
      <c r="I440" s="52" t="s">
        <v>42</v>
      </c>
      <c r="J440" s="257">
        <v>180</v>
      </c>
      <c r="K440" s="45" t="s">
        <v>3168</v>
      </c>
      <c r="L440" s="52" t="s">
        <v>3169</v>
      </c>
      <c r="M440" s="52" t="s">
        <v>3170</v>
      </c>
      <c r="N440" s="55" t="s">
        <v>25</v>
      </c>
      <c r="O440" s="49"/>
    </row>
    <row r="441" spans="2:15" ht="18" customHeight="1" x14ac:dyDescent="0.15">
      <c r="B441" s="54">
        <v>2017</v>
      </c>
      <c r="C441" s="55">
        <v>3</v>
      </c>
      <c r="D441" s="57" t="s">
        <v>15</v>
      </c>
      <c r="E441" s="45" t="s">
        <v>3171</v>
      </c>
      <c r="F441" s="65" t="s">
        <v>81</v>
      </c>
      <c r="G441" s="52" t="s">
        <v>40</v>
      </c>
      <c r="H441" s="52" t="s">
        <v>50</v>
      </c>
      <c r="I441" s="52" t="s">
        <v>42</v>
      </c>
      <c r="J441" s="257">
        <v>40</v>
      </c>
      <c r="K441" s="45" t="s">
        <v>3168</v>
      </c>
      <c r="L441" s="52" t="s">
        <v>3169</v>
      </c>
      <c r="M441" s="52" t="s">
        <v>3170</v>
      </c>
      <c r="N441" s="55" t="s">
        <v>25</v>
      </c>
      <c r="O441" s="49"/>
    </row>
    <row r="442" spans="2:15" ht="18" customHeight="1" x14ac:dyDescent="0.15">
      <c r="B442" s="54">
        <v>2017</v>
      </c>
      <c r="C442" s="55">
        <v>3</v>
      </c>
      <c r="D442" s="57" t="s">
        <v>15</v>
      </c>
      <c r="E442" s="41" t="s">
        <v>3717</v>
      </c>
      <c r="F442" s="65" t="s">
        <v>3536</v>
      </c>
      <c r="G442" s="52" t="s">
        <v>40</v>
      </c>
      <c r="H442" s="52" t="s">
        <v>50</v>
      </c>
      <c r="I442" s="52" t="s">
        <v>42</v>
      </c>
      <c r="J442" s="257">
        <v>50</v>
      </c>
      <c r="K442" s="45" t="s">
        <v>3708</v>
      </c>
      <c r="L442" s="52" t="s">
        <v>3718</v>
      </c>
      <c r="M442" s="52" t="s">
        <v>3719</v>
      </c>
      <c r="N442" s="39" t="s">
        <v>3403</v>
      </c>
      <c r="O442" s="108"/>
    </row>
    <row r="443" spans="2:15" ht="18" customHeight="1" x14ac:dyDescent="0.15">
      <c r="B443" s="54">
        <v>2017</v>
      </c>
      <c r="C443" s="55">
        <v>3</v>
      </c>
      <c r="D443" s="57" t="s">
        <v>15</v>
      </c>
      <c r="E443" s="41" t="s">
        <v>3733</v>
      </c>
      <c r="F443" s="84" t="s">
        <v>81</v>
      </c>
      <c r="G443" s="52" t="s">
        <v>40</v>
      </c>
      <c r="H443" s="52" t="s">
        <v>50</v>
      </c>
      <c r="I443" s="52" t="s">
        <v>42</v>
      </c>
      <c r="J443" s="257">
        <v>45</v>
      </c>
      <c r="K443" s="45" t="s">
        <v>3708</v>
      </c>
      <c r="L443" s="52" t="s">
        <v>3734</v>
      </c>
      <c r="M443" s="52" t="s">
        <v>3735</v>
      </c>
      <c r="N443" s="39" t="s">
        <v>3403</v>
      </c>
      <c r="O443" s="108"/>
    </row>
    <row r="444" spans="2:15" ht="18" customHeight="1" x14ac:dyDescent="0.15">
      <c r="B444" s="54">
        <v>2017</v>
      </c>
      <c r="C444" s="55">
        <v>3</v>
      </c>
      <c r="D444" s="57" t="s">
        <v>15</v>
      </c>
      <c r="E444" s="41" t="s">
        <v>3736</v>
      </c>
      <c r="F444" s="84" t="s">
        <v>81</v>
      </c>
      <c r="G444" s="52" t="s">
        <v>40</v>
      </c>
      <c r="H444" s="52" t="s">
        <v>50</v>
      </c>
      <c r="I444" s="52" t="s">
        <v>42</v>
      </c>
      <c r="J444" s="257">
        <v>25</v>
      </c>
      <c r="K444" s="45" t="s">
        <v>3708</v>
      </c>
      <c r="L444" s="52" t="s">
        <v>3737</v>
      </c>
      <c r="M444" s="52" t="s">
        <v>3738</v>
      </c>
      <c r="N444" s="39" t="s">
        <v>3403</v>
      </c>
      <c r="O444" s="108"/>
    </row>
    <row r="445" spans="2:15" ht="18" customHeight="1" x14ac:dyDescent="0.15">
      <c r="B445" s="54">
        <v>2017</v>
      </c>
      <c r="C445" s="55">
        <v>3</v>
      </c>
      <c r="D445" s="57" t="s">
        <v>15</v>
      </c>
      <c r="E445" s="41" t="s">
        <v>3739</v>
      </c>
      <c r="F445" s="84" t="s">
        <v>81</v>
      </c>
      <c r="G445" s="52" t="s">
        <v>40</v>
      </c>
      <c r="H445" s="52" t="s">
        <v>50</v>
      </c>
      <c r="I445" s="52" t="s">
        <v>42</v>
      </c>
      <c r="J445" s="257">
        <v>24</v>
      </c>
      <c r="K445" s="45" t="s">
        <v>3708</v>
      </c>
      <c r="L445" s="52" t="s">
        <v>3740</v>
      </c>
      <c r="M445" s="52" t="s">
        <v>3741</v>
      </c>
      <c r="N445" s="39" t="s">
        <v>3403</v>
      </c>
      <c r="O445" s="108"/>
    </row>
    <row r="446" spans="2:15" ht="18" customHeight="1" x14ac:dyDescent="0.15">
      <c r="B446" s="54">
        <v>2017</v>
      </c>
      <c r="C446" s="55">
        <v>3</v>
      </c>
      <c r="D446" s="57" t="s">
        <v>15</v>
      </c>
      <c r="E446" s="41" t="s">
        <v>3742</v>
      </c>
      <c r="F446" s="84" t="s">
        <v>81</v>
      </c>
      <c r="G446" s="52" t="s">
        <v>40</v>
      </c>
      <c r="H446" s="52" t="s">
        <v>50</v>
      </c>
      <c r="I446" s="52" t="s">
        <v>42</v>
      </c>
      <c r="J446" s="257">
        <v>85</v>
      </c>
      <c r="K446" s="45" t="s">
        <v>3708</v>
      </c>
      <c r="L446" s="52" t="s">
        <v>3743</v>
      </c>
      <c r="M446" s="52" t="s">
        <v>3744</v>
      </c>
      <c r="N446" s="39" t="s">
        <v>3403</v>
      </c>
      <c r="O446" s="108"/>
    </row>
    <row r="447" spans="2:15" ht="18" customHeight="1" x14ac:dyDescent="0.15">
      <c r="B447" s="98">
        <v>2017</v>
      </c>
      <c r="C447" s="55">
        <v>3</v>
      </c>
      <c r="D447" s="57" t="s">
        <v>15</v>
      </c>
      <c r="E447" s="41" t="s">
        <v>3752</v>
      </c>
      <c r="F447" s="84" t="s">
        <v>81</v>
      </c>
      <c r="G447" s="52" t="s">
        <v>40</v>
      </c>
      <c r="H447" s="52" t="s">
        <v>50</v>
      </c>
      <c r="I447" s="52" t="s">
        <v>42</v>
      </c>
      <c r="J447" s="257">
        <v>29.5</v>
      </c>
      <c r="K447" s="45" t="s">
        <v>3746</v>
      </c>
      <c r="L447" s="52" t="s">
        <v>3753</v>
      </c>
      <c r="M447" s="52" t="s">
        <v>3754</v>
      </c>
      <c r="N447" s="39" t="s">
        <v>3403</v>
      </c>
      <c r="O447" s="108"/>
    </row>
    <row r="448" spans="2:15" ht="18" customHeight="1" x14ac:dyDescent="0.15">
      <c r="B448" s="98">
        <v>2017</v>
      </c>
      <c r="C448" s="55">
        <v>3</v>
      </c>
      <c r="D448" s="40" t="s">
        <v>15</v>
      </c>
      <c r="E448" s="41" t="s">
        <v>3755</v>
      </c>
      <c r="F448" s="39" t="s">
        <v>81</v>
      </c>
      <c r="G448" s="52" t="s">
        <v>40</v>
      </c>
      <c r="H448" s="52" t="s">
        <v>50</v>
      </c>
      <c r="I448" s="52" t="s">
        <v>42</v>
      </c>
      <c r="J448" s="198">
        <v>80</v>
      </c>
      <c r="K448" s="45" t="s">
        <v>3746</v>
      </c>
      <c r="L448" s="52" t="s">
        <v>3753</v>
      </c>
      <c r="M448" s="52" t="s">
        <v>3754</v>
      </c>
      <c r="N448" s="39" t="s">
        <v>3403</v>
      </c>
      <c r="O448" s="108"/>
    </row>
    <row r="449" spans="2:15" ht="18" customHeight="1" x14ac:dyDescent="0.15">
      <c r="B449" s="98">
        <v>2017</v>
      </c>
      <c r="C449" s="40">
        <v>3</v>
      </c>
      <c r="D449" s="40" t="s">
        <v>15</v>
      </c>
      <c r="E449" s="41" t="s">
        <v>3756</v>
      </c>
      <c r="F449" s="39" t="s">
        <v>48</v>
      </c>
      <c r="G449" s="52" t="s">
        <v>40</v>
      </c>
      <c r="H449" s="52" t="s">
        <v>50</v>
      </c>
      <c r="I449" s="52" t="s">
        <v>42</v>
      </c>
      <c r="J449" s="198">
        <v>50</v>
      </c>
      <c r="K449" s="45" t="s">
        <v>3746</v>
      </c>
      <c r="L449" s="52" t="s">
        <v>3757</v>
      </c>
      <c r="M449" s="52" t="s">
        <v>3758</v>
      </c>
      <c r="N449" s="39" t="s">
        <v>3403</v>
      </c>
      <c r="O449" s="108"/>
    </row>
    <row r="450" spans="2:15" ht="18" customHeight="1" x14ac:dyDescent="0.15">
      <c r="B450" s="98">
        <v>2017</v>
      </c>
      <c r="C450" s="40">
        <v>3</v>
      </c>
      <c r="D450" s="40" t="s">
        <v>15</v>
      </c>
      <c r="E450" s="41" t="s">
        <v>3759</v>
      </c>
      <c r="F450" s="39" t="s">
        <v>81</v>
      </c>
      <c r="G450" s="52" t="s">
        <v>40</v>
      </c>
      <c r="H450" s="52" t="s">
        <v>50</v>
      </c>
      <c r="I450" s="52" t="s">
        <v>42</v>
      </c>
      <c r="J450" s="198">
        <v>54</v>
      </c>
      <c r="K450" s="45" t="s">
        <v>3746</v>
      </c>
      <c r="L450" s="52" t="s">
        <v>3760</v>
      </c>
      <c r="M450" s="52" t="s">
        <v>3761</v>
      </c>
      <c r="N450" s="39" t="s">
        <v>3403</v>
      </c>
      <c r="O450" s="108"/>
    </row>
    <row r="451" spans="2:15" ht="18" customHeight="1" x14ac:dyDescent="0.15">
      <c r="B451" s="98">
        <v>2017</v>
      </c>
      <c r="C451" s="40">
        <v>3</v>
      </c>
      <c r="D451" s="40" t="s">
        <v>15</v>
      </c>
      <c r="E451" s="41" t="s">
        <v>3762</v>
      </c>
      <c r="F451" s="39" t="s">
        <v>81</v>
      </c>
      <c r="G451" s="52" t="s">
        <v>40</v>
      </c>
      <c r="H451" s="52" t="s">
        <v>50</v>
      </c>
      <c r="I451" s="52" t="s">
        <v>42</v>
      </c>
      <c r="J451" s="198">
        <v>60</v>
      </c>
      <c r="K451" s="45" t="s">
        <v>3746</v>
      </c>
      <c r="L451" s="52" t="s">
        <v>3763</v>
      </c>
      <c r="M451" s="52" t="s">
        <v>3764</v>
      </c>
      <c r="N451" s="39" t="s">
        <v>3403</v>
      </c>
      <c r="O451" s="108"/>
    </row>
    <row r="452" spans="2:15" ht="18" customHeight="1" x14ac:dyDescent="0.15">
      <c r="B452" s="98">
        <v>2017</v>
      </c>
      <c r="C452" s="40">
        <v>3</v>
      </c>
      <c r="D452" s="40" t="s">
        <v>15</v>
      </c>
      <c r="E452" s="41" t="s">
        <v>3765</v>
      </c>
      <c r="F452" s="39" t="s">
        <v>81</v>
      </c>
      <c r="G452" s="39" t="s">
        <v>40</v>
      </c>
      <c r="H452" s="39" t="s">
        <v>50</v>
      </c>
      <c r="I452" s="39" t="s">
        <v>42</v>
      </c>
      <c r="J452" s="198">
        <v>40</v>
      </c>
      <c r="K452" s="45" t="s">
        <v>3746</v>
      </c>
      <c r="L452" s="52" t="s">
        <v>3766</v>
      </c>
      <c r="M452" s="52" t="s">
        <v>3767</v>
      </c>
      <c r="N452" s="39" t="s">
        <v>3403</v>
      </c>
      <c r="O452" s="108"/>
    </row>
    <row r="453" spans="2:15" ht="18" customHeight="1" x14ac:dyDescent="0.15">
      <c r="B453" s="98">
        <v>2017</v>
      </c>
      <c r="C453" s="40">
        <v>3</v>
      </c>
      <c r="D453" s="40" t="s">
        <v>15</v>
      </c>
      <c r="E453" s="41" t="s">
        <v>3768</v>
      </c>
      <c r="F453" s="39" t="s">
        <v>81</v>
      </c>
      <c r="G453" s="39" t="s">
        <v>40</v>
      </c>
      <c r="H453" s="39" t="s">
        <v>50</v>
      </c>
      <c r="I453" s="39" t="s">
        <v>42</v>
      </c>
      <c r="J453" s="198">
        <v>30</v>
      </c>
      <c r="K453" s="45" t="s">
        <v>3746</v>
      </c>
      <c r="L453" s="39" t="s">
        <v>3769</v>
      </c>
      <c r="M453" s="39" t="s">
        <v>3770</v>
      </c>
      <c r="N453" s="39" t="s">
        <v>3403</v>
      </c>
      <c r="O453" s="108"/>
    </row>
    <row r="454" spans="2:15" ht="18" customHeight="1" x14ac:dyDescent="0.15">
      <c r="B454" s="54">
        <v>2017</v>
      </c>
      <c r="C454" s="55">
        <v>3</v>
      </c>
      <c r="D454" s="57" t="s">
        <v>3228</v>
      </c>
      <c r="E454" s="45" t="s">
        <v>3834</v>
      </c>
      <c r="F454" s="65" t="s">
        <v>3574</v>
      </c>
      <c r="G454" s="52" t="s">
        <v>3554</v>
      </c>
      <c r="H454" s="52" t="s">
        <v>3552</v>
      </c>
      <c r="I454" s="52" t="s">
        <v>3557</v>
      </c>
      <c r="J454" s="257">
        <v>77</v>
      </c>
      <c r="K454" s="45" t="s">
        <v>3790</v>
      </c>
      <c r="L454" s="52" t="s">
        <v>3833</v>
      </c>
      <c r="M454" s="52" t="s">
        <v>3805</v>
      </c>
      <c r="N454" s="55" t="s">
        <v>3403</v>
      </c>
      <c r="O454" s="49"/>
    </row>
    <row r="455" spans="2:15" ht="18" customHeight="1" x14ac:dyDescent="0.15">
      <c r="B455" s="54">
        <v>2017</v>
      </c>
      <c r="C455" s="55">
        <v>3</v>
      </c>
      <c r="D455" s="57" t="s">
        <v>3228</v>
      </c>
      <c r="E455" s="45" t="s">
        <v>3835</v>
      </c>
      <c r="F455" s="65" t="s">
        <v>3574</v>
      </c>
      <c r="G455" s="52" t="s">
        <v>3554</v>
      </c>
      <c r="H455" s="52" t="s">
        <v>3552</v>
      </c>
      <c r="I455" s="52" t="s">
        <v>3557</v>
      </c>
      <c r="J455" s="257">
        <v>68</v>
      </c>
      <c r="K455" s="45" t="s">
        <v>3790</v>
      </c>
      <c r="L455" s="52" t="s">
        <v>3833</v>
      </c>
      <c r="M455" s="52" t="s">
        <v>3805</v>
      </c>
      <c r="N455" s="55" t="s">
        <v>3403</v>
      </c>
      <c r="O455" s="49"/>
    </row>
    <row r="456" spans="2:15" ht="18" customHeight="1" x14ac:dyDescent="0.15">
      <c r="B456" s="54">
        <v>2017</v>
      </c>
      <c r="C456" s="55">
        <v>3</v>
      </c>
      <c r="D456" s="57" t="s">
        <v>3228</v>
      </c>
      <c r="E456" s="45" t="s">
        <v>3836</v>
      </c>
      <c r="F456" s="65" t="s">
        <v>3574</v>
      </c>
      <c r="G456" s="52" t="s">
        <v>3554</v>
      </c>
      <c r="H456" s="52" t="s">
        <v>3552</v>
      </c>
      <c r="I456" s="52" t="s">
        <v>3557</v>
      </c>
      <c r="J456" s="257">
        <v>25</v>
      </c>
      <c r="K456" s="45" t="s">
        <v>3790</v>
      </c>
      <c r="L456" s="52" t="s">
        <v>3833</v>
      </c>
      <c r="M456" s="52" t="s">
        <v>3805</v>
      </c>
      <c r="N456" s="55" t="s">
        <v>3403</v>
      </c>
      <c r="O456" s="49"/>
    </row>
    <row r="457" spans="2:15" ht="18" customHeight="1" x14ac:dyDescent="0.15">
      <c r="B457" s="54">
        <v>2017</v>
      </c>
      <c r="C457" s="55">
        <v>3</v>
      </c>
      <c r="D457" s="57" t="s">
        <v>3228</v>
      </c>
      <c r="E457" s="45" t="s">
        <v>3837</v>
      </c>
      <c r="F457" s="65" t="s">
        <v>3536</v>
      </c>
      <c r="G457" s="52" t="s">
        <v>3554</v>
      </c>
      <c r="H457" s="52" t="s">
        <v>3552</v>
      </c>
      <c r="I457" s="52" t="s">
        <v>3557</v>
      </c>
      <c r="J457" s="257">
        <v>29</v>
      </c>
      <c r="K457" s="45" t="s">
        <v>3790</v>
      </c>
      <c r="L457" s="52" t="s">
        <v>3833</v>
      </c>
      <c r="M457" s="52" t="s">
        <v>3805</v>
      </c>
      <c r="N457" s="55" t="s">
        <v>3403</v>
      </c>
      <c r="O457" s="49"/>
    </row>
    <row r="458" spans="2:15" ht="18" customHeight="1" x14ac:dyDescent="0.15">
      <c r="B458" s="54">
        <v>2017</v>
      </c>
      <c r="C458" s="55">
        <v>3</v>
      </c>
      <c r="D458" s="57" t="s">
        <v>3228</v>
      </c>
      <c r="E458" s="45" t="s">
        <v>3838</v>
      </c>
      <c r="F458" s="65" t="s">
        <v>3574</v>
      </c>
      <c r="G458" s="52" t="s">
        <v>3554</v>
      </c>
      <c r="H458" s="52" t="s">
        <v>3552</v>
      </c>
      <c r="I458" s="52" t="s">
        <v>3557</v>
      </c>
      <c r="J458" s="257">
        <v>51</v>
      </c>
      <c r="K458" s="45" t="s">
        <v>3790</v>
      </c>
      <c r="L458" s="52" t="s">
        <v>3833</v>
      </c>
      <c r="M458" s="52" t="s">
        <v>3805</v>
      </c>
      <c r="N458" s="55" t="s">
        <v>3403</v>
      </c>
      <c r="O458" s="49"/>
    </row>
    <row r="459" spans="2:15" ht="18" customHeight="1" x14ac:dyDescent="0.15">
      <c r="B459" s="54">
        <v>2017</v>
      </c>
      <c r="C459" s="55">
        <v>3</v>
      </c>
      <c r="D459" s="55" t="s">
        <v>15</v>
      </c>
      <c r="E459" s="45" t="s">
        <v>3543</v>
      </c>
      <c r="F459" s="52" t="s">
        <v>3536</v>
      </c>
      <c r="G459" s="52" t="s">
        <v>49</v>
      </c>
      <c r="H459" s="52" t="s">
        <v>41</v>
      </c>
      <c r="I459" s="52" t="s">
        <v>42</v>
      </c>
      <c r="J459" s="258">
        <v>358</v>
      </c>
      <c r="K459" s="45" t="s">
        <v>3231</v>
      </c>
      <c r="L459" s="52" t="s">
        <v>3544</v>
      </c>
      <c r="M459" s="52" t="s">
        <v>3545</v>
      </c>
      <c r="N459" s="55" t="s">
        <v>25</v>
      </c>
      <c r="O459" s="58"/>
    </row>
    <row r="460" spans="2:15" ht="18" customHeight="1" x14ac:dyDescent="0.15">
      <c r="B460" s="54">
        <v>2017</v>
      </c>
      <c r="C460" s="55">
        <v>3</v>
      </c>
      <c r="D460" s="55" t="s">
        <v>15</v>
      </c>
      <c r="E460" s="45" t="s">
        <v>3546</v>
      </c>
      <c r="F460" s="52" t="s">
        <v>81</v>
      </c>
      <c r="G460" s="52" t="s">
        <v>49</v>
      </c>
      <c r="H460" s="52" t="s">
        <v>41</v>
      </c>
      <c r="I460" s="52" t="s">
        <v>42</v>
      </c>
      <c r="J460" s="258">
        <v>39</v>
      </c>
      <c r="K460" s="45" t="s">
        <v>3231</v>
      </c>
      <c r="L460" s="52" t="s">
        <v>3544</v>
      </c>
      <c r="M460" s="52" t="s">
        <v>3545</v>
      </c>
      <c r="N460" s="55" t="s">
        <v>25</v>
      </c>
      <c r="O460" s="58"/>
    </row>
    <row r="461" spans="2:15" ht="18" customHeight="1" x14ac:dyDescent="0.15">
      <c r="B461" s="54">
        <v>2017</v>
      </c>
      <c r="C461" s="55">
        <v>3</v>
      </c>
      <c r="D461" s="55" t="s">
        <v>16</v>
      </c>
      <c r="E461" s="45" t="s">
        <v>3616</v>
      </c>
      <c r="F461" s="52" t="s">
        <v>3536</v>
      </c>
      <c r="G461" s="52" t="s">
        <v>40</v>
      </c>
      <c r="H461" s="52" t="s">
        <v>3552</v>
      </c>
      <c r="I461" s="52" t="s">
        <v>3557</v>
      </c>
      <c r="J461" s="258">
        <v>171</v>
      </c>
      <c r="K461" s="45" t="s">
        <v>3608</v>
      </c>
      <c r="L461" s="52" t="s">
        <v>3617</v>
      </c>
      <c r="M461" s="52" t="s">
        <v>3618</v>
      </c>
      <c r="N461" s="55" t="s">
        <v>3403</v>
      </c>
      <c r="O461" s="58"/>
    </row>
    <row r="462" spans="2:15" ht="18" customHeight="1" x14ac:dyDescent="0.15">
      <c r="B462" s="54">
        <v>2017</v>
      </c>
      <c r="C462" s="55">
        <v>3</v>
      </c>
      <c r="D462" s="55" t="s">
        <v>15</v>
      </c>
      <c r="E462" s="45" t="s">
        <v>3633</v>
      </c>
      <c r="F462" s="52" t="s">
        <v>81</v>
      </c>
      <c r="G462" s="52" t="s">
        <v>49</v>
      </c>
      <c r="H462" s="52" t="s">
        <v>41</v>
      </c>
      <c r="I462" s="52" t="s">
        <v>42</v>
      </c>
      <c r="J462" s="258">
        <v>174</v>
      </c>
      <c r="K462" s="45" t="s">
        <v>3347</v>
      </c>
      <c r="L462" s="52" t="s">
        <v>3266</v>
      </c>
      <c r="M462" s="52" t="s">
        <v>3267</v>
      </c>
      <c r="N462" s="55" t="s">
        <v>25</v>
      </c>
      <c r="O462" s="58"/>
    </row>
    <row r="463" spans="2:15" ht="18" customHeight="1" x14ac:dyDescent="0.15">
      <c r="B463" s="54">
        <v>2017</v>
      </c>
      <c r="C463" s="55">
        <v>3</v>
      </c>
      <c r="D463" s="55" t="s">
        <v>15</v>
      </c>
      <c r="E463" s="45" t="s">
        <v>3634</v>
      </c>
      <c r="F463" s="52" t="s">
        <v>3574</v>
      </c>
      <c r="G463" s="52" t="s">
        <v>3554</v>
      </c>
      <c r="H463" s="52" t="s">
        <v>3552</v>
      </c>
      <c r="I463" s="52" t="s">
        <v>42</v>
      </c>
      <c r="J463" s="258">
        <v>56</v>
      </c>
      <c r="K463" s="45" t="s">
        <v>3635</v>
      </c>
      <c r="L463" s="52" t="s">
        <v>3636</v>
      </c>
      <c r="M463" s="52" t="s">
        <v>3637</v>
      </c>
      <c r="N463" s="55" t="s">
        <v>25</v>
      </c>
      <c r="O463" s="58"/>
    </row>
    <row r="464" spans="2:15" ht="18" customHeight="1" x14ac:dyDescent="0.15">
      <c r="B464" s="54">
        <v>2017</v>
      </c>
      <c r="C464" s="55">
        <v>3</v>
      </c>
      <c r="D464" s="55" t="s">
        <v>15</v>
      </c>
      <c r="E464" s="45" t="s">
        <v>4592</v>
      </c>
      <c r="F464" s="52" t="s">
        <v>3536</v>
      </c>
      <c r="G464" s="52" t="s">
        <v>40</v>
      </c>
      <c r="H464" s="52" t="s">
        <v>50</v>
      </c>
      <c r="I464" s="52" t="s">
        <v>42</v>
      </c>
      <c r="J464" s="258">
        <v>47</v>
      </c>
      <c r="K464" s="45" t="s">
        <v>4320</v>
      </c>
      <c r="L464" s="36" t="s">
        <v>4334</v>
      </c>
      <c r="M464" s="52" t="s">
        <v>4335</v>
      </c>
      <c r="N464" s="55" t="s">
        <v>25</v>
      </c>
      <c r="O464" s="58"/>
    </row>
    <row r="465" spans="2:15" ht="18" customHeight="1" x14ac:dyDescent="0.15">
      <c r="B465" s="98">
        <v>2017</v>
      </c>
      <c r="C465" s="40">
        <v>3</v>
      </c>
      <c r="D465" s="117" t="s">
        <v>15</v>
      </c>
      <c r="E465" s="32" t="s">
        <v>5206</v>
      </c>
      <c r="F465" s="84" t="s">
        <v>5207</v>
      </c>
      <c r="G465" s="39" t="s">
        <v>40</v>
      </c>
      <c r="H465" s="39" t="s">
        <v>50</v>
      </c>
      <c r="I465" s="39" t="s">
        <v>42</v>
      </c>
      <c r="J465" s="198">
        <v>70</v>
      </c>
      <c r="K465" s="41" t="s">
        <v>5208</v>
      </c>
      <c r="L465" s="39" t="s">
        <v>5209</v>
      </c>
      <c r="M465" s="39" t="s">
        <v>5210</v>
      </c>
      <c r="N465" s="40" t="s">
        <v>25</v>
      </c>
      <c r="O465" s="108"/>
    </row>
    <row r="466" spans="2:15" ht="18" customHeight="1" x14ac:dyDescent="0.15">
      <c r="B466" s="98">
        <v>2017</v>
      </c>
      <c r="C466" s="40">
        <v>3</v>
      </c>
      <c r="D466" s="117" t="s">
        <v>15</v>
      </c>
      <c r="E466" s="32" t="s">
        <v>5211</v>
      </c>
      <c r="F466" s="84" t="s">
        <v>81</v>
      </c>
      <c r="G466" s="39" t="s">
        <v>40</v>
      </c>
      <c r="H466" s="39" t="s">
        <v>50</v>
      </c>
      <c r="I466" s="39" t="s">
        <v>42</v>
      </c>
      <c r="J466" s="198">
        <v>100</v>
      </c>
      <c r="K466" s="41" t="s">
        <v>5208</v>
      </c>
      <c r="L466" s="39" t="s">
        <v>5212</v>
      </c>
      <c r="M466" s="39" t="s">
        <v>5213</v>
      </c>
      <c r="N466" s="40" t="s">
        <v>25</v>
      </c>
      <c r="O466" s="108"/>
    </row>
    <row r="467" spans="2:15" ht="18" customHeight="1" x14ac:dyDescent="0.15">
      <c r="B467" s="98">
        <v>2017</v>
      </c>
      <c r="C467" s="40">
        <v>3</v>
      </c>
      <c r="D467" s="117" t="s">
        <v>15</v>
      </c>
      <c r="E467" s="32" t="s">
        <v>5214</v>
      </c>
      <c r="F467" s="84" t="s">
        <v>81</v>
      </c>
      <c r="G467" s="39" t="s">
        <v>40</v>
      </c>
      <c r="H467" s="39" t="s">
        <v>50</v>
      </c>
      <c r="I467" s="39" t="s">
        <v>42</v>
      </c>
      <c r="J467" s="198">
        <v>50</v>
      </c>
      <c r="K467" s="41" t="s">
        <v>5208</v>
      </c>
      <c r="L467" s="39" t="s">
        <v>5212</v>
      </c>
      <c r="M467" s="39" t="s">
        <v>5213</v>
      </c>
      <c r="N467" s="40" t="s">
        <v>25</v>
      </c>
      <c r="O467" s="108"/>
    </row>
    <row r="468" spans="2:15" ht="18" customHeight="1" x14ac:dyDescent="0.15">
      <c r="B468" s="98">
        <v>2017</v>
      </c>
      <c r="C468" s="40">
        <v>3</v>
      </c>
      <c r="D468" s="117" t="s">
        <v>15</v>
      </c>
      <c r="E468" s="32" t="s">
        <v>5215</v>
      </c>
      <c r="F468" s="84" t="s">
        <v>81</v>
      </c>
      <c r="G468" s="39" t="s">
        <v>40</v>
      </c>
      <c r="H468" s="39" t="s">
        <v>50</v>
      </c>
      <c r="I468" s="39" t="s">
        <v>42</v>
      </c>
      <c r="J468" s="198">
        <v>63</v>
      </c>
      <c r="K468" s="41" t="s">
        <v>5208</v>
      </c>
      <c r="L468" s="39" t="s">
        <v>5216</v>
      </c>
      <c r="M468" s="39" t="s">
        <v>5217</v>
      </c>
      <c r="N468" s="40" t="s">
        <v>25</v>
      </c>
      <c r="O468" s="108"/>
    </row>
    <row r="469" spans="2:15" ht="18" customHeight="1" x14ac:dyDescent="0.15">
      <c r="B469" s="54">
        <v>2017</v>
      </c>
      <c r="C469" s="55">
        <v>3</v>
      </c>
      <c r="D469" s="57" t="s">
        <v>15</v>
      </c>
      <c r="E469" s="42" t="s">
        <v>5316</v>
      </c>
      <c r="F469" s="65" t="s">
        <v>5207</v>
      </c>
      <c r="G469" s="52" t="s">
        <v>40</v>
      </c>
      <c r="H469" s="52" t="s">
        <v>5315</v>
      </c>
      <c r="I469" s="52" t="s">
        <v>42</v>
      </c>
      <c r="J469" s="258">
        <v>700</v>
      </c>
      <c r="K469" s="48" t="s">
        <v>5300</v>
      </c>
      <c r="L469" s="52" t="s">
        <v>5301</v>
      </c>
      <c r="M469" s="52" t="s">
        <v>5302</v>
      </c>
      <c r="N469" s="55" t="s">
        <v>25</v>
      </c>
      <c r="O469" s="49"/>
    </row>
    <row r="470" spans="2:15" ht="18" customHeight="1" x14ac:dyDescent="0.15">
      <c r="B470" s="54">
        <v>2017</v>
      </c>
      <c r="C470" s="55">
        <v>3</v>
      </c>
      <c r="D470" s="57" t="s">
        <v>15</v>
      </c>
      <c r="E470" s="48" t="s">
        <v>5324</v>
      </c>
      <c r="F470" s="65" t="s">
        <v>81</v>
      </c>
      <c r="G470" s="52" t="s">
        <v>40</v>
      </c>
      <c r="H470" s="52" t="s">
        <v>50</v>
      </c>
      <c r="I470" s="52" t="s">
        <v>42</v>
      </c>
      <c r="J470" s="257">
        <v>53</v>
      </c>
      <c r="K470" s="48" t="s">
        <v>5249</v>
      </c>
      <c r="L470" s="52" t="s">
        <v>5325</v>
      </c>
      <c r="M470" s="52" t="s">
        <v>5326</v>
      </c>
      <c r="N470" s="55" t="s">
        <v>25</v>
      </c>
      <c r="O470" s="49"/>
    </row>
    <row r="471" spans="2:15" ht="18" customHeight="1" x14ac:dyDescent="0.15">
      <c r="B471" s="54">
        <v>2017</v>
      </c>
      <c r="C471" s="55">
        <v>3</v>
      </c>
      <c r="D471" s="57" t="s">
        <v>15</v>
      </c>
      <c r="E471" s="48" t="s">
        <v>5327</v>
      </c>
      <c r="F471" s="65" t="s">
        <v>81</v>
      </c>
      <c r="G471" s="52" t="s">
        <v>40</v>
      </c>
      <c r="H471" s="52" t="s">
        <v>50</v>
      </c>
      <c r="I471" s="52" t="s">
        <v>42</v>
      </c>
      <c r="J471" s="257">
        <v>33</v>
      </c>
      <c r="K471" s="48" t="s">
        <v>5249</v>
      </c>
      <c r="L471" s="52" t="s">
        <v>5325</v>
      </c>
      <c r="M471" s="52" t="s">
        <v>5326</v>
      </c>
      <c r="N471" s="55" t="s">
        <v>25</v>
      </c>
      <c r="O471" s="49"/>
    </row>
    <row r="472" spans="2:15" ht="18" customHeight="1" x14ac:dyDescent="0.15">
      <c r="B472" s="54">
        <v>2017</v>
      </c>
      <c r="C472" s="55">
        <v>3</v>
      </c>
      <c r="D472" s="57" t="s">
        <v>16</v>
      </c>
      <c r="E472" s="48" t="s">
        <v>5370</v>
      </c>
      <c r="F472" s="65" t="s">
        <v>81</v>
      </c>
      <c r="G472" s="52" t="s">
        <v>40</v>
      </c>
      <c r="H472" s="52" t="s">
        <v>50</v>
      </c>
      <c r="I472" s="52" t="s">
        <v>42</v>
      </c>
      <c r="J472" s="257">
        <v>29</v>
      </c>
      <c r="K472" s="48" t="s">
        <v>5367</v>
      </c>
      <c r="L472" s="52" t="s">
        <v>5371</v>
      </c>
      <c r="M472" s="52" t="s">
        <v>5372</v>
      </c>
      <c r="N472" s="55" t="s">
        <v>25</v>
      </c>
      <c r="O472" s="49"/>
    </row>
    <row r="473" spans="2:15" ht="18" customHeight="1" x14ac:dyDescent="0.15">
      <c r="B473" s="54">
        <v>2017</v>
      </c>
      <c r="C473" s="55">
        <v>4</v>
      </c>
      <c r="D473" s="57" t="s">
        <v>15</v>
      </c>
      <c r="E473" s="45" t="s">
        <v>116</v>
      </c>
      <c r="F473" s="65" t="s">
        <v>81</v>
      </c>
      <c r="G473" s="52" t="s">
        <v>40</v>
      </c>
      <c r="H473" s="52" t="s">
        <v>50</v>
      </c>
      <c r="I473" s="52" t="s">
        <v>42</v>
      </c>
      <c r="J473" s="257">
        <v>30</v>
      </c>
      <c r="K473" s="45" t="s">
        <v>111</v>
      </c>
      <c r="L473" s="52" t="s">
        <v>112</v>
      </c>
      <c r="M473" s="52" t="s">
        <v>113</v>
      </c>
      <c r="N473" s="55" t="s">
        <v>25</v>
      </c>
      <c r="O473" s="49"/>
    </row>
    <row r="474" spans="2:15" ht="18" customHeight="1" x14ac:dyDescent="0.15">
      <c r="B474" s="70">
        <v>2017</v>
      </c>
      <c r="C474" s="71">
        <v>4</v>
      </c>
      <c r="D474" s="71" t="s">
        <v>15</v>
      </c>
      <c r="E474" s="159" t="s">
        <v>443</v>
      </c>
      <c r="F474" s="66" t="s">
        <v>81</v>
      </c>
      <c r="G474" s="66" t="s">
        <v>40</v>
      </c>
      <c r="H474" s="66" t="s">
        <v>50</v>
      </c>
      <c r="I474" s="66" t="s">
        <v>42</v>
      </c>
      <c r="J474" s="260">
        <v>100</v>
      </c>
      <c r="K474" s="159" t="s">
        <v>429</v>
      </c>
      <c r="L474" s="66" t="s">
        <v>444</v>
      </c>
      <c r="M474" s="66" t="s">
        <v>445</v>
      </c>
      <c r="N474" s="71" t="s">
        <v>25</v>
      </c>
      <c r="O474" s="67"/>
    </row>
    <row r="475" spans="2:15" ht="18" customHeight="1" x14ac:dyDescent="0.15">
      <c r="B475" s="70">
        <v>2017</v>
      </c>
      <c r="C475" s="71">
        <v>4</v>
      </c>
      <c r="D475" s="71" t="s">
        <v>15</v>
      </c>
      <c r="E475" s="159" t="s">
        <v>446</v>
      </c>
      <c r="F475" s="66" t="s">
        <v>81</v>
      </c>
      <c r="G475" s="66" t="s">
        <v>40</v>
      </c>
      <c r="H475" s="66" t="s">
        <v>50</v>
      </c>
      <c r="I475" s="66" t="s">
        <v>42</v>
      </c>
      <c r="J475" s="260">
        <v>100</v>
      </c>
      <c r="K475" s="159" t="s">
        <v>429</v>
      </c>
      <c r="L475" s="66" t="s">
        <v>444</v>
      </c>
      <c r="M475" s="66" t="s">
        <v>445</v>
      </c>
      <c r="N475" s="71" t="s">
        <v>25</v>
      </c>
      <c r="O475" s="67"/>
    </row>
    <row r="476" spans="2:15" ht="18" customHeight="1" x14ac:dyDescent="0.15">
      <c r="B476" s="54">
        <v>2017</v>
      </c>
      <c r="C476" s="55">
        <v>4</v>
      </c>
      <c r="D476" s="55" t="s">
        <v>15</v>
      </c>
      <c r="E476" s="45" t="s">
        <v>1205</v>
      </c>
      <c r="F476" s="52" t="s">
        <v>81</v>
      </c>
      <c r="G476" s="52" t="s">
        <v>40</v>
      </c>
      <c r="H476" s="52" t="s">
        <v>50</v>
      </c>
      <c r="I476" s="52" t="s">
        <v>42</v>
      </c>
      <c r="J476" s="257">
        <v>26</v>
      </c>
      <c r="K476" s="45" t="s">
        <v>479</v>
      </c>
      <c r="L476" s="52" t="s">
        <v>1206</v>
      </c>
      <c r="M476" s="52" t="s">
        <v>1207</v>
      </c>
      <c r="N476" s="55" t="s">
        <v>25</v>
      </c>
      <c r="O476" s="49"/>
    </row>
    <row r="477" spans="2:15" ht="18" customHeight="1" x14ac:dyDescent="0.15">
      <c r="B477" s="54">
        <v>2017</v>
      </c>
      <c r="C477" s="55">
        <v>4</v>
      </c>
      <c r="D477" s="55" t="s">
        <v>15</v>
      </c>
      <c r="E477" s="45" t="s">
        <v>1208</v>
      </c>
      <c r="F477" s="52" t="s">
        <v>81</v>
      </c>
      <c r="G477" s="52" t="s">
        <v>40</v>
      </c>
      <c r="H477" s="52" t="s">
        <v>50</v>
      </c>
      <c r="I477" s="52" t="s">
        <v>42</v>
      </c>
      <c r="J477" s="257">
        <v>222</v>
      </c>
      <c r="K477" s="45" t="s">
        <v>479</v>
      </c>
      <c r="L477" s="52" t="s">
        <v>1209</v>
      </c>
      <c r="M477" s="52" t="s">
        <v>1210</v>
      </c>
      <c r="N477" s="55" t="s">
        <v>25</v>
      </c>
      <c r="O477" s="49"/>
    </row>
    <row r="478" spans="2:15" ht="18" customHeight="1" x14ac:dyDescent="0.15">
      <c r="B478" s="54">
        <v>2017</v>
      </c>
      <c r="C478" s="55">
        <v>4</v>
      </c>
      <c r="D478" s="55" t="s">
        <v>15</v>
      </c>
      <c r="E478" s="45" t="s">
        <v>1211</v>
      </c>
      <c r="F478" s="52" t="s">
        <v>81</v>
      </c>
      <c r="G478" s="52" t="s">
        <v>40</v>
      </c>
      <c r="H478" s="52" t="s">
        <v>41</v>
      </c>
      <c r="I478" s="52" t="s">
        <v>42</v>
      </c>
      <c r="J478" s="257">
        <v>143</v>
      </c>
      <c r="K478" s="45" t="s">
        <v>479</v>
      </c>
      <c r="L478" s="52" t="s">
        <v>1212</v>
      </c>
      <c r="M478" s="52" t="s">
        <v>1213</v>
      </c>
      <c r="N478" s="55" t="s">
        <v>25</v>
      </c>
      <c r="O478" s="49"/>
    </row>
    <row r="479" spans="2:15" ht="18" customHeight="1" x14ac:dyDescent="0.15">
      <c r="B479" s="54">
        <v>2017</v>
      </c>
      <c r="C479" s="40">
        <v>4</v>
      </c>
      <c r="D479" s="40" t="s">
        <v>15</v>
      </c>
      <c r="E479" s="41" t="s">
        <v>1222</v>
      </c>
      <c r="F479" s="39" t="s">
        <v>81</v>
      </c>
      <c r="G479" s="39" t="s">
        <v>49</v>
      </c>
      <c r="H479" s="39" t="s">
        <v>41</v>
      </c>
      <c r="I479" s="39" t="s">
        <v>42</v>
      </c>
      <c r="J479" s="198">
        <v>93</v>
      </c>
      <c r="K479" s="41" t="s">
        <v>483</v>
      </c>
      <c r="L479" s="39" t="s">
        <v>1220</v>
      </c>
      <c r="M479" s="39" t="s">
        <v>485</v>
      </c>
      <c r="N479" s="40" t="s">
        <v>25</v>
      </c>
      <c r="O479" s="108"/>
    </row>
    <row r="480" spans="2:15" ht="18" customHeight="1" x14ac:dyDescent="0.15">
      <c r="B480" s="54">
        <v>2017</v>
      </c>
      <c r="C480" s="55">
        <v>4</v>
      </c>
      <c r="D480" s="57" t="s">
        <v>15</v>
      </c>
      <c r="E480" s="45" t="s">
        <v>1254</v>
      </c>
      <c r="F480" s="65" t="s">
        <v>81</v>
      </c>
      <c r="G480" s="52" t="s">
        <v>40</v>
      </c>
      <c r="H480" s="52" t="s">
        <v>50</v>
      </c>
      <c r="I480" s="52" t="s">
        <v>42</v>
      </c>
      <c r="J480" s="257">
        <v>170</v>
      </c>
      <c r="K480" s="45" t="s">
        <v>506</v>
      </c>
      <c r="L480" s="52" t="s">
        <v>514</v>
      </c>
      <c r="M480" s="52" t="s">
        <v>515</v>
      </c>
      <c r="N480" s="55" t="s">
        <v>25</v>
      </c>
      <c r="O480" s="49"/>
    </row>
    <row r="481" spans="2:15" ht="18" customHeight="1" x14ac:dyDescent="0.15">
      <c r="B481" s="109">
        <v>2017</v>
      </c>
      <c r="C481" s="110">
        <v>4</v>
      </c>
      <c r="D481" s="110" t="s">
        <v>15</v>
      </c>
      <c r="E481" s="161" t="s">
        <v>1310</v>
      </c>
      <c r="F481" s="94" t="s">
        <v>81</v>
      </c>
      <c r="G481" s="94" t="s">
        <v>49</v>
      </c>
      <c r="H481" s="94" t="s">
        <v>50</v>
      </c>
      <c r="I481" s="94" t="s">
        <v>42</v>
      </c>
      <c r="J481" s="264">
        <v>4800</v>
      </c>
      <c r="K481" s="161" t="s">
        <v>1311</v>
      </c>
      <c r="L481" s="94" t="s">
        <v>1312</v>
      </c>
      <c r="M481" s="94" t="s">
        <v>1313</v>
      </c>
      <c r="N481" s="110" t="s">
        <v>25</v>
      </c>
      <c r="O481" s="111"/>
    </row>
    <row r="482" spans="2:15" ht="18" customHeight="1" x14ac:dyDescent="0.15">
      <c r="B482" s="54">
        <v>2017</v>
      </c>
      <c r="C482" s="55">
        <v>4</v>
      </c>
      <c r="D482" s="57" t="s">
        <v>15</v>
      </c>
      <c r="E482" s="45" t="s">
        <v>1448</v>
      </c>
      <c r="F482" s="65" t="s">
        <v>81</v>
      </c>
      <c r="G482" s="52" t="s">
        <v>49</v>
      </c>
      <c r="H482" s="52" t="s">
        <v>50</v>
      </c>
      <c r="I482" s="52" t="s">
        <v>51</v>
      </c>
      <c r="J482" s="258">
        <v>40</v>
      </c>
      <c r="K482" s="45" t="s">
        <v>1444</v>
      </c>
      <c r="L482" s="52" t="s">
        <v>1445</v>
      </c>
      <c r="M482" s="52" t="s">
        <v>1446</v>
      </c>
      <c r="N482" s="55" t="s">
        <v>25</v>
      </c>
      <c r="O482" s="49"/>
    </row>
    <row r="483" spans="2:15" ht="18" customHeight="1" x14ac:dyDescent="0.15">
      <c r="B483" s="54">
        <v>2017</v>
      </c>
      <c r="C483" s="55">
        <v>4</v>
      </c>
      <c r="D483" s="57" t="s">
        <v>15</v>
      </c>
      <c r="E483" s="45" t="s">
        <v>1449</v>
      </c>
      <c r="F483" s="65" t="s">
        <v>81</v>
      </c>
      <c r="G483" s="52" t="s">
        <v>49</v>
      </c>
      <c r="H483" s="52" t="s">
        <v>50</v>
      </c>
      <c r="I483" s="52" t="s">
        <v>51</v>
      </c>
      <c r="J483" s="258">
        <v>40</v>
      </c>
      <c r="K483" s="45" t="s">
        <v>1444</v>
      </c>
      <c r="L483" s="52" t="s">
        <v>1445</v>
      </c>
      <c r="M483" s="52" t="s">
        <v>1446</v>
      </c>
      <c r="N483" s="52" t="s">
        <v>1309</v>
      </c>
      <c r="O483" s="49"/>
    </row>
    <row r="484" spans="2:15" ht="18" customHeight="1" x14ac:dyDescent="0.15">
      <c r="B484" s="54">
        <v>2017</v>
      </c>
      <c r="C484" s="55">
        <v>4</v>
      </c>
      <c r="D484" s="57" t="s">
        <v>15</v>
      </c>
      <c r="E484" s="45" t="s">
        <v>1450</v>
      </c>
      <c r="F484" s="65" t="s">
        <v>81</v>
      </c>
      <c r="G484" s="52" t="s">
        <v>49</v>
      </c>
      <c r="H484" s="52" t="s">
        <v>50</v>
      </c>
      <c r="I484" s="52" t="s">
        <v>51</v>
      </c>
      <c r="J484" s="258">
        <v>40</v>
      </c>
      <c r="K484" s="45" t="s">
        <v>1444</v>
      </c>
      <c r="L484" s="52" t="s">
        <v>1445</v>
      </c>
      <c r="M484" s="52" t="s">
        <v>1446</v>
      </c>
      <c r="N484" s="52" t="s">
        <v>1309</v>
      </c>
      <c r="O484" s="49"/>
    </row>
    <row r="485" spans="2:15" ht="18" customHeight="1" x14ac:dyDescent="0.15">
      <c r="B485" s="54">
        <v>2017</v>
      </c>
      <c r="C485" s="55">
        <v>4</v>
      </c>
      <c r="D485" s="57" t="s">
        <v>15</v>
      </c>
      <c r="E485" s="45" t="s">
        <v>1451</v>
      </c>
      <c r="F485" s="65" t="s">
        <v>81</v>
      </c>
      <c r="G485" s="52" t="s">
        <v>49</v>
      </c>
      <c r="H485" s="52" t="s">
        <v>50</v>
      </c>
      <c r="I485" s="52" t="s">
        <v>51</v>
      </c>
      <c r="J485" s="258">
        <v>40</v>
      </c>
      <c r="K485" s="45" t="s">
        <v>1444</v>
      </c>
      <c r="L485" s="52" t="s">
        <v>1445</v>
      </c>
      <c r="M485" s="52" t="str">
        <f>M484</f>
        <v>042-479-8385</v>
      </c>
      <c r="N485" s="52" t="s">
        <v>1309</v>
      </c>
      <c r="O485" s="49"/>
    </row>
    <row r="486" spans="2:15" ht="18" customHeight="1" x14ac:dyDescent="0.15">
      <c r="B486" s="54">
        <v>2017</v>
      </c>
      <c r="C486" s="55">
        <v>4</v>
      </c>
      <c r="D486" s="57" t="s">
        <v>15</v>
      </c>
      <c r="E486" s="45" t="s">
        <v>2482</v>
      </c>
      <c r="F486" s="65" t="s">
        <v>81</v>
      </c>
      <c r="G486" s="52" t="s">
        <v>1200</v>
      </c>
      <c r="H486" s="52" t="s">
        <v>50</v>
      </c>
      <c r="I486" s="52" t="s">
        <v>51</v>
      </c>
      <c r="J486" s="257">
        <v>115</v>
      </c>
      <c r="K486" s="45" t="s">
        <v>2473</v>
      </c>
      <c r="L486" s="52" t="s">
        <v>2483</v>
      </c>
      <c r="M486" s="52" t="s">
        <v>2484</v>
      </c>
      <c r="N486" s="55" t="s">
        <v>25</v>
      </c>
      <c r="O486" s="49"/>
    </row>
    <row r="487" spans="2:15" ht="18" customHeight="1" x14ac:dyDescent="0.15">
      <c r="B487" s="54">
        <v>2017</v>
      </c>
      <c r="C487" s="55">
        <v>4</v>
      </c>
      <c r="D487" s="57" t="s">
        <v>15</v>
      </c>
      <c r="E487" s="45" t="s">
        <v>2516</v>
      </c>
      <c r="F487" s="65" t="s">
        <v>81</v>
      </c>
      <c r="G487" s="52" t="s">
        <v>40</v>
      </c>
      <c r="H487" s="52" t="s">
        <v>50</v>
      </c>
      <c r="I487" s="52" t="s">
        <v>42</v>
      </c>
      <c r="J487" s="258">
        <v>120</v>
      </c>
      <c r="K487" s="45" t="s">
        <v>2513</v>
      </c>
      <c r="L487" s="52" t="s">
        <v>2514</v>
      </c>
      <c r="M487" s="52" t="s">
        <v>2515</v>
      </c>
      <c r="N487" s="55" t="s">
        <v>25</v>
      </c>
      <c r="O487" s="49"/>
    </row>
    <row r="488" spans="2:15" ht="18" customHeight="1" x14ac:dyDescent="0.15">
      <c r="B488" s="54">
        <v>2017</v>
      </c>
      <c r="C488" s="55">
        <v>4</v>
      </c>
      <c r="D488" s="57" t="s">
        <v>15</v>
      </c>
      <c r="E488" s="45" t="s">
        <v>2812</v>
      </c>
      <c r="F488" s="65" t="s">
        <v>81</v>
      </c>
      <c r="G488" s="52" t="s">
        <v>40</v>
      </c>
      <c r="H488" s="52" t="s">
        <v>50</v>
      </c>
      <c r="I488" s="52" t="s">
        <v>42</v>
      </c>
      <c r="J488" s="257">
        <v>48</v>
      </c>
      <c r="K488" s="45" t="s">
        <v>2574</v>
      </c>
      <c r="L488" s="52" t="s">
        <v>2575</v>
      </c>
      <c r="M488" s="52" t="s">
        <v>2576</v>
      </c>
      <c r="N488" s="55" t="s">
        <v>25</v>
      </c>
      <c r="O488" s="49"/>
    </row>
    <row r="489" spans="2:15" ht="18" customHeight="1" x14ac:dyDescent="0.15">
      <c r="B489" s="54">
        <v>2017</v>
      </c>
      <c r="C489" s="55">
        <v>4</v>
      </c>
      <c r="D489" s="57" t="s">
        <v>15</v>
      </c>
      <c r="E489" s="45" t="s">
        <v>3129</v>
      </c>
      <c r="F489" s="65" t="s">
        <v>81</v>
      </c>
      <c r="G489" s="52" t="s">
        <v>49</v>
      </c>
      <c r="H489" s="52" t="s">
        <v>50</v>
      </c>
      <c r="I489" s="52" t="s">
        <v>42</v>
      </c>
      <c r="J489" s="257">
        <v>150</v>
      </c>
      <c r="K489" s="45" t="s">
        <v>3013</v>
      </c>
      <c r="L489" s="52" t="s">
        <v>3130</v>
      </c>
      <c r="M489" s="52" t="s">
        <v>3131</v>
      </c>
      <c r="N489" s="55" t="s">
        <v>25</v>
      </c>
      <c r="O489" s="49"/>
    </row>
    <row r="490" spans="2:15" ht="18" customHeight="1" x14ac:dyDescent="0.15">
      <c r="B490" s="54">
        <v>2017</v>
      </c>
      <c r="C490" s="55">
        <v>4</v>
      </c>
      <c r="D490" s="57" t="s">
        <v>15</v>
      </c>
      <c r="E490" s="45" t="s">
        <v>3132</v>
      </c>
      <c r="F490" s="65" t="s">
        <v>81</v>
      </c>
      <c r="G490" s="52" t="s">
        <v>49</v>
      </c>
      <c r="H490" s="52" t="s">
        <v>50</v>
      </c>
      <c r="I490" s="52" t="s">
        <v>42</v>
      </c>
      <c r="J490" s="257">
        <v>170</v>
      </c>
      <c r="K490" s="45" t="s">
        <v>3013</v>
      </c>
      <c r="L490" s="52" t="s">
        <v>3014</v>
      </c>
      <c r="M490" s="52" t="s">
        <v>3015</v>
      </c>
      <c r="N490" s="55" t="s">
        <v>25</v>
      </c>
      <c r="O490" s="49"/>
    </row>
    <row r="491" spans="2:15" ht="18" customHeight="1" x14ac:dyDescent="0.15">
      <c r="B491" s="54">
        <v>2017</v>
      </c>
      <c r="C491" s="55">
        <v>4</v>
      </c>
      <c r="D491" s="57" t="s">
        <v>15</v>
      </c>
      <c r="E491" s="45" t="s">
        <v>3133</v>
      </c>
      <c r="F491" s="65" t="s">
        <v>81</v>
      </c>
      <c r="G491" s="52" t="s">
        <v>49</v>
      </c>
      <c r="H491" s="52" t="s">
        <v>50</v>
      </c>
      <c r="I491" s="52" t="s">
        <v>42</v>
      </c>
      <c r="J491" s="257">
        <v>235</v>
      </c>
      <c r="K491" s="45" t="s">
        <v>3013</v>
      </c>
      <c r="L491" s="52" t="s">
        <v>3134</v>
      </c>
      <c r="M491" s="52" t="s">
        <v>3135</v>
      </c>
      <c r="N491" s="55" t="s">
        <v>25</v>
      </c>
      <c r="O491" s="49"/>
    </row>
    <row r="492" spans="2:15" ht="18" customHeight="1" x14ac:dyDescent="0.15">
      <c r="B492" s="54">
        <v>2017</v>
      </c>
      <c r="C492" s="55">
        <v>4</v>
      </c>
      <c r="D492" s="57" t="s">
        <v>15</v>
      </c>
      <c r="E492" s="45" t="s">
        <v>3136</v>
      </c>
      <c r="F492" s="65" t="s">
        <v>81</v>
      </c>
      <c r="G492" s="52" t="s">
        <v>49</v>
      </c>
      <c r="H492" s="52" t="s">
        <v>50</v>
      </c>
      <c r="I492" s="52" t="s">
        <v>42</v>
      </c>
      <c r="J492" s="257">
        <v>100</v>
      </c>
      <c r="K492" s="45" t="s">
        <v>3013</v>
      </c>
      <c r="L492" s="52" t="s">
        <v>3134</v>
      </c>
      <c r="M492" s="52" t="s">
        <v>3135</v>
      </c>
      <c r="N492" s="55" t="s">
        <v>25</v>
      </c>
      <c r="O492" s="49"/>
    </row>
    <row r="493" spans="2:15" ht="18" customHeight="1" x14ac:dyDescent="0.15">
      <c r="B493" s="54">
        <v>2017</v>
      </c>
      <c r="C493" s="55">
        <v>4</v>
      </c>
      <c r="D493" s="55" t="s">
        <v>15</v>
      </c>
      <c r="E493" s="45" t="s">
        <v>3224</v>
      </c>
      <c r="F493" s="52" t="s">
        <v>81</v>
      </c>
      <c r="G493" s="52" t="s">
        <v>40</v>
      </c>
      <c r="H493" s="52" t="s">
        <v>50</v>
      </c>
      <c r="I493" s="52" t="s">
        <v>42</v>
      </c>
      <c r="J493" s="261">
        <v>200</v>
      </c>
      <c r="K493" s="45" t="s">
        <v>3177</v>
      </c>
      <c r="L493" s="52" t="s">
        <v>3222</v>
      </c>
      <c r="M493" s="52" t="s">
        <v>3223</v>
      </c>
      <c r="N493" s="55" t="s">
        <v>1309</v>
      </c>
      <c r="O493" s="49"/>
    </row>
    <row r="494" spans="2:15" ht="18" customHeight="1" x14ac:dyDescent="0.15">
      <c r="B494" s="54">
        <v>2017</v>
      </c>
      <c r="C494" s="55">
        <v>4</v>
      </c>
      <c r="D494" s="57" t="s">
        <v>15</v>
      </c>
      <c r="E494" s="41" t="s">
        <v>3720</v>
      </c>
      <c r="F494" s="65" t="s">
        <v>3536</v>
      </c>
      <c r="G494" s="52" t="s">
        <v>40</v>
      </c>
      <c r="H494" s="52" t="s">
        <v>50</v>
      </c>
      <c r="I494" s="52" t="s">
        <v>42</v>
      </c>
      <c r="J494" s="257">
        <v>50</v>
      </c>
      <c r="K494" s="45" t="s">
        <v>3708</v>
      </c>
      <c r="L494" s="52" t="s">
        <v>3718</v>
      </c>
      <c r="M494" s="52" t="s">
        <v>3721</v>
      </c>
      <c r="N494" s="39" t="s">
        <v>3403</v>
      </c>
      <c r="O494" s="108"/>
    </row>
    <row r="495" spans="2:15" ht="18" customHeight="1" x14ac:dyDescent="0.15">
      <c r="B495" s="54">
        <v>2017</v>
      </c>
      <c r="C495" s="55">
        <v>4</v>
      </c>
      <c r="D495" s="57" t="s">
        <v>15</v>
      </c>
      <c r="E495" s="41" t="s">
        <v>3722</v>
      </c>
      <c r="F495" s="65" t="s">
        <v>3536</v>
      </c>
      <c r="G495" s="52" t="s">
        <v>40</v>
      </c>
      <c r="H495" s="52" t="s">
        <v>50</v>
      </c>
      <c r="I495" s="52" t="s">
        <v>42</v>
      </c>
      <c r="J495" s="257">
        <v>120</v>
      </c>
      <c r="K495" s="45" t="s">
        <v>3708</v>
      </c>
      <c r="L495" s="52" t="s">
        <v>3723</v>
      </c>
      <c r="M495" s="52" t="s">
        <v>3724</v>
      </c>
      <c r="N495" s="39" t="s">
        <v>3403</v>
      </c>
      <c r="O495" s="108"/>
    </row>
    <row r="496" spans="2:15" ht="18" customHeight="1" x14ac:dyDescent="0.15">
      <c r="B496" s="98">
        <v>2017</v>
      </c>
      <c r="C496" s="40">
        <v>4</v>
      </c>
      <c r="D496" s="40" t="s">
        <v>15</v>
      </c>
      <c r="E496" s="41" t="s">
        <v>3771</v>
      </c>
      <c r="F496" s="39" t="s">
        <v>81</v>
      </c>
      <c r="G496" s="39" t="s">
        <v>40</v>
      </c>
      <c r="H496" s="39" t="s">
        <v>50</v>
      </c>
      <c r="I496" s="39" t="s">
        <v>42</v>
      </c>
      <c r="J496" s="198">
        <v>50</v>
      </c>
      <c r="K496" s="45" t="s">
        <v>3746</v>
      </c>
      <c r="L496" s="39" t="s">
        <v>3772</v>
      </c>
      <c r="M496" s="39" t="s">
        <v>3773</v>
      </c>
      <c r="N496" s="39" t="s">
        <v>3403</v>
      </c>
      <c r="O496" s="108"/>
    </row>
    <row r="497" spans="2:15" ht="18" customHeight="1" x14ac:dyDescent="0.15">
      <c r="B497" s="54">
        <v>2017</v>
      </c>
      <c r="C497" s="55">
        <v>4</v>
      </c>
      <c r="D497" s="57" t="s">
        <v>3228</v>
      </c>
      <c r="E497" s="45" t="s">
        <v>3839</v>
      </c>
      <c r="F497" s="65" t="s">
        <v>3536</v>
      </c>
      <c r="G497" s="52" t="s">
        <v>3554</v>
      </c>
      <c r="H497" s="52" t="s">
        <v>3552</v>
      </c>
      <c r="I497" s="52" t="s">
        <v>3840</v>
      </c>
      <c r="J497" s="257">
        <v>65</v>
      </c>
      <c r="K497" s="45" t="s">
        <v>3790</v>
      </c>
      <c r="L497" s="52" t="s">
        <v>3833</v>
      </c>
      <c r="M497" s="52" t="s">
        <v>3805</v>
      </c>
      <c r="N497" s="55" t="s">
        <v>3403</v>
      </c>
      <c r="O497" s="49"/>
    </row>
    <row r="498" spans="2:15" ht="18" customHeight="1" x14ac:dyDescent="0.15">
      <c r="B498" s="54">
        <v>2017</v>
      </c>
      <c r="C498" s="55">
        <v>4</v>
      </c>
      <c r="D498" s="57" t="s">
        <v>3228</v>
      </c>
      <c r="E498" s="45" t="s">
        <v>3841</v>
      </c>
      <c r="F498" s="65" t="s">
        <v>3536</v>
      </c>
      <c r="G498" s="52" t="s">
        <v>3554</v>
      </c>
      <c r="H498" s="52" t="s">
        <v>3552</v>
      </c>
      <c r="I498" s="52" t="s">
        <v>3840</v>
      </c>
      <c r="J498" s="257">
        <v>85</v>
      </c>
      <c r="K498" s="45" t="s">
        <v>3790</v>
      </c>
      <c r="L498" s="52" t="s">
        <v>3833</v>
      </c>
      <c r="M498" s="52" t="s">
        <v>3805</v>
      </c>
      <c r="N498" s="55" t="s">
        <v>3403</v>
      </c>
      <c r="O498" s="49"/>
    </row>
    <row r="499" spans="2:15" ht="18" customHeight="1" x14ac:dyDescent="0.15">
      <c r="B499" s="54">
        <v>2017</v>
      </c>
      <c r="C499" s="55">
        <v>4</v>
      </c>
      <c r="D499" s="57" t="s">
        <v>3228</v>
      </c>
      <c r="E499" s="45" t="s">
        <v>3842</v>
      </c>
      <c r="F499" s="65" t="s">
        <v>3536</v>
      </c>
      <c r="G499" s="52" t="s">
        <v>3554</v>
      </c>
      <c r="H499" s="52" t="s">
        <v>3552</v>
      </c>
      <c r="I499" s="52" t="s">
        <v>3840</v>
      </c>
      <c r="J499" s="257">
        <v>121</v>
      </c>
      <c r="K499" s="45" t="s">
        <v>3790</v>
      </c>
      <c r="L499" s="52" t="s">
        <v>3833</v>
      </c>
      <c r="M499" s="52" t="s">
        <v>3828</v>
      </c>
      <c r="N499" s="55" t="s">
        <v>3403</v>
      </c>
      <c r="O499" s="49"/>
    </row>
    <row r="500" spans="2:15" ht="18" customHeight="1" x14ac:dyDescent="0.15">
      <c r="B500" s="54">
        <v>2017</v>
      </c>
      <c r="C500" s="55">
        <v>4</v>
      </c>
      <c r="D500" s="57" t="s">
        <v>3228</v>
      </c>
      <c r="E500" s="45" t="s">
        <v>3843</v>
      </c>
      <c r="F500" s="65" t="s">
        <v>3536</v>
      </c>
      <c r="G500" s="52" t="s">
        <v>3554</v>
      </c>
      <c r="H500" s="52" t="s">
        <v>3552</v>
      </c>
      <c r="I500" s="52" t="s">
        <v>3840</v>
      </c>
      <c r="J500" s="257">
        <v>200</v>
      </c>
      <c r="K500" s="45" t="s">
        <v>3790</v>
      </c>
      <c r="L500" s="52" t="s">
        <v>3833</v>
      </c>
      <c r="M500" s="52" t="s">
        <v>3830</v>
      </c>
      <c r="N500" s="55" t="s">
        <v>3403</v>
      </c>
      <c r="O500" s="49"/>
    </row>
    <row r="501" spans="2:15" ht="18" customHeight="1" x14ac:dyDescent="0.15">
      <c r="B501" s="54">
        <v>2017</v>
      </c>
      <c r="C501" s="55">
        <v>4</v>
      </c>
      <c r="D501" s="55" t="s">
        <v>15</v>
      </c>
      <c r="E501" s="45" t="s">
        <v>3550</v>
      </c>
      <c r="F501" s="52" t="s">
        <v>3536</v>
      </c>
      <c r="G501" s="52" t="s">
        <v>3551</v>
      </c>
      <c r="H501" s="52" t="s">
        <v>3552</v>
      </c>
      <c r="I501" s="52" t="s">
        <v>42</v>
      </c>
      <c r="J501" s="258">
        <v>150</v>
      </c>
      <c r="K501" s="45" t="s">
        <v>3231</v>
      </c>
      <c r="L501" s="52" t="s">
        <v>3232</v>
      </c>
      <c r="M501" s="52" t="s">
        <v>3233</v>
      </c>
      <c r="N501" s="55" t="s">
        <v>25</v>
      </c>
      <c r="O501" s="58"/>
    </row>
    <row r="502" spans="2:15" ht="18" customHeight="1" x14ac:dyDescent="0.15">
      <c r="B502" s="54">
        <v>2017</v>
      </c>
      <c r="C502" s="55">
        <v>4</v>
      </c>
      <c r="D502" s="55" t="s">
        <v>15</v>
      </c>
      <c r="E502" s="45" t="s">
        <v>4585</v>
      </c>
      <c r="F502" s="52" t="s">
        <v>3536</v>
      </c>
      <c r="G502" s="52" t="s">
        <v>3551</v>
      </c>
      <c r="H502" s="52" t="s">
        <v>41</v>
      </c>
      <c r="I502" s="52" t="s">
        <v>42</v>
      </c>
      <c r="J502" s="258">
        <v>2626</v>
      </c>
      <c r="K502" s="45" t="s">
        <v>4478</v>
      </c>
      <c r="L502" s="36" t="s">
        <v>4479</v>
      </c>
      <c r="M502" s="52" t="s">
        <v>4480</v>
      </c>
      <c r="N502" s="55" t="s">
        <v>25</v>
      </c>
      <c r="O502" s="58"/>
    </row>
    <row r="503" spans="2:15" ht="18" customHeight="1" x14ac:dyDescent="0.15">
      <c r="B503" s="54">
        <v>2017</v>
      </c>
      <c r="C503" s="55">
        <v>4</v>
      </c>
      <c r="D503" s="55" t="s">
        <v>3228</v>
      </c>
      <c r="E503" s="45" t="s">
        <v>4586</v>
      </c>
      <c r="F503" s="52" t="s">
        <v>3536</v>
      </c>
      <c r="G503" s="52" t="s">
        <v>49</v>
      </c>
      <c r="H503" s="52" t="s">
        <v>41</v>
      </c>
      <c r="I503" s="52" t="s">
        <v>42</v>
      </c>
      <c r="J503" s="258">
        <v>25</v>
      </c>
      <c r="K503" s="45" t="s">
        <v>4478</v>
      </c>
      <c r="L503" s="36" t="s">
        <v>4484</v>
      </c>
      <c r="M503" s="52" t="s">
        <v>4485</v>
      </c>
      <c r="N503" s="55" t="s">
        <v>25</v>
      </c>
      <c r="O503" s="58"/>
    </row>
    <row r="504" spans="2:15" ht="18" customHeight="1" x14ac:dyDescent="0.15">
      <c r="B504" s="54">
        <v>2017</v>
      </c>
      <c r="C504" s="55">
        <v>4</v>
      </c>
      <c r="D504" s="55" t="s">
        <v>15</v>
      </c>
      <c r="E504" s="45" t="s">
        <v>4587</v>
      </c>
      <c r="F504" s="52" t="s">
        <v>3536</v>
      </c>
      <c r="G504" s="52" t="s">
        <v>49</v>
      </c>
      <c r="H504" s="52" t="s">
        <v>41</v>
      </c>
      <c r="I504" s="52" t="s">
        <v>3557</v>
      </c>
      <c r="J504" s="258">
        <v>25</v>
      </c>
      <c r="K504" s="45" t="s">
        <v>4478</v>
      </c>
      <c r="L504" s="36" t="s">
        <v>4484</v>
      </c>
      <c r="M504" s="52" t="s">
        <v>4485</v>
      </c>
      <c r="N504" s="55" t="s">
        <v>25</v>
      </c>
      <c r="O504" s="58"/>
    </row>
    <row r="505" spans="2:15" ht="18" customHeight="1" x14ac:dyDescent="0.15">
      <c r="B505" s="54">
        <v>2017</v>
      </c>
      <c r="C505" s="55">
        <v>4</v>
      </c>
      <c r="D505" s="55" t="s">
        <v>15</v>
      </c>
      <c r="E505" s="45" t="s">
        <v>4588</v>
      </c>
      <c r="F505" s="52" t="s">
        <v>3536</v>
      </c>
      <c r="G505" s="52" t="s">
        <v>3551</v>
      </c>
      <c r="H505" s="52" t="s">
        <v>41</v>
      </c>
      <c r="I505" s="52" t="s">
        <v>3557</v>
      </c>
      <c r="J505" s="258">
        <v>25</v>
      </c>
      <c r="K505" s="45" t="s">
        <v>4478</v>
      </c>
      <c r="L505" s="36" t="s">
        <v>4484</v>
      </c>
      <c r="M505" s="52" t="s">
        <v>4485</v>
      </c>
      <c r="N505" s="55" t="s">
        <v>25</v>
      </c>
      <c r="O505" s="58"/>
    </row>
    <row r="506" spans="2:15" ht="18" customHeight="1" x14ac:dyDescent="0.15">
      <c r="B506" s="54">
        <v>2017</v>
      </c>
      <c r="C506" s="55">
        <v>4</v>
      </c>
      <c r="D506" s="55" t="s">
        <v>15</v>
      </c>
      <c r="E506" s="45" t="s">
        <v>4605</v>
      </c>
      <c r="F506" s="52" t="s">
        <v>3536</v>
      </c>
      <c r="G506" s="52" t="s">
        <v>49</v>
      </c>
      <c r="H506" s="52" t="s">
        <v>41</v>
      </c>
      <c r="I506" s="52" t="s">
        <v>42</v>
      </c>
      <c r="J506" s="258">
        <v>30</v>
      </c>
      <c r="K506" s="45" t="s">
        <v>4606</v>
      </c>
      <c r="L506" s="36" t="s">
        <v>4607</v>
      </c>
      <c r="M506" s="52" t="s">
        <v>4608</v>
      </c>
      <c r="N506" s="55" t="s">
        <v>25</v>
      </c>
      <c r="O506" s="58"/>
    </row>
    <row r="507" spans="2:15" ht="18" customHeight="1" x14ac:dyDescent="0.15">
      <c r="B507" s="54">
        <v>2017</v>
      </c>
      <c r="C507" s="55">
        <v>4</v>
      </c>
      <c r="D507" s="55" t="s">
        <v>15</v>
      </c>
      <c r="E507" s="45" t="s">
        <v>4609</v>
      </c>
      <c r="F507" s="52" t="s">
        <v>81</v>
      </c>
      <c r="G507" s="52" t="s">
        <v>49</v>
      </c>
      <c r="H507" s="52" t="s">
        <v>41</v>
      </c>
      <c r="I507" s="52" t="s">
        <v>42</v>
      </c>
      <c r="J507" s="258">
        <v>40</v>
      </c>
      <c r="K507" s="45" t="s">
        <v>4606</v>
      </c>
      <c r="L507" s="36" t="s">
        <v>4610</v>
      </c>
      <c r="M507" s="52" t="s">
        <v>4611</v>
      </c>
      <c r="N507" s="55" t="s">
        <v>25</v>
      </c>
      <c r="O507" s="58"/>
    </row>
    <row r="508" spans="2:15" ht="18" customHeight="1" x14ac:dyDescent="0.15">
      <c r="B508" s="54">
        <v>2017</v>
      </c>
      <c r="C508" s="55">
        <v>4</v>
      </c>
      <c r="D508" s="55" t="s">
        <v>15</v>
      </c>
      <c r="E508" s="45" t="s">
        <v>4612</v>
      </c>
      <c r="F508" s="52" t="s">
        <v>81</v>
      </c>
      <c r="G508" s="52" t="s">
        <v>49</v>
      </c>
      <c r="H508" s="52" t="s">
        <v>41</v>
      </c>
      <c r="I508" s="52" t="s">
        <v>42</v>
      </c>
      <c r="J508" s="258">
        <v>25</v>
      </c>
      <c r="K508" s="45" t="s">
        <v>4606</v>
      </c>
      <c r="L508" s="36" t="s">
        <v>4610</v>
      </c>
      <c r="M508" s="52" t="s">
        <v>4611</v>
      </c>
      <c r="N508" s="55" t="s">
        <v>25</v>
      </c>
      <c r="O508" s="58"/>
    </row>
    <row r="509" spans="2:15" ht="18" customHeight="1" x14ac:dyDescent="0.15">
      <c r="B509" s="54">
        <v>2017</v>
      </c>
      <c r="C509" s="55">
        <v>4</v>
      </c>
      <c r="D509" s="57" t="s">
        <v>15</v>
      </c>
      <c r="E509" s="16" t="s">
        <v>5204</v>
      </c>
      <c r="F509" s="65" t="s">
        <v>81</v>
      </c>
      <c r="G509" s="52" t="s">
        <v>40</v>
      </c>
      <c r="H509" s="52" t="s">
        <v>41</v>
      </c>
      <c r="I509" s="52" t="s">
        <v>42</v>
      </c>
      <c r="J509" s="257">
        <v>67</v>
      </c>
      <c r="K509" s="22" t="s">
        <v>4939</v>
      </c>
      <c r="L509" s="24" t="s">
        <v>4941</v>
      </c>
      <c r="M509" s="24" t="s">
        <v>4942</v>
      </c>
      <c r="N509" s="55" t="s">
        <v>25</v>
      </c>
      <c r="O509" s="49"/>
    </row>
    <row r="510" spans="2:15" ht="18" customHeight="1" x14ac:dyDescent="0.15">
      <c r="B510" s="54">
        <v>2017</v>
      </c>
      <c r="C510" s="55">
        <v>4</v>
      </c>
      <c r="D510" s="57" t="s">
        <v>15</v>
      </c>
      <c r="E510" s="42" t="s">
        <v>5314</v>
      </c>
      <c r="F510" s="65" t="s">
        <v>5207</v>
      </c>
      <c r="G510" s="52" t="s">
        <v>40</v>
      </c>
      <c r="H510" s="52" t="s">
        <v>5315</v>
      </c>
      <c r="I510" s="52" t="s">
        <v>42</v>
      </c>
      <c r="J510" s="257">
        <v>170</v>
      </c>
      <c r="K510" s="48" t="s">
        <v>5300</v>
      </c>
      <c r="L510" s="52" t="s">
        <v>5301</v>
      </c>
      <c r="M510" s="52" t="s">
        <v>5302</v>
      </c>
      <c r="N510" s="55" t="s">
        <v>25</v>
      </c>
      <c r="O510" s="49"/>
    </row>
    <row r="511" spans="2:15" ht="18" customHeight="1" x14ac:dyDescent="0.15">
      <c r="B511" s="54">
        <v>2017</v>
      </c>
      <c r="C511" s="55">
        <v>4</v>
      </c>
      <c r="D511" s="57" t="s">
        <v>16</v>
      </c>
      <c r="E511" s="48" t="s">
        <v>5365</v>
      </c>
      <c r="F511" s="65" t="s">
        <v>5366</v>
      </c>
      <c r="G511" s="52" t="s">
        <v>40</v>
      </c>
      <c r="H511" s="52" t="s">
        <v>50</v>
      </c>
      <c r="I511" s="52" t="s">
        <v>42</v>
      </c>
      <c r="J511" s="257">
        <v>200</v>
      </c>
      <c r="K511" s="48" t="s">
        <v>5367</v>
      </c>
      <c r="L511" s="52" t="s">
        <v>5368</v>
      </c>
      <c r="M511" s="52" t="s">
        <v>5369</v>
      </c>
      <c r="N511" s="55" t="s">
        <v>25</v>
      </c>
      <c r="O511" s="49"/>
    </row>
    <row r="512" spans="2:15" ht="18" customHeight="1" x14ac:dyDescent="0.15">
      <c r="B512" s="54">
        <v>2017</v>
      </c>
      <c r="C512" s="55">
        <v>5</v>
      </c>
      <c r="D512" s="57" t="s">
        <v>15</v>
      </c>
      <c r="E512" s="45" t="s">
        <v>1269</v>
      </c>
      <c r="F512" s="65" t="s">
        <v>81</v>
      </c>
      <c r="G512" s="52" t="s">
        <v>40</v>
      </c>
      <c r="H512" s="52" t="s">
        <v>50</v>
      </c>
      <c r="I512" s="52" t="s">
        <v>42</v>
      </c>
      <c r="J512" s="257">
        <v>150</v>
      </c>
      <c r="K512" s="45" t="s">
        <v>755</v>
      </c>
      <c r="L512" s="52" t="s">
        <v>531</v>
      </c>
      <c r="M512" s="52" t="s">
        <v>532</v>
      </c>
      <c r="N512" s="55" t="s">
        <v>25</v>
      </c>
      <c r="O512" s="49"/>
    </row>
    <row r="513" spans="2:15" ht="18" customHeight="1" x14ac:dyDescent="0.15">
      <c r="B513" s="54">
        <v>2017</v>
      </c>
      <c r="C513" s="55">
        <v>5</v>
      </c>
      <c r="D513" s="57" t="s">
        <v>15</v>
      </c>
      <c r="E513" s="45" t="s">
        <v>1274</v>
      </c>
      <c r="F513" s="65" t="s">
        <v>81</v>
      </c>
      <c r="G513" s="52" t="s">
        <v>40</v>
      </c>
      <c r="H513" s="52" t="s">
        <v>50</v>
      </c>
      <c r="I513" s="52" t="s">
        <v>42</v>
      </c>
      <c r="J513" s="257">
        <v>300</v>
      </c>
      <c r="K513" s="45" t="s">
        <v>541</v>
      </c>
      <c r="L513" s="52" t="s">
        <v>1272</v>
      </c>
      <c r="M513" s="52" t="s">
        <v>1273</v>
      </c>
      <c r="N513" s="55" t="s">
        <v>25</v>
      </c>
      <c r="O513" s="49"/>
    </row>
    <row r="514" spans="2:15" ht="18" customHeight="1" x14ac:dyDescent="0.15">
      <c r="B514" s="54">
        <v>2017</v>
      </c>
      <c r="C514" s="55">
        <v>5</v>
      </c>
      <c r="D514" s="57" t="s">
        <v>15</v>
      </c>
      <c r="E514" s="45" t="s">
        <v>1281</v>
      </c>
      <c r="F514" s="65" t="s">
        <v>81</v>
      </c>
      <c r="G514" s="52" t="s">
        <v>49</v>
      </c>
      <c r="H514" s="52" t="s">
        <v>41</v>
      </c>
      <c r="I514" s="52" t="s">
        <v>42</v>
      </c>
      <c r="J514" s="257">
        <v>100</v>
      </c>
      <c r="K514" s="45" t="s">
        <v>587</v>
      </c>
      <c r="L514" s="52" t="s">
        <v>588</v>
      </c>
      <c r="M514" s="52" t="s">
        <v>589</v>
      </c>
      <c r="N514" s="55" t="s">
        <v>25</v>
      </c>
      <c r="O514" s="49"/>
    </row>
    <row r="515" spans="2:15" ht="18" customHeight="1" x14ac:dyDescent="0.15">
      <c r="B515" s="54">
        <v>2017</v>
      </c>
      <c r="C515" s="55">
        <v>5</v>
      </c>
      <c r="D515" s="57" t="s">
        <v>889</v>
      </c>
      <c r="E515" s="45" t="s">
        <v>1308</v>
      </c>
      <c r="F515" s="65" t="s">
        <v>469</v>
      </c>
      <c r="G515" s="52" t="s">
        <v>1200</v>
      </c>
      <c r="H515" s="52" t="s">
        <v>1305</v>
      </c>
      <c r="I515" s="52" t="s">
        <v>42</v>
      </c>
      <c r="J515" s="257">
        <v>100</v>
      </c>
      <c r="K515" s="45" t="s">
        <v>1299</v>
      </c>
      <c r="L515" s="52" t="s">
        <v>1306</v>
      </c>
      <c r="M515" s="52" t="s">
        <v>1307</v>
      </c>
      <c r="N515" s="55" t="s">
        <v>1309</v>
      </c>
      <c r="O515" s="49"/>
    </row>
    <row r="516" spans="2:15" ht="18" customHeight="1" x14ac:dyDescent="0.15">
      <c r="B516" s="54">
        <v>2017</v>
      </c>
      <c r="C516" s="55">
        <v>5</v>
      </c>
      <c r="D516" s="57" t="s">
        <v>15</v>
      </c>
      <c r="E516" s="169" t="s">
        <v>1370</v>
      </c>
      <c r="F516" s="65" t="s">
        <v>81</v>
      </c>
      <c r="G516" s="52" t="s">
        <v>40</v>
      </c>
      <c r="H516" s="52" t="s">
        <v>41</v>
      </c>
      <c r="I516" s="52" t="s">
        <v>42</v>
      </c>
      <c r="J516" s="258">
        <v>60</v>
      </c>
      <c r="K516" s="45" t="s">
        <v>1367</v>
      </c>
      <c r="L516" s="52" t="s">
        <v>1371</v>
      </c>
      <c r="M516" s="52" t="s">
        <v>1372</v>
      </c>
      <c r="N516" s="52" t="s">
        <v>25</v>
      </c>
      <c r="O516" s="49"/>
    </row>
    <row r="517" spans="2:15" ht="18" customHeight="1" x14ac:dyDescent="0.15">
      <c r="B517" s="54">
        <v>2017</v>
      </c>
      <c r="C517" s="55">
        <v>5</v>
      </c>
      <c r="D517" s="57" t="s">
        <v>15</v>
      </c>
      <c r="E517" s="45" t="s">
        <v>1466</v>
      </c>
      <c r="F517" s="65" t="s">
        <v>81</v>
      </c>
      <c r="G517" s="52" t="s">
        <v>40</v>
      </c>
      <c r="H517" s="52" t="s">
        <v>50</v>
      </c>
      <c r="I517" s="52" t="s">
        <v>42</v>
      </c>
      <c r="J517" s="258">
        <v>332</v>
      </c>
      <c r="K517" s="45" t="s">
        <v>1467</v>
      </c>
      <c r="L517" s="52" t="s">
        <v>1468</v>
      </c>
      <c r="M517" s="52" t="s">
        <v>1469</v>
      </c>
      <c r="N517" s="52" t="s">
        <v>25</v>
      </c>
      <c r="O517" s="49"/>
    </row>
    <row r="518" spans="2:15" ht="18" customHeight="1" x14ac:dyDescent="0.15">
      <c r="B518" s="54">
        <v>2017</v>
      </c>
      <c r="C518" s="55">
        <v>5</v>
      </c>
      <c r="D518" s="57" t="s">
        <v>15</v>
      </c>
      <c r="E518" s="45" t="s">
        <v>1470</v>
      </c>
      <c r="F518" s="65" t="s">
        <v>81</v>
      </c>
      <c r="G518" s="52" t="s">
        <v>40</v>
      </c>
      <c r="H518" s="52" t="s">
        <v>50</v>
      </c>
      <c r="I518" s="52" t="s">
        <v>42</v>
      </c>
      <c r="J518" s="258">
        <v>30</v>
      </c>
      <c r="K518" s="45" t="s">
        <v>1467</v>
      </c>
      <c r="L518" s="52" t="s">
        <v>1468</v>
      </c>
      <c r="M518" s="52" t="s">
        <v>1469</v>
      </c>
      <c r="N518" s="52" t="s">
        <v>25</v>
      </c>
      <c r="O518" s="49"/>
    </row>
    <row r="519" spans="2:15" ht="18" customHeight="1" x14ac:dyDescent="0.15">
      <c r="B519" s="54">
        <v>2017</v>
      </c>
      <c r="C519" s="55">
        <v>5</v>
      </c>
      <c r="D519" s="57" t="s">
        <v>15</v>
      </c>
      <c r="E519" s="45" t="s">
        <v>1471</v>
      </c>
      <c r="F519" s="65" t="s">
        <v>81</v>
      </c>
      <c r="G519" s="52" t="s">
        <v>40</v>
      </c>
      <c r="H519" s="52" t="s">
        <v>50</v>
      </c>
      <c r="I519" s="52" t="s">
        <v>42</v>
      </c>
      <c r="J519" s="258">
        <v>80</v>
      </c>
      <c r="K519" s="45" t="s">
        <v>1467</v>
      </c>
      <c r="L519" s="52" t="s">
        <v>1468</v>
      </c>
      <c r="M519" s="52" t="s">
        <v>1469</v>
      </c>
      <c r="N519" s="52" t="s">
        <v>25</v>
      </c>
      <c r="O519" s="49"/>
    </row>
    <row r="520" spans="2:15" ht="18" customHeight="1" x14ac:dyDescent="0.15">
      <c r="B520" s="54">
        <v>2017</v>
      </c>
      <c r="C520" s="55">
        <v>5</v>
      </c>
      <c r="D520" s="57" t="s">
        <v>15</v>
      </c>
      <c r="E520" s="45" t="s">
        <v>1833</v>
      </c>
      <c r="F520" s="65" t="s">
        <v>81</v>
      </c>
      <c r="G520" s="52" t="s">
        <v>40</v>
      </c>
      <c r="H520" s="52" t="s">
        <v>50</v>
      </c>
      <c r="I520" s="52" t="s">
        <v>42</v>
      </c>
      <c r="J520" s="257">
        <v>160</v>
      </c>
      <c r="K520" s="45" t="s">
        <v>1829</v>
      </c>
      <c r="L520" s="52" t="s">
        <v>1834</v>
      </c>
      <c r="M520" s="52" t="s">
        <v>1835</v>
      </c>
      <c r="N520" s="55" t="s">
        <v>25</v>
      </c>
      <c r="O520" s="49"/>
    </row>
    <row r="521" spans="2:15" ht="18" customHeight="1" x14ac:dyDescent="0.15">
      <c r="B521" s="54">
        <v>2017</v>
      </c>
      <c r="C521" s="55">
        <v>5</v>
      </c>
      <c r="D521" s="57" t="s">
        <v>15</v>
      </c>
      <c r="E521" s="45" t="s">
        <v>1883</v>
      </c>
      <c r="F521" s="65" t="s">
        <v>81</v>
      </c>
      <c r="G521" s="52" t="s">
        <v>40</v>
      </c>
      <c r="H521" s="52" t="s">
        <v>50</v>
      </c>
      <c r="I521" s="52" t="s">
        <v>42</v>
      </c>
      <c r="J521" s="257">
        <v>119</v>
      </c>
      <c r="K521" s="45" t="s">
        <v>1707</v>
      </c>
      <c r="L521" s="52" t="s">
        <v>1718</v>
      </c>
      <c r="M521" s="52" t="s">
        <v>1719</v>
      </c>
      <c r="N521" s="52" t="s">
        <v>25</v>
      </c>
      <c r="O521" s="49"/>
    </row>
    <row r="522" spans="2:15" ht="18" customHeight="1" x14ac:dyDescent="0.15">
      <c r="B522" s="98">
        <v>2017</v>
      </c>
      <c r="C522" s="40">
        <v>5</v>
      </c>
      <c r="D522" s="117" t="s">
        <v>15</v>
      </c>
      <c r="E522" s="41" t="s">
        <v>2431</v>
      </c>
      <c r="F522" s="84" t="s">
        <v>81</v>
      </c>
      <c r="G522" s="39" t="s">
        <v>49</v>
      </c>
      <c r="H522" s="39" t="s">
        <v>50</v>
      </c>
      <c r="I522" s="39" t="s">
        <v>51</v>
      </c>
      <c r="J522" s="198">
        <v>93</v>
      </c>
      <c r="K522" s="41" t="s">
        <v>1887</v>
      </c>
      <c r="L522" s="39" t="s">
        <v>1894</v>
      </c>
      <c r="M522" s="39" t="s">
        <v>1895</v>
      </c>
      <c r="N522" s="40" t="s">
        <v>25</v>
      </c>
      <c r="O522" s="83"/>
    </row>
    <row r="523" spans="2:15" ht="18" customHeight="1" x14ac:dyDescent="0.15">
      <c r="B523" s="54">
        <v>2017</v>
      </c>
      <c r="C523" s="55">
        <v>5</v>
      </c>
      <c r="D523" s="57" t="s">
        <v>15</v>
      </c>
      <c r="E523" s="45" t="s">
        <v>2432</v>
      </c>
      <c r="F523" s="65" t="s">
        <v>81</v>
      </c>
      <c r="G523" s="52" t="s">
        <v>49</v>
      </c>
      <c r="H523" s="52" t="s">
        <v>50</v>
      </c>
      <c r="I523" s="52" t="s">
        <v>51</v>
      </c>
      <c r="J523" s="257">
        <v>73</v>
      </c>
      <c r="K523" s="45" t="s">
        <v>1887</v>
      </c>
      <c r="L523" s="52" t="s">
        <v>1894</v>
      </c>
      <c r="M523" s="52" t="s">
        <v>1895</v>
      </c>
      <c r="N523" s="55" t="s">
        <v>25</v>
      </c>
      <c r="O523" s="58"/>
    </row>
    <row r="524" spans="2:15" ht="18" customHeight="1" x14ac:dyDescent="0.15">
      <c r="B524" s="54">
        <v>2017</v>
      </c>
      <c r="C524" s="55">
        <v>5</v>
      </c>
      <c r="D524" s="57" t="s">
        <v>15</v>
      </c>
      <c r="E524" s="45" t="s">
        <v>2433</v>
      </c>
      <c r="F524" s="65" t="s">
        <v>81</v>
      </c>
      <c r="G524" s="52" t="s">
        <v>49</v>
      </c>
      <c r="H524" s="52" t="s">
        <v>50</v>
      </c>
      <c r="I524" s="52" t="s">
        <v>51</v>
      </c>
      <c r="J524" s="257">
        <v>106</v>
      </c>
      <c r="K524" s="45" t="s">
        <v>1887</v>
      </c>
      <c r="L524" s="52" t="s">
        <v>1901</v>
      </c>
      <c r="M524" s="52" t="s">
        <v>1902</v>
      </c>
      <c r="N524" s="55" t="s">
        <v>25</v>
      </c>
      <c r="O524" s="58"/>
    </row>
    <row r="525" spans="2:15" ht="18" customHeight="1" x14ac:dyDescent="0.15">
      <c r="B525" s="54">
        <v>2017</v>
      </c>
      <c r="C525" s="55">
        <v>5</v>
      </c>
      <c r="D525" s="57" t="s">
        <v>15</v>
      </c>
      <c r="E525" s="45" t="s">
        <v>2434</v>
      </c>
      <c r="F525" s="65" t="s">
        <v>81</v>
      </c>
      <c r="G525" s="52" t="s">
        <v>49</v>
      </c>
      <c r="H525" s="52" t="s">
        <v>50</v>
      </c>
      <c r="I525" s="52" t="s">
        <v>51</v>
      </c>
      <c r="J525" s="257">
        <v>93</v>
      </c>
      <c r="K525" s="45" t="s">
        <v>1887</v>
      </c>
      <c r="L525" s="52" t="s">
        <v>1901</v>
      </c>
      <c r="M525" s="52" t="s">
        <v>1902</v>
      </c>
      <c r="N525" s="55" t="s">
        <v>25</v>
      </c>
      <c r="O525" s="58"/>
    </row>
    <row r="526" spans="2:15" ht="18" customHeight="1" x14ac:dyDescent="0.15">
      <c r="B526" s="54">
        <v>2017</v>
      </c>
      <c r="C526" s="55">
        <v>5</v>
      </c>
      <c r="D526" s="57" t="s">
        <v>15</v>
      </c>
      <c r="E526" s="45" t="s">
        <v>2440</v>
      </c>
      <c r="F526" s="65" t="s">
        <v>81</v>
      </c>
      <c r="G526" s="52" t="s">
        <v>40</v>
      </c>
      <c r="H526" s="52" t="s">
        <v>41</v>
      </c>
      <c r="I526" s="52" t="s">
        <v>410</v>
      </c>
      <c r="J526" s="257">
        <v>25</v>
      </c>
      <c r="K526" s="45" t="s">
        <v>1936</v>
      </c>
      <c r="L526" s="52" t="s">
        <v>2137</v>
      </c>
      <c r="M526" s="52" t="s">
        <v>2138</v>
      </c>
      <c r="N526" s="52" t="s">
        <v>25</v>
      </c>
      <c r="O526" s="58"/>
    </row>
    <row r="527" spans="2:15" ht="18" customHeight="1" x14ac:dyDescent="0.15">
      <c r="B527" s="54">
        <v>2017</v>
      </c>
      <c r="C527" s="55">
        <v>5</v>
      </c>
      <c r="D527" s="57" t="s">
        <v>15</v>
      </c>
      <c r="E527" s="45" t="s">
        <v>2441</v>
      </c>
      <c r="F527" s="65" t="s">
        <v>48</v>
      </c>
      <c r="G527" s="52" t="s">
        <v>40</v>
      </c>
      <c r="H527" s="52" t="s">
        <v>41</v>
      </c>
      <c r="I527" s="52" t="s">
        <v>42</v>
      </c>
      <c r="J527" s="257">
        <v>31</v>
      </c>
      <c r="K527" s="45" t="s">
        <v>1936</v>
      </c>
      <c r="L527" s="52" t="s">
        <v>2140</v>
      </c>
      <c r="M527" s="52" t="s">
        <v>2442</v>
      </c>
      <c r="N527" s="52" t="s">
        <v>25</v>
      </c>
      <c r="O527" s="58"/>
    </row>
    <row r="528" spans="2:15" ht="18" customHeight="1" x14ac:dyDescent="0.15">
      <c r="B528" s="70">
        <v>2017</v>
      </c>
      <c r="C528" s="71">
        <v>5</v>
      </c>
      <c r="D528" s="146" t="s">
        <v>15</v>
      </c>
      <c r="E528" s="159" t="s">
        <v>2464</v>
      </c>
      <c r="F528" s="147" t="s">
        <v>81</v>
      </c>
      <c r="G528" s="66" t="s">
        <v>40</v>
      </c>
      <c r="H528" s="66" t="s">
        <v>1305</v>
      </c>
      <c r="I528" s="66" t="s">
        <v>42</v>
      </c>
      <c r="J528" s="260">
        <v>80</v>
      </c>
      <c r="K528" s="159" t="s">
        <v>2465</v>
      </c>
      <c r="L528" s="66" t="s">
        <v>2466</v>
      </c>
      <c r="M528" s="66" t="s">
        <v>2467</v>
      </c>
      <c r="N528" s="71" t="s">
        <v>25</v>
      </c>
      <c r="O528" s="67"/>
    </row>
    <row r="529" spans="2:15" ht="18" customHeight="1" x14ac:dyDescent="0.15">
      <c r="B529" s="70">
        <v>2017</v>
      </c>
      <c r="C529" s="71">
        <v>5</v>
      </c>
      <c r="D529" s="146" t="s">
        <v>15</v>
      </c>
      <c r="E529" s="159" t="s">
        <v>2471</v>
      </c>
      <c r="F529" s="147" t="s">
        <v>81</v>
      </c>
      <c r="G529" s="66" t="s">
        <v>40</v>
      </c>
      <c r="H529" s="66" t="s">
        <v>50</v>
      </c>
      <c r="I529" s="66" t="s">
        <v>42</v>
      </c>
      <c r="J529" s="260">
        <v>300</v>
      </c>
      <c r="K529" s="159" t="s">
        <v>2465</v>
      </c>
      <c r="L529" s="66" t="s">
        <v>2469</v>
      </c>
      <c r="M529" s="66" t="s">
        <v>2470</v>
      </c>
      <c r="N529" s="71" t="s">
        <v>25</v>
      </c>
      <c r="O529" s="67"/>
    </row>
    <row r="530" spans="2:15" ht="18" customHeight="1" x14ac:dyDescent="0.15">
      <c r="B530" s="54">
        <v>2017</v>
      </c>
      <c r="C530" s="55">
        <v>5</v>
      </c>
      <c r="D530" s="57" t="s">
        <v>15</v>
      </c>
      <c r="E530" s="45" t="s">
        <v>3126</v>
      </c>
      <c r="F530" s="65" t="s">
        <v>81</v>
      </c>
      <c r="G530" s="52" t="s">
        <v>49</v>
      </c>
      <c r="H530" s="52" t="s">
        <v>41</v>
      </c>
      <c r="I530" s="52" t="s">
        <v>42</v>
      </c>
      <c r="J530" s="257">
        <v>60</v>
      </c>
      <c r="K530" s="45" t="s">
        <v>3123</v>
      </c>
      <c r="L530" s="52" t="s">
        <v>3127</v>
      </c>
      <c r="M530" s="52" t="s">
        <v>3128</v>
      </c>
      <c r="N530" s="55" t="s">
        <v>25</v>
      </c>
      <c r="O530" s="49"/>
    </row>
    <row r="531" spans="2:15" ht="18" customHeight="1" x14ac:dyDescent="0.15">
      <c r="B531" s="54">
        <v>2017</v>
      </c>
      <c r="C531" s="55">
        <v>5</v>
      </c>
      <c r="D531" s="57" t="s">
        <v>15</v>
      </c>
      <c r="E531" s="45" t="s">
        <v>3137</v>
      </c>
      <c r="F531" s="65" t="s">
        <v>81</v>
      </c>
      <c r="G531" s="52" t="s">
        <v>49</v>
      </c>
      <c r="H531" s="52" t="s">
        <v>50</v>
      </c>
      <c r="I531" s="52" t="s">
        <v>42</v>
      </c>
      <c r="J531" s="257">
        <v>50</v>
      </c>
      <c r="K531" s="45" t="s">
        <v>3013</v>
      </c>
      <c r="L531" s="52" t="s">
        <v>3134</v>
      </c>
      <c r="M531" s="52" t="s">
        <v>3138</v>
      </c>
      <c r="N531" s="55" t="s">
        <v>25</v>
      </c>
      <c r="O531" s="49"/>
    </row>
    <row r="532" spans="2:15" ht="18" customHeight="1" x14ac:dyDescent="0.15">
      <c r="B532" s="54">
        <v>2017</v>
      </c>
      <c r="C532" s="55">
        <v>5</v>
      </c>
      <c r="D532" s="57" t="s">
        <v>15</v>
      </c>
      <c r="E532" s="45" t="s">
        <v>3152</v>
      </c>
      <c r="F532" s="65" t="s">
        <v>81</v>
      </c>
      <c r="G532" s="52" t="s">
        <v>40</v>
      </c>
      <c r="H532" s="52" t="s">
        <v>50</v>
      </c>
      <c r="I532" s="52" t="s">
        <v>42</v>
      </c>
      <c r="J532" s="257">
        <v>76</v>
      </c>
      <c r="K532" s="45" t="s">
        <v>3150</v>
      </c>
      <c r="L532" s="52" t="s">
        <v>2892</v>
      </c>
      <c r="M532" s="52" t="s">
        <v>2893</v>
      </c>
      <c r="N532" s="55" t="s">
        <v>25</v>
      </c>
      <c r="O532" s="49"/>
    </row>
    <row r="533" spans="2:15" ht="18" customHeight="1" x14ac:dyDescent="0.15">
      <c r="B533" s="54">
        <v>2017</v>
      </c>
      <c r="C533" s="55">
        <v>5</v>
      </c>
      <c r="D533" s="57" t="s">
        <v>15</v>
      </c>
      <c r="E533" s="45" t="s">
        <v>3153</v>
      </c>
      <c r="F533" s="65" t="s">
        <v>81</v>
      </c>
      <c r="G533" s="52" t="s">
        <v>40</v>
      </c>
      <c r="H533" s="52" t="s">
        <v>50</v>
      </c>
      <c r="I533" s="52" t="s">
        <v>42</v>
      </c>
      <c r="J533" s="257">
        <v>100</v>
      </c>
      <c r="K533" s="45" t="s">
        <v>3150</v>
      </c>
      <c r="L533" s="52" t="s">
        <v>2892</v>
      </c>
      <c r="M533" s="52" t="s">
        <v>2893</v>
      </c>
      <c r="N533" s="55" t="s">
        <v>25</v>
      </c>
      <c r="O533" s="49"/>
    </row>
    <row r="534" spans="2:15" ht="18" customHeight="1" x14ac:dyDescent="0.15">
      <c r="B534" s="54">
        <v>2017</v>
      </c>
      <c r="C534" s="55">
        <v>5</v>
      </c>
      <c r="D534" s="55" t="s">
        <v>3228</v>
      </c>
      <c r="E534" s="45" t="s">
        <v>3638</v>
      </c>
      <c r="F534" s="52" t="s">
        <v>3574</v>
      </c>
      <c r="G534" s="52" t="s">
        <v>3554</v>
      </c>
      <c r="H534" s="52" t="s">
        <v>50</v>
      </c>
      <c r="I534" s="52" t="s">
        <v>42</v>
      </c>
      <c r="J534" s="258">
        <v>39</v>
      </c>
      <c r="K534" s="45" t="s">
        <v>3635</v>
      </c>
      <c r="L534" s="52" t="s">
        <v>3639</v>
      </c>
      <c r="M534" s="52" t="s">
        <v>3640</v>
      </c>
      <c r="N534" s="55" t="s">
        <v>3403</v>
      </c>
      <c r="O534" s="58"/>
    </row>
    <row r="535" spans="2:15" ht="18" customHeight="1" x14ac:dyDescent="0.15">
      <c r="B535" s="54">
        <v>2017</v>
      </c>
      <c r="C535" s="55">
        <v>5</v>
      </c>
      <c r="D535" s="55" t="s">
        <v>15</v>
      </c>
      <c r="E535" s="45" t="s">
        <v>3641</v>
      </c>
      <c r="F535" s="52" t="s">
        <v>3536</v>
      </c>
      <c r="G535" s="52" t="s">
        <v>3554</v>
      </c>
      <c r="H535" s="52" t="s">
        <v>3552</v>
      </c>
      <c r="I535" s="52" t="s">
        <v>3557</v>
      </c>
      <c r="J535" s="258">
        <v>25</v>
      </c>
      <c r="K535" s="45" t="s">
        <v>3635</v>
      </c>
      <c r="L535" s="52" t="s">
        <v>3639</v>
      </c>
      <c r="M535" s="52" t="s">
        <v>3640</v>
      </c>
      <c r="N535" s="55" t="s">
        <v>3403</v>
      </c>
      <c r="O535" s="58"/>
    </row>
    <row r="536" spans="2:15" ht="18" customHeight="1" x14ac:dyDescent="0.15">
      <c r="B536" s="54">
        <v>2017</v>
      </c>
      <c r="C536" s="55">
        <v>5</v>
      </c>
      <c r="D536" s="57" t="s">
        <v>15</v>
      </c>
      <c r="E536" s="16" t="s">
        <v>5205</v>
      </c>
      <c r="F536" s="65" t="s">
        <v>81</v>
      </c>
      <c r="G536" s="52" t="s">
        <v>40</v>
      </c>
      <c r="H536" s="52" t="s">
        <v>50</v>
      </c>
      <c r="I536" s="52" t="s">
        <v>42</v>
      </c>
      <c r="J536" s="257">
        <v>32</v>
      </c>
      <c r="K536" s="22" t="s">
        <v>4939</v>
      </c>
      <c r="L536" s="24" t="s">
        <v>4941</v>
      </c>
      <c r="M536" s="24" t="s">
        <v>4942</v>
      </c>
      <c r="N536" s="55" t="s">
        <v>25</v>
      </c>
      <c r="O536" s="49"/>
    </row>
    <row r="537" spans="2:15" ht="18" customHeight="1" x14ac:dyDescent="0.15">
      <c r="B537" s="98">
        <v>2017</v>
      </c>
      <c r="C537" s="40">
        <v>5</v>
      </c>
      <c r="D537" s="117" t="s">
        <v>15</v>
      </c>
      <c r="E537" s="32" t="s">
        <v>5218</v>
      </c>
      <c r="F537" s="84" t="s">
        <v>5207</v>
      </c>
      <c r="G537" s="39" t="s">
        <v>40</v>
      </c>
      <c r="H537" s="39" t="s">
        <v>50</v>
      </c>
      <c r="I537" s="39" t="s">
        <v>42</v>
      </c>
      <c r="J537" s="198">
        <v>140</v>
      </c>
      <c r="K537" s="41" t="s">
        <v>5208</v>
      </c>
      <c r="L537" s="39" t="s">
        <v>5219</v>
      </c>
      <c r="M537" s="39" t="s">
        <v>5220</v>
      </c>
      <c r="N537" s="40" t="s">
        <v>5221</v>
      </c>
      <c r="O537" s="108"/>
    </row>
    <row r="538" spans="2:15" ht="18" customHeight="1" x14ac:dyDescent="0.15">
      <c r="B538" s="54">
        <v>2017</v>
      </c>
      <c r="C538" s="12">
        <v>6</v>
      </c>
      <c r="D538" s="55" t="s">
        <v>15</v>
      </c>
      <c r="E538" s="45" t="s">
        <v>99</v>
      </c>
      <c r="F538" s="52" t="s">
        <v>81</v>
      </c>
      <c r="G538" s="52" t="s">
        <v>40</v>
      </c>
      <c r="H538" s="52" t="s">
        <v>50</v>
      </c>
      <c r="I538" s="52" t="s">
        <v>46</v>
      </c>
      <c r="J538" s="257">
        <v>400</v>
      </c>
      <c r="K538" s="45" t="s">
        <v>82</v>
      </c>
      <c r="L538" s="52" t="s">
        <v>87</v>
      </c>
      <c r="M538" s="52" t="s">
        <v>88</v>
      </c>
      <c r="N538" s="55" t="s">
        <v>25</v>
      </c>
      <c r="O538" s="49"/>
    </row>
    <row r="539" spans="2:15" ht="18" customHeight="1" x14ac:dyDescent="0.15">
      <c r="B539" s="54">
        <v>2017</v>
      </c>
      <c r="C539" s="55">
        <v>6</v>
      </c>
      <c r="D539" s="57" t="s">
        <v>15</v>
      </c>
      <c r="E539" s="45" t="s">
        <v>117</v>
      </c>
      <c r="F539" s="65" t="s">
        <v>81</v>
      </c>
      <c r="G539" s="52" t="s">
        <v>40</v>
      </c>
      <c r="H539" s="52" t="s">
        <v>50</v>
      </c>
      <c r="I539" s="52" t="s">
        <v>51</v>
      </c>
      <c r="J539" s="257">
        <v>46</v>
      </c>
      <c r="K539" s="45" t="s">
        <v>118</v>
      </c>
      <c r="L539" s="52" t="s">
        <v>119</v>
      </c>
      <c r="M539" s="52" t="s">
        <v>120</v>
      </c>
      <c r="N539" s="55" t="s">
        <v>25</v>
      </c>
      <c r="O539" s="49"/>
    </row>
    <row r="540" spans="2:15" ht="18" customHeight="1" x14ac:dyDescent="0.15">
      <c r="B540" s="54">
        <v>2017</v>
      </c>
      <c r="C540" s="55">
        <v>6</v>
      </c>
      <c r="D540" s="57" t="s">
        <v>15</v>
      </c>
      <c r="E540" s="45" t="s">
        <v>207</v>
      </c>
      <c r="F540" s="65" t="s">
        <v>81</v>
      </c>
      <c r="G540" s="52" t="s">
        <v>49</v>
      </c>
      <c r="H540" s="52" t="s">
        <v>50</v>
      </c>
      <c r="I540" s="52" t="s">
        <v>42</v>
      </c>
      <c r="J540" s="257">
        <v>140</v>
      </c>
      <c r="K540" s="45" t="s">
        <v>191</v>
      </c>
      <c r="L540" s="52" t="s">
        <v>208</v>
      </c>
      <c r="M540" s="52" t="s">
        <v>209</v>
      </c>
      <c r="N540" s="55" t="s">
        <v>25</v>
      </c>
      <c r="O540" s="49"/>
    </row>
    <row r="541" spans="2:15" ht="18" customHeight="1" x14ac:dyDescent="0.15">
      <c r="B541" s="54">
        <v>2017</v>
      </c>
      <c r="C541" s="55">
        <v>6</v>
      </c>
      <c r="D541" s="57" t="s">
        <v>15</v>
      </c>
      <c r="E541" s="45" t="s">
        <v>422</v>
      </c>
      <c r="F541" s="65" t="s">
        <v>81</v>
      </c>
      <c r="G541" s="52" t="s">
        <v>40</v>
      </c>
      <c r="H541" s="52" t="s">
        <v>424</v>
      </c>
      <c r="I541" s="52" t="s">
        <v>42</v>
      </c>
      <c r="J541" s="257">
        <v>23</v>
      </c>
      <c r="K541" s="45" t="s">
        <v>323</v>
      </c>
      <c r="L541" s="52" t="s">
        <v>423</v>
      </c>
      <c r="M541" s="52" t="s">
        <v>329</v>
      </c>
      <c r="N541" s="55" t="s">
        <v>25</v>
      </c>
      <c r="O541" s="49"/>
    </row>
    <row r="542" spans="2:15" ht="18" customHeight="1" x14ac:dyDescent="0.15">
      <c r="B542" s="54">
        <v>2017</v>
      </c>
      <c r="C542" s="55">
        <v>6</v>
      </c>
      <c r="D542" s="55" t="s">
        <v>15</v>
      </c>
      <c r="E542" s="45" t="s">
        <v>438</v>
      </c>
      <c r="F542" s="52" t="s">
        <v>439</v>
      </c>
      <c r="G542" s="52" t="s">
        <v>49</v>
      </c>
      <c r="H542" s="52" t="s">
        <v>50</v>
      </c>
      <c r="I542" s="52" t="s">
        <v>410</v>
      </c>
      <c r="J542" s="257">
        <v>49</v>
      </c>
      <c r="K542" s="45" t="s">
        <v>429</v>
      </c>
      <c r="L542" s="52" t="s">
        <v>436</v>
      </c>
      <c r="M542" s="52" t="s">
        <v>437</v>
      </c>
      <c r="N542" s="55" t="s">
        <v>25</v>
      </c>
      <c r="O542" s="49"/>
    </row>
    <row r="543" spans="2:15" ht="18" customHeight="1" x14ac:dyDescent="0.15">
      <c r="B543" s="54">
        <v>2017</v>
      </c>
      <c r="C543" s="55">
        <v>6</v>
      </c>
      <c r="D543" s="71" t="s">
        <v>15</v>
      </c>
      <c r="E543" s="45" t="s">
        <v>454</v>
      </c>
      <c r="F543" s="65" t="s">
        <v>81</v>
      </c>
      <c r="G543" s="52" t="s">
        <v>40</v>
      </c>
      <c r="H543" s="52" t="s">
        <v>50</v>
      </c>
      <c r="I543" s="52" t="s">
        <v>42</v>
      </c>
      <c r="J543" s="257">
        <v>40</v>
      </c>
      <c r="K543" s="45" t="s">
        <v>448</v>
      </c>
      <c r="L543" s="52" t="s">
        <v>449</v>
      </c>
      <c r="M543" s="52" t="s">
        <v>450</v>
      </c>
      <c r="N543" s="52" t="s">
        <v>451</v>
      </c>
      <c r="O543" s="49"/>
    </row>
    <row r="544" spans="2:15" ht="18" customHeight="1" x14ac:dyDescent="0.15">
      <c r="B544" s="54">
        <v>2017</v>
      </c>
      <c r="C544" s="55">
        <v>6</v>
      </c>
      <c r="D544" s="71" t="s">
        <v>15</v>
      </c>
      <c r="E544" s="45" t="s">
        <v>455</v>
      </c>
      <c r="F544" s="65" t="s">
        <v>81</v>
      </c>
      <c r="G544" s="52" t="s">
        <v>40</v>
      </c>
      <c r="H544" s="52" t="s">
        <v>50</v>
      </c>
      <c r="I544" s="52" t="s">
        <v>42</v>
      </c>
      <c r="J544" s="257">
        <v>115</v>
      </c>
      <c r="K544" s="45" t="s">
        <v>448</v>
      </c>
      <c r="L544" s="52" t="s">
        <v>449</v>
      </c>
      <c r="M544" s="52" t="s">
        <v>450</v>
      </c>
      <c r="N544" s="52" t="s">
        <v>451</v>
      </c>
      <c r="O544" s="49"/>
    </row>
    <row r="545" spans="2:15" ht="18" customHeight="1" x14ac:dyDescent="0.15">
      <c r="B545" s="54">
        <v>2017</v>
      </c>
      <c r="C545" s="55">
        <v>6</v>
      </c>
      <c r="D545" s="57" t="s">
        <v>15</v>
      </c>
      <c r="E545" s="45" t="s">
        <v>1452</v>
      </c>
      <c r="F545" s="65" t="s">
        <v>81</v>
      </c>
      <c r="G545" s="52" t="s">
        <v>49</v>
      </c>
      <c r="H545" s="52" t="s">
        <v>50</v>
      </c>
      <c r="I545" s="52" t="s">
        <v>51</v>
      </c>
      <c r="J545" s="258">
        <v>110</v>
      </c>
      <c r="K545" s="45" t="s">
        <v>1444</v>
      </c>
      <c r="L545" s="52" t="s">
        <v>1445</v>
      </c>
      <c r="M545" s="52" t="s">
        <v>1446</v>
      </c>
      <c r="N545" s="55" t="s">
        <v>25</v>
      </c>
      <c r="O545" s="49"/>
    </row>
    <row r="546" spans="2:15" ht="18" customHeight="1" x14ac:dyDescent="0.15">
      <c r="B546" s="54">
        <v>2017</v>
      </c>
      <c r="C546" s="55">
        <v>6</v>
      </c>
      <c r="D546" s="57" t="s">
        <v>15</v>
      </c>
      <c r="E546" s="45" t="s">
        <v>1453</v>
      </c>
      <c r="F546" s="65" t="s">
        <v>469</v>
      </c>
      <c r="G546" s="52" t="s">
        <v>49</v>
      </c>
      <c r="H546" s="52" t="s">
        <v>50</v>
      </c>
      <c r="I546" s="52" t="s">
        <v>51</v>
      </c>
      <c r="J546" s="258">
        <v>110</v>
      </c>
      <c r="K546" s="45" t="s">
        <v>1444</v>
      </c>
      <c r="L546" s="52" t="s">
        <v>1445</v>
      </c>
      <c r="M546" s="52" t="s">
        <v>1446</v>
      </c>
      <c r="N546" s="55" t="s">
        <v>25</v>
      </c>
      <c r="O546" s="49"/>
    </row>
    <row r="547" spans="2:15" ht="18" customHeight="1" x14ac:dyDescent="0.15">
      <c r="B547" s="54">
        <v>2017</v>
      </c>
      <c r="C547" s="55">
        <v>6</v>
      </c>
      <c r="D547" s="57" t="s">
        <v>15</v>
      </c>
      <c r="E547" s="45" t="s">
        <v>1454</v>
      </c>
      <c r="F547" s="65" t="s">
        <v>469</v>
      </c>
      <c r="G547" s="52" t="s">
        <v>49</v>
      </c>
      <c r="H547" s="52" t="s">
        <v>50</v>
      </c>
      <c r="I547" s="52" t="s">
        <v>51</v>
      </c>
      <c r="J547" s="258">
        <v>110</v>
      </c>
      <c r="K547" s="45" t="s">
        <v>1444</v>
      </c>
      <c r="L547" s="52" t="s">
        <v>1445</v>
      </c>
      <c r="M547" s="52" t="s">
        <v>1446</v>
      </c>
      <c r="N547" s="55" t="s">
        <v>25</v>
      </c>
      <c r="O547" s="49"/>
    </row>
    <row r="548" spans="2:15" ht="18" customHeight="1" x14ac:dyDescent="0.15">
      <c r="B548" s="54">
        <v>2017</v>
      </c>
      <c r="C548" s="55">
        <v>6</v>
      </c>
      <c r="D548" s="57" t="s">
        <v>15</v>
      </c>
      <c r="E548" s="45" t="s">
        <v>2508</v>
      </c>
      <c r="F548" s="65" t="s">
        <v>81</v>
      </c>
      <c r="G548" s="52" t="s">
        <v>40</v>
      </c>
      <c r="H548" s="52" t="s">
        <v>50</v>
      </c>
      <c r="I548" s="52" t="s">
        <v>42</v>
      </c>
      <c r="J548" s="258">
        <v>30</v>
      </c>
      <c r="K548" s="45" t="s">
        <v>2501</v>
      </c>
      <c r="L548" s="52" t="s">
        <v>2505</v>
      </c>
      <c r="M548" s="52" t="s">
        <v>2506</v>
      </c>
      <c r="N548" s="55" t="s">
        <v>25</v>
      </c>
      <c r="O548" s="49"/>
    </row>
    <row r="549" spans="2:15" ht="18" customHeight="1" x14ac:dyDescent="0.15">
      <c r="B549" s="98">
        <v>2017</v>
      </c>
      <c r="C549" s="40">
        <v>6</v>
      </c>
      <c r="D549" s="40" t="s">
        <v>15</v>
      </c>
      <c r="E549" s="41" t="s">
        <v>3774</v>
      </c>
      <c r="F549" s="39" t="s">
        <v>81</v>
      </c>
      <c r="G549" s="39" t="s">
        <v>40</v>
      </c>
      <c r="H549" s="39" t="s">
        <v>50</v>
      </c>
      <c r="I549" s="39" t="s">
        <v>42</v>
      </c>
      <c r="J549" s="198">
        <v>55</v>
      </c>
      <c r="K549" s="41" t="s">
        <v>3775</v>
      </c>
      <c r="L549" s="39" t="s">
        <v>3776</v>
      </c>
      <c r="M549" s="39" t="s">
        <v>3777</v>
      </c>
      <c r="N549" s="39" t="s">
        <v>25</v>
      </c>
      <c r="O549" s="49"/>
    </row>
    <row r="550" spans="2:15" ht="18" customHeight="1" x14ac:dyDescent="0.15">
      <c r="B550" s="54">
        <v>2017</v>
      </c>
      <c r="C550" s="55">
        <v>6</v>
      </c>
      <c r="D550" s="55" t="s">
        <v>15</v>
      </c>
      <c r="E550" s="45" t="s">
        <v>3547</v>
      </c>
      <c r="F550" s="52" t="s">
        <v>3536</v>
      </c>
      <c r="G550" s="52" t="s">
        <v>40</v>
      </c>
      <c r="H550" s="52" t="s">
        <v>50</v>
      </c>
      <c r="I550" s="52" t="s">
        <v>42</v>
      </c>
      <c r="J550" s="258">
        <v>63</v>
      </c>
      <c r="K550" s="45" t="s">
        <v>3231</v>
      </c>
      <c r="L550" s="52" t="s">
        <v>3548</v>
      </c>
      <c r="M550" s="52" t="s">
        <v>3549</v>
      </c>
      <c r="N550" s="55" t="s">
        <v>25</v>
      </c>
      <c r="O550" s="58"/>
    </row>
    <row r="551" spans="2:15" ht="18" customHeight="1" x14ac:dyDescent="0.15">
      <c r="B551" s="54">
        <v>2017</v>
      </c>
      <c r="C551" s="55">
        <v>6</v>
      </c>
      <c r="D551" s="55" t="s">
        <v>15</v>
      </c>
      <c r="E551" s="45" t="s">
        <v>3564</v>
      </c>
      <c r="F551" s="52" t="s">
        <v>3536</v>
      </c>
      <c r="G551" s="52" t="s">
        <v>49</v>
      </c>
      <c r="H551" s="52" t="s">
        <v>41</v>
      </c>
      <c r="I551" s="52" t="s">
        <v>42</v>
      </c>
      <c r="J551" s="258">
        <v>73</v>
      </c>
      <c r="K551" s="45" t="s">
        <v>3386</v>
      </c>
      <c r="L551" s="52" t="s">
        <v>3562</v>
      </c>
      <c r="M551" s="52" t="s">
        <v>3563</v>
      </c>
      <c r="N551" s="55" t="s">
        <v>25</v>
      </c>
      <c r="O551" s="58"/>
    </row>
    <row r="552" spans="2:15" ht="18" customHeight="1" x14ac:dyDescent="0.15">
      <c r="B552" s="54">
        <v>2017</v>
      </c>
      <c r="C552" s="55">
        <v>6</v>
      </c>
      <c r="D552" s="55" t="s">
        <v>3228</v>
      </c>
      <c r="E552" s="45" t="s">
        <v>3642</v>
      </c>
      <c r="F552" s="52" t="s">
        <v>3536</v>
      </c>
      <c r="G552" s="52" t="s">
        <v>3554</v>
      </c>
      <c r="H552" s="52" t="s">
        <v>3552</v>
      </c>
      <c r="I552" s="52" t="s">
        <v>3557</v>
      </c>
      <c r="J552" s="258">
        <v>28</v>
      </c>
      <c r="K552" s="45" t="s">
        <v>3635</v>
      </c>
      <c r="L552" s="52" t="s">
        <v>3639</v>
      </c>
      <c r="M552" s="52" t="s">
        <v>3640</v>
      </c>
      <c r="N552" s="52" t="s">
        <v>3403</v>
      </c>
      <c r="O552" s="58"/>
    </row>
    <row r="553" spans="2:15" ht="18" customHeight="1" x14ac:dyDescent="0.15">
      <c r="B553" s="54">
        <v>2017</v>
      </c>
      <c r="C553" s="55">
        <v>7</v>
      </c>
      <c r="D553" s="57" t="s">
        <v>15</v>
      </c>
      <c r="E553" s="45" t="s">
        <v>121</v>
      </c>
      <c r="F553" s="65" t="s">
        <v>81</v>
      </c>
      <c r="G553" s="52" t="s">
        <v>40</v>
      </c>
      <c r="H553" s="52" t="s">
        <v>50</v>
      </c>
      <c r="I553" s="52" t="s">
        <v>42</v>
      </c>
      <c r="J553" s="257">
        <v>70</v>
      </c>
      <c r="K553" s="45" t="s">
        <v>118</v>
      </c>
      <c r="L553" s="52" t="s">
        <v>122</v>
      </c>
      <c r="M553" s="52" t="s">
        <v>123</v>
      </c>
      <c r="N553" s="55" t="s">
        <v>25</v>
      </c>
      <c r="O553" s="49"/>
    </row>
    <row r="554" spans="2:15" ht="18" customHeight="1" x14ac:dyDescent="0.15">
      <c r="B554" s="54">
        <v>2017</v>
      </c>
      <c r="C554" s="55">
        <v>7</v>
      </c>
      <c r="D554" s="55" t="s">
        <v>16</v>
      </c>
      <c r="E554" s="45" t="s">
        <v>1215</v>
      </c>
      <c r="F554" s="52" t="s">
        <v>81</v>
      </c>
      <c r="G554" s="52" t="s">
        <v>40</v>
      </c>
      <c r="H554" s="52" t="s">
        <v>50</v>
      </c>
      <c r="I554" s="52" t="s">
        <v>42</v>
      </c>
      <c r="J554" s="257">
        <v>29</v>
      </c>
      <c r="K554" s="45" t="s">
        <v>483</v>
      </c>
      <c r="L554" s="52" t="s">
        <v>484</v>
      </c>
      <c r="M554" s="52" t="s">
        <v>485</v>
      </c>
      <c r="N554" s="55" t="s">
        <v>25</v>
      </c>
      <c r="O554" s="49"/>
    </row>
    <row r="555" spans="2:15" ht="18" customHeight="1" x14ac:dyDescent="0.15">
      <c r="B555" s="54">
        <v>2017</v>
      </c>
      <c r="C555" s="55">
        <v>7</v>
      </c>
      <c r="D555" s="55" t="s">
        <v>15</v>
      </c>
      <c r="E555" s="45" t="s">
        <v>1318</v>
      </c>
      <c r="F555" s="52" t="s">
        <v>48</v>
      </c>
      <c r="G555" s="52" t="s">
        <v>49</v>
      </c>
      <c r="H555" s="52" t="s">
        <v>41</v>
      </c>
      <c r="I555" s="52" t="s">
        <v>46</v>
      </c>
      <c r="J555" s="258">
        <v>990</v>
      </c>
      <c r="K555" s="45" t="s">
        <v>1315</v>
      </c>
      <c r="L555" s="52" t="s">
        <v>1319</v>
      </c>
      <c r="M555" s="52" t="s">
        <v>1320</v>
      </c>
      <c r="N555" s="55" t="s">
        <v>25</v>
      </c>
      <c r="O555" s="58"/>
    </row>
    <row r="556" spans="2:15" ht="18" customHeight="1" x14ac:dyDescent="0.15">
      <c r="B556" s="54">
        <v>2017</v>
      </c>
      <c r="C556" s="55">
        <v>7</v>
      </c>
      <c r="D556" s="57" t="s">
        <v>15</v>
      </c>
      <c r="E556" s="45" t="s">
        <v>1373</v>
      </c>
      <c r="F556" s="65" t="s">
        <v>81</v>
      </c>
      <c r="G556" s="52" t="s">
        <v>40</v>
      </c>
      <c r="H556" s="52" t="s">
        <v>41</v>
      </c>
      <c r="I556" s="52" t="s">
        <v>42</v>
      </c>
      <c r="J556" s="258">
        <v>200</v>
      </c>
      <c r="K556" s="45" t="s">
        <v>1367</v>
      </c>
      <c r="L556" s="52" t="s">
        <v>1371</v>
      </c>
      <c r="M556" s="52" t="s">
        <v>1372</v>
      </c>
      <c r="N556" s="52" t="s">
        <v>25</v>
      </c>
      <c r="O556" s="49"/>
    </row>
    <row r="557" spans="2:15" ht="18" customHeight="1" x14ac:dyDescent="0.15">
      <c r="B557" s="98">
        <v>2017</v>
      </c>
      <c r="C557" s="40">
        <v>7</v>
      </c>
      <c r="D557" s="57" t="s">
        <v>3228</v>
      </c>
      <c r="E557" s="41" t="s">
        <v>3695</v>
      </c>
      <c r="F557" s="65" t="s">
        <v>3574</v>
      </c>
      <c r="G557" s="52" t="s">
        <v>40</v>
      </c>
      <c r="H557" s="52" t="s">
        <v>3552</v>
      </c>
      <c r="I557" s="52" t="s">
        <v>42</v>
      </c>
      <c r="J557" s="198">
        <v>30</v>
      </c>
      <c r="K557" s="45" t="s">
        <v>3691</v>
      </c>
      <c r="L557" s="39" t="s">
        <v>3696</v>
      </c>
      <c r="M557" s="39" t="s">
        <v>3697</v>
      </c>
      <c r="N557" s="39" t="s">
        <v>3403</v>
      </c>
      <c r="O557" s="108"/>
    </row>
    <row r="558" spans="2:15" ht="18" customHeight="1" x14ac:dyDescent="0.15">
      <c r="B558" s="98">
        <v>2017</v>
      </c>
      <c r="C558" s="40">
        <v>7</v>
      </c>
      <c r="D558" s="117" t="s">
        <v>15</v>
      </c>
      <c r="E558" s="32" t="s">
        <v>5222</v>
      </c>
      <c r="F558" s="84" t="s">
        <v>81</v>
      </c>
      <c r="G558" s="39" t="s">
        <v>40</v>
      </c>
      <c r="H558" s="39" t="s">
        <v>50</v>
      </c>
      <c r="I558" s="39" t="s">
        <v>42</v>
      </c>
      <c r="J558" s="198">
        <v>25</v>
      </c>
      <c r="K558" s="41" t="s">
        <v>5208</v>
      </c>
      <c r="L558" s="39" t="s">
        <v>5219</v>
      </c>
      <c r="M558" s="39" t="s">
        <v>5220</v>
      </c>
      <c r="N558" s="39" t="s">
        <v>25</v>
      </c>
      <c r="O558" s="108"/>
    </row>
    <row r="559" spans="2:15" ht="18" customHeight="1" x14ac:dyDescent="0.15">
      <c r="B559" s="98">
        <v>2017</v>
      </c>
      <c r="C559" s="40">
        <v>7</v>
      </c>
      <c r="D559" s="117" t="s">
        <v>15</v>
      </c>
      <c r="E559" s="32" t="s">
        <v>5223</v>
      </c>
      <c r="F559" s="84" t="s">
        <v>81</v>
      </c>
      <c r="G559" s="39" t="s">
        <v>40</v>
      </c>
      <c r="H559" s="39" t="s">
        <v>50</v>
      </c>
      <c r="I559" s="39" t="s">
        <v>42</v>
      </c>
      <c r="J559" s="198">
        <v>25</v>
      </c>
      <c r="K559" s="41" t="s">
        <v>5208</v>
      </c>
      <c r="L559" s="39" t="s">
        <v>5219</v>
      </c>
      <c r="M559" s="39" t="s">
        <v>5220</v>
      </c>
      <c r="N559" s="39" t="s">
        <v>25</v>
      </c>
      <c r="O559" s="108"/>
    </row>
    <row r="560" spans="2:15" ht="18" customHeight="1" x14ac:dyDescent="0.15">
      <c r="B560" s="54">
        <v>2017</v>
      </c>
      <c r="C560" s="55">
        <v>7</v>
      </c>
      <c r="D560" s="57" t="s">
        <v>15</v>
      </c>
      <c r="E560" s="64" t="s">
        <v>5224</v>
      </c>
      <c r="F560" s="65" t="s">
        <v>81</v>
      </c>
      <c r="G560" s="52" t="s">
        <v>40</v>
      </c>
      <c r="H560" s="52" t="s">
        <v>50</v>
      </c>
      <c r="I560" s="52" t="s">
        <v>42</v>
      </c>
      <c r="J560" s="257">
        <v>80</v>
      </c>
      <c r="K560" s="45" t="s">
        <v>5225</v>
      </c>
      <c r="L560" s="52" t="s">
        <v>5226</v>
      </c>
      <c r="M560" s="52" t="s">
        <v>5227</v>
      </c>
      <c r="N560" s="52" t="s">
        <v>25</v>
      </c>
      <c r="O560" s="49"/>
    </row>
    <row r="561" spans="2:15" ht="18" customHeight="1" x14ac:dyDescent="0.15">
      <c r="B561" s="54">
        <v>2017</v>
      </c>
      <c r="C561" s="55">
        <v>8</v>
      </c>
      <c r="D561" s="71" t="s">
        <v>15</v>
      </c>
      <c r="E561" s="45" t="s">
        <v>456</v>
      </c>
      <c r="F561" s="65" t="s">
        <v>439</v>
      </c>
      <c r="G561" s="52" t="s">
        <v>40</v>
      </c>
      <c r="H561" s="52" t="s">
        <v>50</v>
      </c>
      <c r="I561" s="52" t="s">
        <v>42</v>
      </c>
      <c r="J561" s="257">
        <v>4000</v>
      </c>
      <c r="K561" s="45" t="s">
        <v>448</v>
      </c>
      <c r="L561" s="52" t="s">
        <v>449</v>
      </c>
      <c r="M561" s="52" t="s">
        <v>450</v>
      </c>
      <c r="N561" s="55" t="s">
        <v>25</v>
      </c>
      <c r="O561" s="49"/>
    </row>
    <row r="562" spans="2:15" ht="18" customHeight="1" x14ac:dyDescent="0.15">
      <c r="B562" s="54">
        <v>2017</v>
      </c>
      <c r="C562" s="55">
        <v>8</v>
      </c>
      <c r="D562" s="71" t="s">
        <v>15</v>
      </c>
      <c r="E562" s="45" t="s">
        <v>457</v>
      </c>
      <c r="F562" s="65" t="s">
        <v>81</v>
      </c>
      <c r="G562" s="52" t="s">
        <v>40</v>
      </c>
      <c r="H562" s="52" t="s">
        <v>50</v>
      </c>
      <c r="I562" s="52" t="s">
        <v>42</v>
      </c>
      <c r="J562" s="257">
        <v>3000</v>
      </c>
      <c r="K562" s="45" t="s">
        <v>448</v>
      </c>
      <c r="L562" s="52" t="s">
        <v>449</v>
      </c>
      <c r="M562" s="52" t="s">
        <v>450</v>
      </c>
      <c r="N562" s="55" t="s">
        <v>25</v>
      </c>
      <c r="O562" s="49"/>
    </row>
    <row r="563" spans="2:15" ht="18" customHeight="1" x14ac:dyDescent="0.15">
      <c r="B563" s="54">
        <v>2017</v>
      </c>
      <c r="C563" s="55">
        <v>8</v>
      </c>
      <c r="D563" s="57" t="s">
        <v>889</v>
      </c>
      <c r="E563" s="45" t="s">
        <v>1432</v>
      </c>
      <c r="F563" s="65" t="s">
        <v>469</v>
      </c>
      <c r="G563" s="52" t="s">
        <v>1375</v>
      </c>
      <c r="H563" s="52" t="s">
        <v>1376</v>
      </c>
      <c r="I563" s="52" t="s">
        <v>1422</v>
      </c>
      <c r="J563" s="258">
        <v>900</v>
      </c>
      <c r="K563" s="45" t="s">
        <v>1379</v>
      </c>
      <c r="L563" s="52" t="s">
        <v>1380</v>
      </c>
      <c r="M563" s="52" t="s">
        <v>1381</v>
      </c>
      <c r="N563" s="55" t="s">
        <v>1309</v>
      </c>
      <c r="O563" s="49"/>
    </row>
    <row r="564" spans="2:15" ht="18" customHeight="1" x14ac:dyDescent="0.15">
      <c r="B564" s="54">
        <v>2017</v>
      </c>
      <c r="C564" s="55">
        <v>8</v>
      </c>
      <c r="D564" s="57" t="s">
        <v>889</v>
      </c>
      <c r="E564" s="45" t="s">
        <v>1433</v>
      </c>
      <c r="F564" s="65" t="s">
        <v>469</v>
      </c>
      <c r="G564" s="52" t="s">
        <v>1375</v>
      </c>
      <c r="H564" s="52" t="s">
        <v>1376</v>
      </c>
      <c r="I564" s="52" t="s">
        <v>1422</v>
      </c>
      <c r="J564" s="258">
        <v>900</v>
      </c>
      <c r="K564" s="45" t="s">
        <v>1379</v>
      </c>
      <c r="L564" s="52" t="s">
        <v>1380</v>
      </c>
      <c r="M564" s="52" t="s">
        <v>1381</v>
      </c>
      <c r="N564" s="55" t="s">
        <v>1309</v>
      </c>
      <c r="O564" s="49"/>
    </row>
    <row r="565" spans="2:15" ht="18" customHeight="1" x14ac:dyDescent="0.15">
      <c r="B565" s="54">
        <v>2017</v>
      </c>
      <c r="C565" s="55">
        <v>8</v>
      </c>
      <c r="D565" s="57" t="s">
        <v>889</v>
      </c>
      <c r="E565" s="45" t="s">
        <v>1434</v>
      </c>
      <c r="F565" s="65" t="s">
        <v>469</v>
      </c>
      <c r="G565" s="52" t="s">
        <v>1375</v>
      </c>
      <c r="H565" s="52" t="s">
        <v>1376</v>
      </c>
      <c r="I565" s="52" t="s">
        <v>1422</v>
      </c>
      <c r="J565" s="258">
        <v>800</v>
      </c>
      <c r="K565" s="45" t="s">
        <v>1379</v>
      </c>
      <c r="L565" s="52" t="s">
        <v>1380</v>
      </c>
      <c r="M565" s="52" t="s">
        <v>1381</v>
      </c>
      <c r="N565" s="55" t="s">
        <v>1309</v>
      </c>
      <c r="O565" s="49"/>
    </row>
    <row r="566" spans="2:15" ht="18" customHeight="1" x14ac:dyDescent="0.15">
      <c r="B566" s="54">
        <v>2017</v>
      </c>
      <c r="C566" s="55">
        <v>8</v>
      </c>
      <c r="D566" s="57" t="s">
        <v>889</v>
      </c>
      <c r="E566" s="45" t="s">
        <v>1435</v>
      </c>
      <c r="F566" s="65" t="s">
        <v>469</v>
      </c>
      <c r="G566" s="52" t="s">
        <v>1375</v>
      </c>
      <c r="H566" s="52" t="s">
        <v>1376</v>
      </c>
      <c r="I566" s="52" t="s">
        <v>1422</v>
      </c>
      <c r="J566" s="258">
        <v>700</v>
      </c>
      <c r="K566" s="45" t="s">
        <v>1379</v>
      </c>
      <c r="L566" s="52" t="s">
        <v>1380</v>
      </c>
      <c r="M566" s="52" t="s">
        <v>1381</v>
      </c>
      <c r="N566" s="55" t="s">
        <v>1309</v>
      </c>
      <c r="O566" s="49"/>
    </row>
    <row r="567" spans="2:15" ht="18" customHeight="1" x14ac:dyDescent="0.15">
      <c r="B567" s="54">
        <v>2017</v>
      </c>
      <c r="C567" s="55">
        <v>8</v>
      </c>
      <c r="D567" s="57" t="s">
        <v>889</v>
      </c>
      <c r="E567" s="45" t="s">
        <v>1436</v>
      </c>
      <c r="F567" s="65" t="s">
        <v>469</v>
      </c>
      <c r="G567" s="52" t="s">
        <v>1375</v>
      </c>
      <c r="H567" s="52" t="s">
        <v>1376</v>
      </c>
      <c r="I567" s="52" t="s">
        <v>1422</v>
      </c>
      <c r="J567" s="258">
        <v>700</v>
      </c>
      <c r="K567" s="45" t="s">
        <v>1379</v>
      </c>
      <c r="L567" s="52" t="s">
        <v>1380</v>
      </c>
      <c r="M567" s="52" t="s">
        <v>1381</v>
      </c>
      <c r="N567" s="55" t="s">
        <v>1309</v>
      </c>
      <c r="O567" s="49"/>
    </row>
    <row r="568" spans="2:15" ht="18" customHeight="1" x14ac:dyDescent="0.15">
      <c r="B568" s="54">
        <v>2017</v>
      </c>
      <c r="C568" s="55">
        <v>8</v>
      </c>
      <c r="D568" s="57" t="s">
        <v>889</v>
      </c>
      <c r="E568" s="45" t="s">
        <v>1437</v>
      </c>
      <c r="F568" s="65" t="s">
        <v>469</v>
      </c>
      <c r="G568" s="52" t="s">
        <v>1375</v>
      </c>
      <c r="H568" s="52" t="s">
        <v>1376</v>
      </c>
      <c r="I568" s="52" t="s">
        <v>1422</v>
      </c>
      <c r="J568" s="258">
        <v>600</v>
      </c>
      <c r="K568" s="45" t="s">
        <v>1379</v>
      </c>
      <c r="L568" s="52" t="s">
        <v>1380</v>
      </c>
      <c r="M568" s="52" t="s">
        <v>1381</v>
      </c>
      <c r="N568" s="55" t="s">
        <v>1309</v>
      </c>
      <c r="O568" s="49"/>
    </row>
    <row r="569" spans="2:15" ht="18" customHeight="1" x14ac:dyDescent="0.15">
      <c r="B569" s="54">
        <v>2017</v>
      </c>
      <c r="C569" s="55">
        <v>8</v>
      </c>
      <c r="D569" s="57" t="s">
        <v>889</v>
      </c>
      <c r="E569" s="45" t="s">
        <v>1438</v>
      </c>
      <c r="F569" s="65" t="s">
        <v>469</v>
      </c>
      <c r="G569" s="52" t="s">
        <v>1375</v>
      </c>
      <c r="H569" s="52" t="s">
        <v>1376</v>
      </c>
      <c r="I569" s="52" t="s">
        <v>1422</v>
      </c>
      <c r="J569" s="258">
        <v>500</v>
      </c>
      <c r="K569" s="45" t="s">
        <v>1379</v>
      </c>
      <c r="L569" s="52" t="s">
        <v>1380</v>
      </c>
      <c r="M569" s="52" t="s">
        <v>1381</v>
      </c>
      <c r="N569" s="55" t="s">
        <v>1309</v>
      </c>
      <c r="O569" s="49"/>
    </row>
    <row r="570" spans="2:15" ht="18" customHeight="1" x14ac:dyDescent="0.15">
      <c r="B570" s="54">
        <v>2017</v>
      </c>
      <c r="C570" s="55">
        <v>8</v>
      </c>
      <c r="D570" s="57" t="s">
        <v>15</v>
      </c>
      <c r="E570" s="45" t="s">
        <v>1455</v>
      </c>
      <c r="F570" s="65" t="s">
        <v>81</v>
      </c>
      <c r="G570" s="52" t="s">
        <v>49</v>
      </c>
      <c r="H570" s="52" t="s">
        <v>50</v>
      </c>
      <c r="I570" s="52" t="s">
        <v>51</v>
      </c>
      <c r="J570" s="258">
        <v>100</v>
      </c>
      <c r="K570" s="45" t="s">
        <v>1444</v>
      </c>
      <c r="L570" s="52" t="s">
        <v>1445</v>
      </c>
      <c r="M570" s="52" t="s">
        <v>1446</v>
      </c>
      <c r="N570" s="55" t="s">
        <v>25</v>
      </c>
      <c r="O570" s="49"/>
    </row>
    <row r="571" spans="2:15" ht="18" customHeight="1" x14ac:dyDescent="0.15">
      <c r="B571" s="54">
        <v>2017</v>
      </c>
      <c r="C571" s="55">
        <v>8</v>
      </c>
      <c r="D571" s="57" t="s">
        <v>15</v>
      </c>
      <c r="E571" s="45" t="s">
        <v>1456</v>
      </c>
      <c r="F571" s="65" t="s">
        <v>469</v>
      </c>
      <c r="G571" s="52" t="s">
        <v>49</v>
      </c>
      <c r="H571" s="52" t="s">
        <v>50</v>
      </c>
      <c r="I571" s="52" t="s">
        <v>51</v>
      </c>
      <c r="J571" s="258">
        <v>100</v>
      </c>
      <c r="K571" s="45" t="s">
        <v>1444</v>
      </c>
      <c r="L571" s="52" t="s">
        <v>1445</v>
      </c>
      <c r="M571" s="52" t="s">
        <v>1446</v>
      </c>
      <c r="N571" s="55" t="s">
        <v>25</v>
      </c>
      <c r="O571" s="49"/>
    </row>
    <row r="572" spans="2:15" ht="18" customHeight="1" x14ac:dyDescent="0.15">
      <c r="B572" s="54">
        <v>2017</v>
      </c>
      <c r="C572" s="55">
        <v>8</v>
      </c>
      <c r="D572" s="57" t="s">
        <v>15</v>
      </c>
      <c r="E572" s="45" t="s">
        <v>1457</v>
      </c>
      <c r="F572" s="65" t="s">
        <v>469</v>
      </c>
      <c r="G572" s="52" t="s">
        <v>49</v>
      </c>
      <c r="H572" s="52" t="s">
        <v>50</v>
      </c>
      <c r="I572" s="52" t="s">
        <v>51</v>
      </c>
      <c r="J572" s="258">
        <v>100</v>
      </c>
      <c r="K572" s="45" t="s">
        <v>1444</v>
      </c>
      <c r="L572" s="52" t="s">
        <v>1445</v>
      </c>
      <c r="M572" s="52" t="s">
        <v>1446</v>
      </c>
      <c r="N572" s="55" t="s">
        <v>25</v>
      </c>
      <c r="O572" s="49"/>
    </row>
    <row r="573" spans="2:15" ht="18" customHeight="1" x14ac:dyDescent="0.15">
      <c r="B573" s="54">
        <v>2017</v>
      </c>
      <c r="C573" s="55">
        <v>8</v>
      </c>
      <c r="D573" s="57" t="s">
        <v>15</v>
      </c>
      <c r="E573" s="45" t="s">
        <v>1458</v>
      </c>
      <c r="F573" s="65" t="s">
        <v>469</v>
      </c>
      <c r="G573" s="52" t="s">
        <v>49</v>
      </c>
      <c r="H573" s="52" t="s">
        <v>50</v>
      </c>
      <c r="I573" s="52" t="s">
        <v>51</v>
      </c>
      <c r="J573" s="258">
        <v>100</v>
      </c>
      <c r="K573" s="45" t="s">
        <v>1444</v>
      </c>
      <c r="L573" s="52" t="s">
        <v>1445</v>
      </c>
      <c r="M573" s="52" t="s">
        <v>1446</v>
      </c>
      <c r="N573" s="55" t="s">
        <v>25</v>
      </c>
      <c r="O573" s="49"/>
    </row>
    <row r="574" spans="2:15" ht="18" customHeight="1" x14ac:dyDescent="0.15">
      <c r="B574" s="54">
        <v>2017</v>
      </c>
      <c r="C574" s="55">
        <v>8</v>
      </c>
      <c r="D574" s="57" t="s">
        <v>15</v>
      </c>
      <c r="E574" s="45" t="s">
        <v>1459</v>
      </c>
      <c r="F574" s="65" t="s">
        <v>469</v>
      </c>
      <c r="G574" s="52" t="s">
        <v>49</v>
      </c>
      <c r="H574" s="52" t="s">
        <v>50</v>
      </c>
      <c r="I574" s="52" t="s">
        <v>51</v>
      </c>
      <c r="J574" s="258">
        <v>100</v>
      </c>
      <c r="K574" s="45" t="s">
        <v>1444</v>
      </c>
      <c r="L574" s="52" t="s">
        <v>1445</v>
      </c>
      <c r="M574" s="52" t="s">
        <v>1446</v>
      </c>
      <c r="N574" s="55" t="s">
        <v>25</v>
      </c>
      <c r="O574" s="49"/>
    </row>
    <row r="575" spans="2:15" ht="18" customHeight="1" x14ac:dyDescent="0.15">
      <c r="B575" s="54">
        <v>2017</v>
      </c>
      <c r="C575" s="55">
        <v>8</v>
      </c>
      <c r="D575" s="57" t="s">
        <v>15</v>
      </c>
      <c r="E575" s="45" t="s">
        <v>1463</v>
      </c>
      <c r="F575" s="65" t="s">
        <v>81</v>
      </c>
      <c r="G575" s="52" t="s">
        <v>49</v>
      </c>
      <c r="H575" s="52" t="s">
        <v>50</v>
      </c>
      <c r="I575" s="52" t="s">
        <v>42</v>
      </c>
      <c r="J575" s="258">
        <v>35</v>
      </c>
      <c r="K575" s="45" t="s">
        <v>1444</v>
      </c>
      <c r="L575" s="52" t="s">
        <v>1464</v>
      </c>
      <c r="M575" s="52" t="s">
        <v>1465</v>
      </c>
      <c r="N575" s="52" t="s">
        <v>1309</v>
      </c>
      <c r="O575" s="49"/>
    </row>
    <row r="576" spans="2:15" ht="18" customHeight="1" x14ac:dyDescent="0.15">
      <c r="B576" s="54">
        <v>2017</v>
      </c>
      <c r="C576" s="55">
        <v>8</v>
      </c>
      <c r="D576" s="57" t="s">
        <v>15</v>
      </c>
      <c r="E576" s="45" t="s">
        <v>3129</v>
      </c>
      <c r="F576" s="65" t="s">
        <v>81</v>
      </c>
      <c r="G576" s="52" t="s">
        <v>49</v>
      </c>
      <c r="H576" s="52" t="s">
        <v>50</v>
      </c>
      <c r="I576" s="52" t="s">
        <v>42</v>
      </c>
      <c r="J576" s="257">
        <v>150</v>
      </c>
      <c r="K576" s="45" t="s">
        <v>3013</v>
      </c>
      <c r="L576" s="52" t="s">
        <v>3130</v>
      </c>
      <c r="M576" s="52" t="s">
        <v>3131</v>
      </c>
      <c r="N576" s="55" t="s">
        <v>25</v>
      </c>
      <c r="O576" s="49"/>
    </row>
    <row r="577" spans="2:15" ht="18" customHeight="1" x14ac:dyDescent="0.15">
      <c r="B577" s="54">
        <v>2017</v>
      </c>
      <c r="C577" s="55">
        <v>8</v>
      </c>
      <c r="D577" s="55" t="s">
        <v>15</v>
      </c>
      <c r="E577" s="45" t="s">
        <v>3565</v>
      </c>
      <c r="F577" s="52" t="s">
        <v>3536</v>
      </c>
      <c r="G577" s="52" t="s">
        <v>49</v>
      </c>
      <c r="H577" s="52" t="s">
        <v>41</v>
      </c>
      <c r="I577" s="52" t="s">
        <v>42</v>
      </c>
      <c r="J577" s="258">
        <f>24+11</f>
        <v>35</v>
      </c>
      <c r="K577" s="45" t="s">
        <v>3386</v>
      </c>
      <c r="L577" s="52" t="s">
        <v>3562</v>
      </c>
      <c r="M577" s="52" t="s">
        <v>3563</v>
      </c>
      <c r="N577" s="55" t="s">
        <v>25</v>
      </c>
      <c r="O577" s="58"/>
    </row>
    <row r="578" spans="2:15" ht="18" customHeight="1" x14ac:dyDescent="0.15">
      <c r="B578" s="54">
        <v>2017</v>
      </c>
      <c r="C578" s="55">
        <v>8</v>
      </c>
      <c r="D578" s="57" t="s">
        <v>15</v>
      </c>
      <c r="E578" s="48" t="s">
        <v>5331</v>
      </c>
      <c r="F578" s="65" t="s">
        <v>81</v>
      </c>
      <c r="G578" s="52" t="s">
        <v>49</v>
      </c>
      <c r="H578" s="52" t="s">
        <v>41</v>
      </c>
      <c r="I578" s="52" t="s">
        <v>410</v>
      </c>
      <c r="J578" s="257">
        <v>26</v>
      </c>
      <c r="K578" s="48" t="s">
        <v>5283</v>
      </c>
      <c r="L578" s="52" t="s">
        <v>5328</v>
      </c>
      <c r="M578" s="52" t="s">
        <v>5319</v>
      </c>
      <c r="N578" s="55" t="s">
        <v>25</v>
      </c>
      <c r="O578" s="49"/>
    </row>
    <row r="579" spans="2:15" ht="18" customHeight="1" x14ac:dyDescent="0.15">
      <c r="B579" s="54">
        <v>2017</v>
      </c>
      <c r="C579" s="55">
        <v>9</v>
      </c>
      <c r="D579" s="57" t="s">
        <v>15</v>
      </c>
      <c r="E579" s="45" t="s">
        <v>203</v>
      </c>
      <c r="F579" s="65" t="s">
        <v>81</v>
      </c>
      <c r="G579" s="52" t="s">
        <v>49</v>
      </c>
      <c r="H579" s="52" t="s">
        <v>50</v>
      </c>
      <c r="I579" s="52" t="s">
        <v>42</v>
      </c>
      <c r="J579" s="257">
        <v>40</v>
      </c>
      <c r="K579" s="45" t="s">
        <v>191</v>
      </c>
      <c r="L579" s="52" t="s">
        <v>201</v>
      </c>
      <c r="M579" s="52" t="s">
        <v>202</v>
      </c>
      <c r="N579" s="55" t="s">
        <v>25</v>
      </c>
      <c r="O579" s="49"/>
    </row>
    <row r="580" spans="2:15" ht="18" customHeight="1" x14ac:dyDescent="0.15">
      <c r="B580" s="54">
        <v>2017</v>
      </c>
      <c r="C580" s="55">
        <v>9</v>
      </c>
      <c r="D580" s="71" t="s">
        <v>15</v>
      </c>
      <c r="E580" s="45" t="s">
        <v>458</v>
      </c>
      <c r="F580" s="65" t="s">
        <v>81</v>
      </c>
      <c r="G580" s="52" t="s">
        <v>40</v>
      </c>
      <c r="H580" s="52" t="s">
        <v>50</v>
      </c>
      <c r="I580" s="52" t="s">
        <v>42</v>
      </c>
      <c r="J580" s="257">
        <v>1600</v>
      </c>
      <c r="K580" s="45" t="s">
        <v>448</v>
      </c>
      <c r="L580" s="52" t="s">
        <v>449</v>
      </c>
      <c r="M580" s="52" t="s">
        <v>450</v>
      </c>
      <c r="N580" s="55" t="s">
        <v>25</v>
      </c>
      <c r="O580" s="49"/>
    </row>
    <row r="581" spans="2:15" ht="18" customHeight="1" x14ac:dyDescent="0.15">
      <c r="B581" s="54">
        <v>2017</v>
      </c>
      <c r="C581" s="55">
        <v>9</v>
      </c>
      <c r="D581" s="71" t="s">
        <v>15</v>
      </c>
      <c r="E581" s="45" t="s">
        <v>459</v>
      </c>
      <c r="F581" s="65" t="s">
        <v>439</v>
      </c>
      <c r="G581" s="52" t="s">
        <v>40</v>
      </c>
      <c r="H581" s="52" t="s">
        <v>50</v>
      </c>
      <c r="I581" s="52" t="s">
        <v>42</v>
      </c>
      <c r="J581" s="257">
        <v>1600</v>
      </c>
      <c r="K581" s="45" t="s">
        <v>448</v>
      </c>
      <c r="L581" s="52" t="s">
        <v>449</v>
      </c>
      <c r="M581" s="52" t="s">
        <v>450</v>
      </c>
      <c r="N581" s="55" t="s">
        <v>25</v>
      </c>
      <c r="O581" s="49"/>
    </row>
    <row r="582" spans="2:15" ht="18" customHeight="1" x14ac:dyDescent="0.15">
      <c r="B582" s="54">
        <v>2017</v>
      </c>
      <c r="C582" s="55">
        <v>9</v>
      </c>
      <c r="D582" s="71" t="s">
        <v>15</v>
      </c>
      <c r="E582" s="45" t="s">
        <v>460</v>
      </c>
      <c r="F582" s="65" t="s">
        <v>81</v>
      </c>
      <c r="G582" s="52" t="s">
        <v>40</v>
      </c>
      <c r="H582" s="52" t="s">
        <v>50</v>
      </c>
      <c r="I582" s="52" t="s">
        <v>42</v>
      </c>
      <c r="J582" s="257">
        <v>42.5</v>
      </c>
      <c r="K582" s="45" t="s">
        <v>448</v>
      </c>
      <c r="L582" s="52" t="s">
        <v>449</v>
      </c>
      <c r="M582" s="52" t="s">
        <v>450</v>
      </c>
      <c r="N582" s="52" t="s">
        <v>451</v>
      </c>
      <c r="O582" s="49"/>
    </row>
    <row r="583" spans="2:15" ht="18" customHeight="1" x14ac:dyDescent="0.15">
      <c r="B583" s="54">
        <v>2017</v>
      </c>
      <c r="C583" s="55">
        <v>9</v>
      </c>
      <c r="D583" s="71" t="s">
        <v>15</v>
      </c>
      <c r="E583" s="45" t="s">
        <v>461</v>
      </c>
      <c r="F583" s="65" t="s">
        <v>81</v>
      </c>
      <c r="G583" s="52" t="s">
        <v>40</v>
      </c>
      <c r="H583" s="52" t="s">
        <v>50</v>
      </c>
      <c r="I583" s="52" t="s">
        <v>42</v>
      </c>
      <c r="J583" s="257">
        <v>42.5</v>
      </c>
      <c r="K583" s="45" t="s">
        <v>448</v>
      </c>
      <c r="L583" s="52" t="s">
        <v>449</v>
      </c>
      <c r="M583" s="52" t="s">
        <v>450</v>
      </c>
      <c r="N583" s="52" t="s">
        <v>451</v>
      </c>
      <c r="O583" s="49"/>
    </row>
    <row r="584" spans="2:15" ht="18" customHeight="1" x14ac:dyDescent="0.15">
      <c r="B584" s="54">
        <v>2017</v>
      </c>
      <c r="C584" s="55">
        <v>9</v>
      </c>
      <c r="D584" s="71" t="s">
        <v>15</v>
      </c>
      <c r="E584" s="45" t="s">
        <v>462</v>
      </c>
      <c r="F584" s="65" t="s">
        <v>81</v>
      </c>
      <c r="G584" s="52" t="s">
        <v>40</v>
      </c>
      <c r="H584" s="52" t="s">
        <v>50</v>
      </c>
      <c r="I584" s="52" t="s">
        <v>42</v>
      </c>
      <c r="J584" s="257">
        <v>42.5</v>
      </c>
      <c r="K584" s="45" t="s">
        <v>448</v>
      </c>
      <c r="L584" s="52" t="s">
        <v>449</v>
      </c>
      <c r="M584" s="52" t="s">
        <v>450</v>
      </c>
      <c r="N584" s="52" t="s">
        <v>451</v>
      </c>
      <c r="O584" s="49"/>
    </row>
    <row r="585" spans="2:15" ht="18" customHeight="1" x14ac:dyDescent="0.15">
      <c r="B585" s="54">
        <v>2017</v>
      </c>
      <c r="C585" s="55">
        <v>9</v>
      </c>
      <c r="D585" s="71" t="s">
        <v>15</v>
      </c>
      <c r="E585" s="45" t="s">
        <v>463</v>
      </c>
      <c r="F585" s="65" t="s">
        <v>81</v>
      </c>
      <c r="G585" s="52" t="s">
        <v>40</v>
      </c>
      <c r="H585" s="52" t="s">
        <v>50</v>
      </c>
      <c r="I585" s="52" t="s">
        <v>42</v>
      </c>
      <c r="J585" s="257">
        <v>42.5</v>
      </c>
      <c r="K585" s="45" t="s">
        <v>448</v>
      </c>
      <c r="L585" s="52" t="s">
        <v>449</v>
      </c>
      <c r="M585" s="52" t="s">
        <v>450</v>
      </c>
      <c r="N585" s="52" t="s">
        <v>451</v>
      </c>
      <c r="O585" s="49"/>
    </row>
    <row r="586" spans="2:15" ht="18" customHeight="1" x14ac:dyDescent="0.15">
      <c r="B586" s="54">
        <v>2017</v>
      </c>
      <c r="C586" s="55">
        <v>9</v>
      </c>
      <c r="D586" s="71" t="s">
        <v>15</v>
      </c>
      <c r="E586" s="45" t="s">
        <v>464</v>
      </c>
      <c r="F586" s="65" t="s">
        <v>81</v>
      </c>
      <c r="G586" s="52" t="s">
        <v>40</v>
      </c>
      <c r="H586" s="52" t="s">
        <v>50</v>
      </c>
      <c r="I586" s="52" t="s">
        <v>42</v>
      </c>
      <c r="J586" s="257">
        <v>45</v>
      </c>
      <c r="K586" s="45" t="s">
        <v>448</v>
      </c>
      <c r="L586" s="52" t="s">
        <v>449</v>
      </c>
      <c r="M586" s="52" t="s">
        <v>450</v>
      </c>
      <c r="N586" s="52" t="s">
        <v>451</v>
      </c>
      <c r="O586" s="49"/>
    </row>
    <row r="587" spans="2:15" ht="18" customHeight="1" x14ac:dyDescent="0.15">
      <c r="B587" s="54">
        <v>2017</v>
      </c>
      <c r="C587" s="55">
        <v>9</v>
      </c>
      <c r="D587" s="71" t="s">
        <v>15</v>
      </c>
      <c r="E587" s="45" t="s">
        <v>465</v>
      </c>
      <c r="F587" s="65" t="s">
        <v>81</v>
      </c>
      <c r="G587" s="52" t="s">
        <v>40</v>
      </c>
      <c r="H587" s="52" t="s">
        <v>50</v>
      </c>
      <c r="I587" s="52" t="s">
        <v>42</v>
      </c>
      <c r="J587" s="257">
        <v>42.5</v>
      </c>
      <c r="K587" s="45" t="s">
        <v>448</v>
      </c>
      <c r="L587" s="52" t="s">
        <v>449</v>
      </c>
      <c r="M587" s="52" t="s">
        <v>450</v>
      </c>
      <c r="N587" s="52" t="s">
        <v>451</v>
      </c>
      <c r="O587" s="49"/>
    </row>
    <row r="588" spans="2:15" ht="18" customHeight="1" x14ac:dyDescent="0.15">
      <c r="B588" s="54">
        <v>2017</v>
      </c>
      <c r="C588" s="55">
        <v>9</v>
      </c>
      <c r="D588" s="71" t="s">
        <v>15</v>
      </c>
      <c r="E588" s="45" t="s">
        <v>466</v>
      </c>
      <c r="F588" s="65" t="s">
        <v>439</v>
      </c>
      <c r="G588" s="52" t="s">
        <v>40</v>
      </c>
      <c r="H588" s="52" t="s">
        <v>50</v>
      </c>
      <c r="I588" s="52" t="s">
        <v>42</v>
      </c>
      <c r="J588" s="257">
        <v>42.5</v>
      </c>
      <c r="K588" s="45" t="s">
        <v>448</v>
      </c>
      <c r="L588" s="52" t="s">
        <v>449</v>
      </c>
      <c r="M588" s="52" t="s">
        <v>450</v>
      </c>
      <c r="N588" s="52" t="s">
        <v>451</v>
      </c>
      <c r="O588" s="49"/>
    </row>
    <row r="589" spans="2:15" ht="18" customHeight="1" x14ac:dyDescent="0.15">
      <c r="B589" s="54">
        <v>2017</v>
      </c>
      <c r="C589" s="55">
        <v>9</v>
      </c>
      <c r="D589" s="55" t="s">
        <v>15</v>
      </c>
      <c r="E589" s="45" t="s">
        <v>1314</v>
      </c>
      <c r="F589" s="52" t="s">
        <v>48</v>
      </c>
      <c r="G589" s="52" t="s">
        <v>40</v>
      </c>
      <c r="H589" s="52" t="s">
        <v>50</v>
      </c>
      <c r="I589" s="52" t="s">
        <v>42</v>
      </c>
      <c r="J589" s="257">
        <v>612</v>
      </c>
      <c r="K589" s="45" t="s">
        <v>1315</v>
      </c>
      <c r="L589" s="52" t="s">
        <v>1316</v>
      </c>
      <c r="M589" s="52" t="s">
        <v>1317</v>
      </c>
      <c r="N589" s="55" t="s">
        <v>25</v>
      </c>
      <c r="O589" s="58"/>
    </row>
    <row r="590" spans="2:15" ht="18" customHeight="1" x14ac:dyDescent="0.15">
      <c r="B590" s="54">
        <v>2017</v>
      </c>
      <c r="C590" s="55">
        <v>9</v>
      </c>
      <c r="D590" s="55" t="s">
        <v>15</v>
      </c>
      <c r="E590" s="45" t="s">
        <v>1321</v>
      </c>
      <c r="F590" s="52" t="s">
        <v>81</v>
      </c>
      <c r="G590" s="52" t="s">
        <v>40</v>
      </c>
      <c r="H590" s="52" t="s">
        <v>1322</v>
      </c>
      <c r="I590" s="52" t="s">
        <v>42</v>
      </c>
      <c r="J590" s="258">
        <v>800</v>
      </c>
      <c r="K590" s="45" t="s">
        <v>1315</v>
      </c>
      <c r="L590" s="52" t="s">
        <v>1323</v>
      </c>
      <c r="M590" s="52" t="s">
        <v>1324</v>
      </c>
      <c r="N590" s="52" t="s">
        <v>1325</v>
      </c>
      <c r="O590" s="58"/>
    </row>
    <row r="591" spans="2:15" ht="18" customHeight="1" x14ac:dyDescent="0.15">
      <c r="B591" s="54">
        <v>2017</v>
      </c>
      <c r="C591" s="55">
        <v>9</v>
      </c>
      <c r="D591" s="57" t="s">
        <v>15</v>
      </c>
      <c r="E591" s="45" t="s">
        <v>2511</v>
      </c>
      <c r="F591" s="65" t="s">
        <v>81</v>
      </c>
      <c r="G591" s="52" t="s">
        <v>40</v>
      </c>
      <c r="H591" s="52" t="s">
        <v>50</v>
      </c>
      <c r="I591" s="52" t="s">
        <v>51</v>
      </c>
      <c r="J591" s="258">
        <v>25</v>
      </c>
      <c r="K591" s="45" t="s">
        <v>2501</v>
      </c>
      <c r="L591" s="52" t="s">
        <v>2509</v>
      </c>
      <c r="M591" s="52" t="s">
        <v>2510</v>
      </c>
      <c r="N591" s="55" t="s">
        <v>25</v>
      </c>
      <c r="O591" s="58"/>
    </row>
    <row r="592" spans="2:15" ht="18" customHeight="1" x14ac:dyDescent="0.15">
      <c r="B592" s="54">
        <v>2017</v>
      </c>
      <c r="C592" s="55">
        <v>9</v>
      </c>
      <c r="D592" s="57" t="s">
        <v>15</v>
      </c>
      <c r="E592" s="41" t="s">
        <v>3725</v>
      </c>
      <c r="F592" s="84" t="s">
        <v>3536</v>
      </c>
      <c r="G592" s="52" t="s">
        <v>40</v>
      </c>
      <c r="H592" s="52" t="s">
        <v>50</v>
      </c>
      <c r="I592" s="52" t="s">
        <v>42</v>
      </c>
      <c r="J592" s="257">
        <v>80</v>
      </c>
      <c r="K592" s="45" t="s">
        <v>3708</v>
      </c>
      <c r="L592" s="52" t="s">
        <v>3718</v>
      </c>
      <c r="M592" s="52" t="s">
        <v>3726</v>
      </c>
      <c r="N592" s="39" t="s">
        <v>3403</v>
      </c>
      <c r="O592" s="108"/>
    </row>
    <row r="593" spans="2:15" ht="18" customHeight="1" x14ac:dyDescent="0.15">
      <c r="B593" s="54">
        <v>2017</v>
      </c>
      <c r="C593" s="55">
        <v>9</v>
      </c>
      <c r="D593" s="57" t="s">
        <v>15</v>
      </c>
      <c r="E593" s="41" t="s">
        <v>3727</v>
      </c>
      <c r="F593" s="84" t="s">
        <v>3536</v>
      </c>
      <c r="G593" s="52" t="s">
        <v>40</v>
      </c>
      <c r="H593" s="52" t="s">
        <v>50</v>
      </c>
      <c r="I593" s="52" t="s">
        <v>42</v>
      </c>
      <c r="J593" s="257">
        <v>120</v>
      </c>
      <c r="K593" s="45" t="s">
        <v>3708</v>
      </c>
      <c r="L593" s="52" t="s">
        <v>3718</v>
      </c>
      <c r="M593" s="52" t="s">
        <v>3728</v>
      </c>
      <c r="N593" s="39" t="s">
        <v>3403</v>
      </c>
      <c r="O593" s="108"/>
    </row>
    <row r="594" spans="2:15" ht="18" customHeight="1" x14ac:dyDescent="0.15">
      <c r="B594" s="54">
        <v>2017</v>
      </c>
      <c r="C594" s="55">
        <v>9</v>
      </c>
      <c r="D594" s="57" t="s">
        <v>15</v>
      </c>
      <c r="E594" s="45" t="s">
        <v>3844</v>
      </c>
      <c r="F594" s="65" t="s">
        <v>3536</v>
      </c>
      <c r="G594" s="52" t="s">
        <v>40</v>
      </c>
      <c r="H594" s="52" t="s">
        <v>50</v>
      </c>
      <c r="I594" s="52" t="s">
        <v>42</v>
      </c>
      <c r="J594" s="257">
        <v>30</v>
      </c>
      <c r="K594" s="45" t="s">
        <v>3845</v>
      </c>
      <c r="L594" s="52" t="s">
        <v>3846</v>
      </c>
      <c r="M594" s="52" t="s">
        <v>3847</v>
      </c>
      <c r="N594" s="55" t="s">
        <v>25</v>
      </c>
      <c r="O594" s="49"/>
    </row>
    <row r="595" spans="2:15" ht="18" customHeight="1" x14ac:dyDescent="0.15">
      <c r="B595" s="54">
        <v>2017</v>
      </c>
      <c r="C595" s="55">
        <v>9</v>
      </c>
      <c r="D595" s="57" t="s">
        <v>3228</v>
      </c>
      <c r="E595" s="45" t="s">
        <v>3848</v>
      </c>
      <c r="F595" s="65" t="s">
        <v>3536</v>
      </c>
      <c r="G595" s="52" t="s">
        <v>40</v>
      </c>
      <c r="H595" s="52" t="s">
        <v>50</v>
      </c>
      <c r="I595" s="52" t="s">
        <v>42</v>
      </c>
      <c r="J595" s="257">
        <v>33</v>
      </c>
      <c r="K595" s="45" t="s">
        <v>3845</v>
      </c>
      <c r="L595" s="52" t="s">
        <v>3849</v>
      </c>
      <c r="M595" s="52" t="s">
        <v>3850</v>
      </c>
      <c r="N595" s="55" t="s">
        <v>25</v>
      </c>
      <c r="O595" s="49"/>
    </row>
    <row r="596" spans="2:15" ht="18" customHeight="1" x14ac:dyDescent="0.15">
      <c r="B596" s="54">
        <v>2017</v>
      </c>
      <c r="C596" s="55">
        <v>9</v>
      </c>
      <c r="D596" s="55" t="s">
        <v>3228</v>
      </c>
      <c r="E596" s="45" t="s">
        <v>3553</v>
      </c>
      <c r="F596" s="52" t="s">
        <v>3536</v>
      </c>
      <c r="G596" s="52" t="s">
        <v>3554</v>
      </c>
      <c r="H596" s="52" t="s">
        <v>3555</v>
      </c>
      <c r="I596" s="52" t="s">
        <v>42</v>
      </c>
      <c r="J596" s="258">
        <v>26</v>
      </c>
      <c r="K596" s="45" t="s">
        <v>3231</v>
      </c>
      <c r="L596" s="52" t="s">
        <v>3232</v>
      </c>
      <c r="M596" s="52" t="s">
        <v>3233</v>
      </c>
      <c r="N596" s="55" t="s">
        <v>3403</v>
      </c>
      <c r="O596" s="58"/>
    </row>
    <row r="597" spans="2:15" ht="18" customHeight="1" x14ac:dyDescent="0.15">
      <c r="B597" s="54">
        <v>2017</v>
      </c>
      <c r="C597" s="55">
        <v>9</v>
      </c>
      <c r="D597" s="55" t="s">
        <v>15</v>
      </c>
      <c r="E597" s="45" t="s">
        <v>3566</v>
      </c>
      <c r="F597" s="52" t="s">
        <v>3536</v>
      </c>
      <c r="G597" s="52" t="s">
        <v>49</v>
      </c>
      <c r="H597" s="52" t="s">
        <v>41</v>
      </c>
      <c r="I597" s="52" t="s">
        <v>42</v>
      </c>
      <c r="J597" s="258">
        <v>178</v>
      </c>
      <c r="K597" s="45" t="s">
        <v>3386</v>
      </c>
      <c r="L597" s="52" t="s">
        <v>3562</v>
      </c>
      <c r="M597" s="52" t="s">
        <v>3563</v>
      </c>
      <c r="N597" s="55" t="s">
        <v>25</v>
      </c>
      <c r="O597" s="58"/>
    </row>
    <row r="598" spans="2:15" ht="18" customHeight="1" x14ac:dyDescent="0.15">
      <c r="B598" s="54">
        <v>2017</v>
      </c>
      <c r="C598" s="55">
        <v>10</v>
      </c>
      <c r="D598" s="57" t="s">
        <v>15</v>
      </c>
      <c r="E598" s="45" t="s">
        <v>196</v>
      </c>
      <c r="F598" s="65" t="s">
        <v>48</v>
      </c>
      <c r="G598" s="52" t="s">
        <v>49</v>
      </c>
      <c r="H598" s="52" t="s">
        <v>50</v>
      </c>
      <c r="I598" s="52" t="s">
        <v>42</v>
      </c>
      <c r="J598" s="257">
        <v>2343</v>
      </c>
      <c r="K598" s="45" t="s">
        <v>191</v>
      </c>
      <c r="L598" s="52" t="s">
        <v>192</v>
      </c>
      <c r="M598" s="52" t="s">
        <v>193</v>
      </c>
      <c r="N598" s="55" t="s">
        <v>25</v>
      </c>
      <c r="O598" s="49"/>
    </row>
    <row r="599" spans="2:15" ht="18" customHeight="1" x14ac:dyDescent="0.15">
      <c r="B599" s="54">
        <v>2017</v>
      </c>
      <c r="C599" s="55">
        <v>10</v>
      </c>
      <c r="D599" s="57" t="s">
        <v>15</v>
      </c>
      <c r="E599" s="45" t="s">
        <v>200</v>
      </c>
      <c r="F599" s="65" t="s">
        <v>48</v>
      </c>
      <c r="G599" s="52" t="s">
        <v>49</v>
      </c>
      <c r="H599" s="52" t="s">
        <v>50</v>
      </c>
      <c r="I599" s="52" t="s">
        <v>42</v>
      </c>
      <c r="J599" s="257">
        <v>25</v>
      </c>
      <c r="K599" s="45" t="s">
        <v>191</v>
      </c>
      <c r="L599" s="52" t="s">
        <v>201</v>
      </c>
      <c r="M599" s="52" t="s">
        <v>202</v>
      </c>
      <c r="N599" s="55" t="s">
        <v>25</v>
      </c>
      <c r="O599" s="49"/>
    </row>
    <row r="600" spans="2:15" ht="18" customHeight="1" x14ac:dyDescent="0.15">
      <c r="B600" s="54">
        <v>2017</v>
      </c>
      <c r="C600" s="55">
        <v>10</v>
      </c>
      <c r="D600" s="57" t="s">
        <v>15</v>
      </c>
      <c r="E600" s="45" t="s">
        <v>1277</v>
      </c>
      <c r="F600" s="65" t="s">
        <v>81</v>
      </c>
      <c r="G600" s="52" t="s">
        <v>40</v>
      </c>
      <c r="H600" s="52" t="s">
        <v>50</v>
      </c>
      <c r="I600" s="52" t="s">
        <v>42</v>
      </c>
      <c r="J600" s="257">
        <v>400</v>
      </c>
      <c r="K600" s="45" t="s">
        <v>563</v>
      </c>
      <c r="L600" s="52" t="s">
        <v>564</v>
      </c>
      <c r="M600" s="52" t="s">
        <v>565</v>
      </c>
      <c r="N600" s="55" t="s">
        <v>25</v>
      </c>
      <c r="O600" s="49"/>
    </row>
    <row r="601" spans="2:15" ht="18" customHeight="1" x14ac:dyDescent="0.15">
      <c r="B601" s="54">
        <v>2017</v>
      </c>
      <c r="C601" s="55">
        <v>10</v>
      </c>
      <c r="D601" s="57" t="s">
        <v>15</v>
      </c>
      <c r="E601" s="45" t="s">
        <v>1278</v>
      </c>
      <c r="F601" s="65" t="s">
        <v>81</v>
      </c>
      <c r="G601" s="52" t="s">
        <v>40</v>
      </c>
      <c r="H601" s="52" t="s">
        <v>50</v>
      </c>
      <c r="I601" s="52" t="s">
        <v>42</v>
      </c>
      <c r="J601" s="257">
        <v>580</v>
      </c>
      <c r="K601" s="45" t="s">
        <v>563</v>
      </c>
      <c r="L601" s="52" t="s">
        <v>564</v>
      </c>
      <c r="M601" s="52" t="s">
        <v>565</v>
      </c>
      <c r="N601" s="55" t="s">
        <v>25</v>
      </c>
      <c r="O601" s="49"/>
    </row>
    <row r="602" spans="2:15" ht="18" customHeight="1" x14ac:dyDescent="0.15">
      <c r="B602" s="54">
        <v>2017</v>
      </c>
      <c r="C602" s="55">
        <v>10</v>
      </c>
      <c r="D602" s="55" t="s">
        <v>15</v>
      </c>
      <c r="E602" s="45" t="s">
        <v>1326</v>
      </c>
      <c r="F602" s="52" t="s">
        <v>81</v>
      </c>
      <c r="G602" s="52" t="s">
        <v>40</v>
      </c>
      <c r="H602" s="52" t="s">
        <v>1322</v>
      </c>
      <c r="I602" s="52" t="s">
        <v>42</v>
      </c>
      <c r="J602" s="258">
        <v>100</v>
      </c>
      <c r="K602" s="45" t="s">
        <v>1315</v>
      </c>
      <c r="L602" s="52" t="s">
        <v>1323</v>
      </c>
      <c r="M602" s="52" t="s">
        <v>1324</v>
      </c>
      <c r="N602" s="52" t="s">
        <v>1325</v>
      </c>
      <c r="O602" s="58"/>
    </row>
    <row r="603" spans="2:15" ht="18" customHeight="1" x14ac:dyDescent="0.15">
      <c r="B603" s="54">
        <v>2017</v>
      </c>
      <c r="C603" s="55">
        <v>10</v>
      </c>
      <c r="D603" s="57" t="s">
        <v>15</v>
      </c>
      <c r="E603" s="45" t="s">
        <v>1460</v>
      </c>
      <c r="F603" s="65" t="s">
        <v>81</v>
      </c>
      <c r="G603" s="52" t="s">
        <v>49</v>
      </c>
      <c r="H603" s="52" t="s">
        <v>50</v>
      </c>
      <c r="I603" s="52" t="s">
        <v>51</v>
      </c>
      <c r="J603" s="258">
        <v>70</v>
      </c>
      <c r="K603" s="45" t="s">
        <v>1444</v>
      </c>
      <c r="L603" s="52" t="s">
        <v>1445</v>
      </c>
      <c r="M603" s="52" t="str">
        <f>M594</f>
        <v>061-461-5500</v>
      </c>
      <c r="N603" s="52" t="s">
        <v>1309</v>
      </c>
      <c r="O603" s="49"/>
    </row>
    <row r="604" spans="2:15" ht="18" customHeight="1" x14ac:dyDescent="0.15">
      <c r="B604" s="54">
        <v>2017</v>
      </c>
      <c r="C604" s="55">
        <v>10</v>
      </c>
      <c r="D604" s="57" t="s">
        <v>15</v>
      </c>
      <c r="E604" s="45" t="s">
        <v>1461</v>
      </c>
      <c r="F604" s="65" t="s">
        <v>81</v>
      </c>
      <c r="G604" s="52" t="s">
        <v>49</v>
      </c>
      <c r="H604" s="52" t="s">
        <v>50</v>
      </c>
      <c r="I604" s="52" t="s">
        <v>51</v>
      </c>
      <c r="J604" s="258">
        <v>35</v>
      </c>
      <c r="K604" s="45" t="s">
        <v>1444</v>
      </c>
      <c r="L604" s="52" t="s">
        <v>1445</v>
      </c>
      <c r="M604" s="52" t="str">
        <f>M603</f>
        <v>061-461-5500</v>
      </c>
      <c r="N604" s="52" t="s">
        <v>1309</v>
      </c>
      <c r="O604" s="49"/>
    </row>
    <row r="605" spans="2:15" ht="18" customHeight="1" x14ac:dyDescent="0.15">
      <c r="B605" s="54">
        <v>2017</v>
      </c>
      <c r="C605" s="55">
        <v>10</v>
      </c>
      <c r="D605" s="57" t="s">
        <v>15</v>
      </c>
      <c r="E605" s="45" t="s">
        <v>1462</v>
      </c>
      <c r="F605" s="65" t="s">
        <v>81</v>
      </c>
      <c r="G605" s="52" t="s">
        <v>49</v>
      </c>
      <c r="H605" s="52" t="s">
        <v>50</v>
      </c>
      <c r="I605" s="52" t="s">
        <v>51</v>
      </c>
      <c r="J605" s="258">
        <v>35</v>
      </c>
      <c r="K605" s="45" t="s">
        <v>1444</v>
      </c>
      <c r="L605" s="52" t="s">
        <v>1445</v>
      </c>
      <c r="M605" s="52" t="str">
        <f>M604</f>
        <v>061-461-5500</v>
      </c>
      <c r="N605" s="52" t="s">
        <v>1309</v>
      </c>
      <c r="O605" s="49"/>
    </row>
    <row r="606" spans="2:15" ht="18" customHeight="1" x14ac:dyDescent="0.15">
      <c r="B606" s="54">
        <v>2017</v>
      </c>
      <c r="C606" s="55">
        <v>10</v>
      </c>
      <c r="D606" s="57" t="s">
        <v>15</v>
      </c>
      <c r="E606" s="45" t="s">
        <v>2500</v>
      </c>
      <c r="F606" s="65" t="s">
        <v>81</v>
      </c>
      <c r="G606" s="52" t="s">
        <v>40</v>
      </c>
      <c r="H606" s="52" t="s">
        <v>50</v>
      </c>
      <c r="I606" s="52" t="s">
        <v>42</v>
      </c>
      <c r="J606" s="258">
        <v>31</v>
      </c>
      <c r="K606" s="45" t="s">
        <v>2501</v>
      </c>
      <c r="L606" s="52" t="s">
        <v>2502</v>
      </c>
      <c r="M606" s="52" t="s">
        <v>2503</v>
      </c>
      <c r="N606" s="55" t="s">
        <v>1309</v>
      </c>
      <c r="O606" s="49"/>
    </row>
    <row r="607" spans="2:15" ht="18" customHeight="1" x14ac:dyDescent="0.15">
      <c r="B607" s="54">
        <v>2017</v>
      </c>
      <c r="C607" s="55">
        <v>10</v>
      </c>
      <c r="D607" s="57" t="s">
        <v>15</v>
      </c>
      <c r="E607" s="45" t="s">
        <v>3139</v>
      </c>
      <c r="F607" s="65" t="s">
        <v>81</v>
      </c>
      <c r="G607" s="52" t="s">
        <v>49</v>
      </c>
      <c r="H607" s="52" t="s">
        <v>50</v>
      </c>
      <c r="I607" s="52" t="s">
        <v>42</v>
      </c>
      <c r="J607" s="257">
        <v>25</v>
      </c>
      <c r="K607" s="45" t="s">
        <v>3013</v>
      </c>
      <c r="L607" s="52" t="s">
        <v>3014</v>
      </c>
      <c r="M607" s="52" t="s">
        <v>3015</v>
      </c>
      <c r="N607" s="55" t="s">
        <v>25</v>
      </c>
      <c r="O607" s="49"/>
    </row>
    <row r="608" spans="2:15" ht="18" customHeight="1" x14ac:dyDescent="0.15">
      <c r="B608" s="54">
        <v>2017</v>
      </c>
      <c r="C608" s="55">
        <v>10</v>
      </c>
      <c r="D608" s="55" t="s">
        <v>3228</v>
      </c>
      <c r="E608" s="45" t="s">
        <v>3556</v>
      </c>
      <c r="F608" s="52" t="s">
        <v>3536</v>
      </c>
      <c r="G608" s="52" t="s">
        <v>3551</v>
      </c>
      <c r="H608" s="52" t="s">
        <v>3552</v>
      </c>
      <c r="I608" s="52" t="s">
        <v>3557</v>
      </c>
      <c r="J608" s="258">
        <v>65</v>
      </c>
      <c r="K608" s="45" t="s">
        <v>3231</v>
      </c>
      <c r="L608" s="52" t="s">
        <v>3232</v>
      </c>
      <c r="M608" s="52" t="s">
        <v>3233</v>
      </c>
      <c r="N608" s="55" t="s">
        <v>3403</v>
      </c>
      <c r="O608" s="58"/>
    </row>
    <row r="609" spans="2:15" ht="18" customHeight="1" x14ac:dyDescent="0.15">
      <c r="B609" s="54">
        <v>2017</v>
      </c>
      <c r="C609" s="55">
        <v>10</v>
      </c>
      <c r="D609" s="55" t="s">
        <v>16</v>
      </c>
      <c r="E609" s="45" t="s">
        <v>4569</v>
      </c>
      <c r="F609" s="52" t="s">
        <v>81</v>
      </c>
      <c r="G609" s="52" t="s">
        <v>49</v>
      </c>
      <c r="H609" s="52" t="s">
        <v>41</v>
      </c>
      <c r="I609" s="52" t="s">
        <v>3557</v>
      </c>
      <c r="J609" s="258">
        <v>150</v>
      </c>
      <c r="K609" s="45" t="s">
        <v>4369</v>
      </c>
      <c r="L609" s="36" t="s">
        <v>4370</v>
      </c>
      <c r="M609" s="52" t="s">
        <v>4371</v>
      </c>
      <c r="N609" s="55" t="s">
        <v>25</v>
      </c>
      <c r="O609" s="58"/>
    </row>
    <row r="610" spans="2:15" ht="18" customHeight="1" x14ac:dyDescent="0.15">
      <c r="B610" s="54">
        <v>2017</v>
      </c>
      <c r="C610" s="55">
        <v>10</v>
      </c>
      <c r="D610" s="55" t="s">
        <v>16</v>
      </c>
      <c r="E610" s="45" t="s">
        <v>4570</v>
      </c>
      <c r="F610" s="52" t="s">
        <v>81</v>
      </c>
      <c r="G610" s="52" t="s">
        <v>49</v>
      </c>
      <c r="H610" s="52" t="s">
        <v>41</v>
      </c>
      <c r="I610" s="52" t="s">
        <v>3557</v>
      </c>
      <c r="J610" s="258">
        <v>150</v>
      </c>
      <c r="K610" s="45" t="s">
        <v>4369</v>
      </c>
      <c r="L610" s="36" t="s">
        <v>4370</v>
      </c>
      <c r="M610" s="52" t="s">
        <v>4371</v>
      </c>
      <c r="N610" s="55" t="s">
        <v>25</v>
      </c>
      <c r="O610" s="58"/>
    </row>
    <row r="611" spans="2:15" ht="18" customHeight="1" x14ac:dyDescent="0.15">
      <c r="B611" s="54">
        <v>2017</v>
      </c>
      <c r="C611" s="55">
        <v>10</v>
      </c>
      <c r="D611" s="55" t="s">
        <v>16</v>
      </c>
      <c r="E611" s="45" t="s">
        <v>4571</v>
      </c>
      <c r="F611" s="52" t="s">
        <v>81</v>
      </c>
      <c r="G611" s="52" t="s">
        <v>40</v>
      </c>
      <c r="H611" s="52" t="s">
        <v>50</v>
      </c>
      <c r="I611" s="52" t="s">
        <v>3557</v>
      </c>
      <c r="J611" s="258">
        <v>300</v>
      </c>
      <c r="K611" s="45" t="s">
        <v>4369</v>
      </c>
      <c r="L611" s="36" t="s">
        <v>4370</v>
      </c>
      <c r="M611" s="52" t="s">
        <v>4371</v>
      </c>
      <c r="N611" s="55" t="s">
        <v>25</v>
      </c>
      <c r="O611" s="58"/>
    </row>
    <row r="612" spans="2:15" ht="18" customHeight="1" x14ac:dyDescent="0.15">
      <c r="B612" s="54">
        <v>2017</v>
      </c>
      <c r="C612" s="55">
        <v>10</v>
      </c>
      <c r="D612" s="55" t="s">
        <v>16</v>
      </c>
      <c r="E612" s="45" t="s">
        <v>4572</v>
      </c>
      <c r="F612" s="52" t="s">
        <v>81</v>
      </c>
      <c r="G612" s="52" t="s">
        <v>40</v>
      </c>
      <c r="H612" s="52" t="s">
        <v>50</v>
      </c>
      <c r="I612" s="52" t="s">
        <v>3557</v>
      </c>
      <c r="J612" s="258">
        <v>300</v>
      </c>
      <c r="K612" s="45" t="s">
        <v>4369</v>
      </c>
      <c r="L612" s="36" t="s">
        <v>4370</v>
      </c>
      <c r="M612" s="52" t="s">
        <v>4371</v>
      </c>
      <c r="N612" s="55" t="s">
        <v>25</v>
      </c>
      <c r="O612" s="58"/>
    </row>
    <row r="613" spans="2:15" ht="18" customHeight="1" x14ac:dyDescent="0.15">
      <c r="B613" s="54">
        <v>2017</v>
      </c>
      <c r="C613" s="55">
        <v>11</v>
      </c>
      <c r="D613" s="57" t="s">
        <v>15</v>
      </c>
      <c r="E613" s="45" t="s">
        <v>124</v>
      </c>
      <c r="F613" s="65" t="s">
        <v>81</v>
      </c>
      <c r="G613" s="52" t="s">
        <v>40</v>
      </c>
      <c r="H613" s="52" t="s">
        <v>50</v>
      </c>
      <c r="I613" s="52" t="s">
        <v>42</v>
      </c>
      <c r="J613" s="257">
        <v>220</v>
      </c>
      <c r="K613" s="45" t="s">
        <v>111</v>
      </c>
      <c r="L613" s="52" t="s">
        <v>125</v>
      </c>
      <c r="M613" s="52" t="s">
        <v>126</v>
      </c>
      <c r="N613" s="55" t="s">
        <v>25</v>
      </c>
      <c r="O613" s="49"/>
    </row>
    <row r="614" spans="2:15" ht="18" customHeight="1" x14ac:dyDescent="0.15">
      <c r="B614" s="54">
        <v>2017</v>
      </c>
      <c r="C614" s="55">
        <v>11</v>
      </c>
      <c r="D614" s="57" t="s">
        <v>15</v>
      </c>
      <c r="E614" s="45" t="s">
        <v>197</v>
      </c>
      <c r="F614" s="65" t="s">
        <v>48</v>
      </c>
      <c r="G614" s="52" t="s">
        <v>49</v>
      </c>
      <c r="H614" s="52" t="s">
        <v>50</v>
      </c>
      <c r="I614" s="52" t="s">
        <v>42</v>
      </c>
      <c r="J614" s="257">
        <v>361</v>
      </c>
      <c r="K614" s="45" t="s">
        <v>191</v>
      </c>
      <c r="L614" s="52" t="s">
        <v>198</v>
      </c>
      <c r="M614" s="52" t="s">
        <v>199</v>
      </c>
      <c r="N614" s="55" t="s">
        <v>25</v>
      </c>
      <c r="O614" s="49"/>
    </row>
    <row r="615" spans="2:15" ht="18" customHeight="1" x14ac:dyDescent="0.15">
      <c r="B615" s="54">
        <v>2017</v>
      </c>
      <c r="C615" s="55">
        <v>11</v>
      </c>
      <c r="D615" s="57" t="s">
        <v>15</v>
      </c>
      <c r="E615" s="45" t="s">
        <v>473</v>
      </c>
      <c r="F615" s="65" t="s">
        <v>48</v>
      </c>
      <c r="G615" s="52" t="s">
        <v>40</v>
      </c>
      <c r="H615" s="52" t="s">
        <v>50</v>
      </c>
      <c r="I615" s="52" t="s">
        <v>42</v>
      </c>
      <c r="J615" s="257">
        <v>400</v>
      </c>
      <c r="K615" s="45" t="s">
        <v>470</v>
      </c>
      <c r="L615" s="52" t="s">
        <v>474</v>
      </c>
      <c r="M615" s="52" t="s">
        <v>475</v>
      </c>
      <c r="N615" s="55" t="s">
        <v>25</v>
      </c>
      <c r="O615" s="49"/>
    </row>
    <row r="616" spans="2:15" ht="18" customHeight="1" thickBot="1" x14ac:dyDescent="0.2">
      <c r="B616" s="265">
        <v>2017</v>
      </c>
      <c r="C616" s="56">
        <v>11</v>
      </c>
      <c r="D616" s="266" t="s">
        <v>16</v>
      </c>
      <c r="E616" s="267" t="s">
        <v>5197</v>
      </c>
      <c r="F616" s="268" t="s">
        <v>81</v>
      </c>
      <c r="G616" s="53" t="s">
        <v>49</v>
      </c>
      <c r="H616" s="53" t="s">
        <v>41</v>
      </c>
      <c r="I616" s="53" t="s">
        <v>42</v>
      </c>
      <c r="J616" s="269">
        <v>40</v>
      </c>
      <c r="K616" s="156" t="s">
        <v>4742</v>
      </c>
      <c r="L616" s="53" t="s">
        <v>4743</v>
      </c>
      <c r="M616" s="53" t="s">
        <v>4744</v>
      </c>
      <c r="N616" s="56" t="s">
        <v>25</v>
      </c>
      <c r="O616" s="51"/>
    </row>
    <row r="617" spans="2:15" ht="18" customHeight="1" x14ac:dyDescent="0.15"/>
  </sheetData>
  <phoneticPr fontId="2" type="noConversion"/>
  <dataValidations count="6">
    <dataValidation type="list" allowBlank="1" showInputMessage="1" showErrorMessage="1" sqref="F3:F9 F356:F358 F366:F616 F171:F330 F46:F168">
      <formula1>"신규,장기"</formula1>
    </dataValidation>
    <dataValidation type="list" allowBlank="1" showInputMessage="1" showErrorMessage="1" sqref="G3:G9 G356:G358 G366:G616 G171:G330 G46:G168">
      <formula1>"일반용역,기술용역"</formula1>
    </dataValidation>
    <dataValidation type="list" allowBlank="1" showInputMessage="1" showErrorMessage="1" sqref="H3:H9 H356:H358 H366:H616 H171:H331 H46:H168">
      <formula1>"해당, 미해당"</formula1>
    </dataValidation>
    <dataValidation type="list" allowBlank="1" showInputMessage="1" showErrorMessage="1" sqref="N3:N6 N174:N230 N232:N234 N238:N245 N325:N330 N356:N358 N387:N393 N588:N613 N582:N585 N532:N578 N494:N528 N473:N492 N409:N440 N396:N406 N366:N377 N253:N322 N67:N168 N47:N54 N615:N616">
      <formula1>"비협정,협정"</formula1>
    </dataValidation>
    <dataValidation type="list" allowBlank="1" showInputMessage="1" showErrorMessage="1" sqref="D3:D9 D356:D358 D366:D616 D171:D330 D46:D168">
      <formula1>"자체조달,중앙조달"</formula1>
    </dataValidation>
    <dataValidation type="list" allowBlank="1" showInputMessage="1" showErrorMessage="1" sqref="I3:I9 I356:I358 I366:I616 I171:I330 I46:I168">
      <formula1>"일반,PQ,수의,실적"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admin</cp:lastModifiedBy>
  <dcterms:created xsi:type="dcterms:W3CDTF">2008-05-26T06:05:20Z</dcterms:created>
  <dcterms:modified xsi:type="dcterms:W3CDTF">2017-01-11T07:57:58Z</dcterms:modified>
</cp:coreProperties>
</file>