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24240" windowHeight="12465"/>
  </bookViews>
  <sheets>
    <sheet name="공사" sheetId="6" r:id="rId1"/>
    <sheet name="용역" sheetId="4" r:id="rId2"/>
  </sheets>
  <definedNames>
    <definedName name="_xlnm._FilterDatabase" localSheetId="0" hidden="1">공사!$A$5:$HU$5</definedName>
    <definedName name="_xlnm._FilterDatabase" localSheetId="1" hidden="1">용역!$A$5:$O$5</definedName>
    <definedName name="_xlnm.Print_Area" localSheetId="0">공사!$A$1:$L$1821</definedName>
    <definedName name="_xlnm.Print_Area" localSheetId="1">용역!$A$1:$I$1161</definedName>
    <definedName name="_xlnm.Print_Titles" localSheetId="0">공사!$5:$5</definedName>
    <definedName name="_xlnm.Print_Titles" localSheetId="1">용역!$5:$5</definedName>
    <definedName name="공종" localSheetId="0">공사!#REF!</definedName>
    <definedName name="공종" localSheetId="1">용역!$B$85:$B$96</definedName>
    <definedName name="공종">#REF!</definedName>
  </definedNames>
  <calcPr calcId="125725"/>
</workbook>
</file>

<file path=xl/calcChain.xml><?xml version="1.0" encoding="utf-8"?>
<calcChain xmlns="http://schemas.openxmlformats.org/spreadsheetml/2006/main">
  <c r="E1822" i="6"/>
  <c r="E1821"/>
  <c r="E1814"/>
  <c r="E1812"/>
  <c r="E1811"/>
  <c r="E1810"/>
  <c r="E1809"/>
  <c r="E1806"/>
  <c r="E1805"/>
  <c r="E1804"/>
  <c r="E1803"/>
  <c r="E1801"/>
  <c r="E1798"/>
  <c r="E1797"/>
  <c r="E1795"/>
  <c r="E1794"/>
  <c r="E1791"/>
  <c r="E1790"/>
  <c r="E1789"/>
  <c r="E1787"/>
  <c r="E1784"/>
  <c r="E1774"/>
  <c r="E1773"/>
  <c r="E1770"/>
  <c r="E1769"/>
  <c r="E1765"/>
  <c r="E1764"/>
  <c r="E1763"/>
  <c r="E1761"/>
  <c r="E1760"/>
  <c r="E1758"/>
  <c r="E1756"/>
  <c r="E1755"/>
  <c r="E1754"/>
  <c r="E1753"/>
  <c r="E1752"/>
  <c r="E1751"/>
  <c r="E1749"/>
  <c r="E1748"/>
  <c r="E1745"/>
  <c r="E1738"/>
  <c r="E1736"/>
  <c r="E1711"/>
  <c r="E1700"/>
  <c r="E1698"/>
  <c r="E1694"/>
  <c r="E1693"/>
  <c r="E1692"/>
  <c r="E1691"/>
  <c r="E1690"/>
  <c r="E1689"/>
  <c r="E1688"/>
  <c r="E1687"/>
  <c r="E1686"/>
  <c r="E1685"/>
  <c r="E1684"/>
  <c r="E1681"/>
  <c r="E1680"/>
  <c r="E1679"/>
  <c r="E1678"/>
  <c r="E1677"/>
  <c r="E1676"/>
  <c r="E1675"/>
  <c r="E1674"/>
  <c r="E1673"/>
  <c r="E1672"/>
  <c r="E1671"/>
  <c r="E1669"/>
  <c r="E1663"/>
  <c r="E1662"/>
  <c r="E1661"/>
  <c r="E1660"/>
  <c r="E1659"/>
  <c r="E1658"/>
  <c r="E1657"/>
  <c r="E1656"/>
  <c r="H1654"/>
  <c r="G1654"/>
  <c r="F1654"/>
  <c r="H1653"/>
  <c r="H1652"/>
  <c r="G1652"/>
  <c r="F1652"/>
  <c r="E1650"/>
  <c r="E1649"/>
  <c r="E1648"/>
  <c r="G1644"/>
  <c r="E1644" s="1"/>
  <c r="H1643"/>
  <c r="G1643"/>
  <c r="F1643"/>
  <c r="E1642"/>
  <c r="E1640"/>
  <c r="E1639"/>
  <c r="E1630"/>
  <c r="E1629"/>
  <c r="E1628"/>
  <c r="E1624"/>
  <c r="E1622"/>
  <c r="E1620"/>
  <c r="E1619"/>
  <c r="E1618"/>
  <c r="E1606"/>
  <c r="E1596"/>
  <c r="E1593"/>
  <c r="E1592"/>
  <c r="E1591"/>
  <c r="E1590"/>
  <c r="E1589"/>
  <c r="E1588"/>
  <c r="E1587"/>
  <c r="E1582"/>
  <c r="E1581"/>
  <c r="E1580"/>
  <c r="E1579"/>
  <c r="E1573"/>
  <c r="E1572"/>
  <c r="H1569"/>
  <c r="E1569" s="1"/>
  <c r="E1568"/>
  <c r="H1567"/>
  <c r="E1567" s="1"/>
  <c r="E1566"/>
  <c r="H1565"/>
  <c r="E1565" s="1"/>
  <c r="H1564"/>
  <c r="E1564" s="1"/>
  <c r="H1563"/>
  <c r="E1563" s="1"/>
  <c r="H1562"/>
  <c r="E1562" s="1"/>
  <c r="E1560"/>
  <c r="H1559"/>
  <c r="G1559"/>
  <c r="F1559"/>
  <c r="E1558"/>
  <c r="H1557"/>
  <c r="E1556"/>
  <c r="E1554"/>
  <c r="E1553"/>
  <c r="E1552"/>
  <c r="E1551"/>
  <c r="E1542"/>
  <c r="E1541"/>
  <c r="E1540"/>
  <c r="E1539"/>
  <c r="E1538"/>
  <c r="E1537"/>
  <c r="E1534"/>
  <c r="E1532"/>
  <c r="E1533"/>
  <c r="G1520"/>
  <c r="F1520"/>
  <c r="E1519"/>
  <c r="E1518"/>
  <c r="E1517"/>
  <c r="E1516"/>
  <c r="E1515"/>
  <c r="E1513"/>
  <c r="E1512"/>
  <c r="E1511"/>
  <c r="E1510"/>
  <c r="E1499"/>
  <c r="E1497"/>
  <c r="E1491"/>
  <c r="E1490"/>
  <c r="E1487"/>
  <c r="E1488"/>
  <c r="E1486"/>
  <c r="E1485"/>
  <c r="E1484"/>
  <c r="E1483"/>
  <c r="E1482"/>
  <c r="E1481"/>
  <c r="E1480"/>
  <c r="E1479"/>
  <c r="E1478"/>
  <c r="E1477"/>
  <c r="E1476"/>
  <c r="H1471"/>
  <c r="E1471" s="1"/>
  <c r="H1470"/>
  <c r="E1470" s="1"/>
  <c r="E1468"/>
  <c r="E1467"/>
  <c r="E1466"/>
  <c r="E1465"/>
  <c r="E1464"/>
  <c r="H1463"/>
  <c r="E1463" s="1"/>
  <c r="E1462"/>
  <c r="E1461"/>
  <c r="E1460"/>
  <c r="E1459"/>
  <c r="H1458"/>
  <c r="E1458" s="1"/>
  <c r="E1456"/>
  <c r="E1455"/>
  <c r="H1454"/>
  <c r="E1454" s="1"/>
  <c r="E1453"/>
  <c r="E1452"/>
  <c r="E1451"/>
  <c r="E1450"/>
  <c r="E1449"/>
  <c r="E1448"/>
  <c r="E1447"/>
  <c r="E1446"/>
  <c r="E1444"/>
  <c r="E1436"/>
  <c r="E1431"/>
  <c r="E1430"/>
  <c r="E1429"/>
  <c r="E1411"/>
  <c r="E1410"/>
  <c r="E1409"/>
  <c r="E1406"/>
  <c r="E1403"/>
  <c r="E1402"/>
  <c r="E1401"/>
  <c r="E1394"/>
  <c r="E1391"/>
  <c r="E1390"/>
  <c r="E1388"/>
  <c r="E1387"/>
  <c r="E1386"/>
  <c r="E1383"/>
  <c r="E1382"/>
  <c r="E1381"/>
  <c r="E1380"/>
  <c r="E1379"/>
  <c r="E1378"/>
  <c r="E1377"/>
  <c r="E1376"/>
  <c r="E1375"/>
  <c r="E1373"/>
  <c r="E1372"/>
  <c r="E1371"/>
  <c r="E1370"/>
  <c r="H1369"/>
  <c r="E1369" s="1"/>
  <c r="H1368"/>
  <c r="E1368" s="1"/>
  <c r="H1367"/>
  <c r="E1367" s="1"/>
  <c r="E1366"/>
  <c r="E1365"/>
  <c r="E1364"/>
  <c r="H1363"/>
  <c r="F1363"/>
  <c r="E1362"/>
  <c r="E1361"/>
  <c r="E1345"/>
  <c r="G1344"/>
  <c r="E1344"/>
  <c r="E1343"/>
  <c r="E1341"/>
  <c r="E1340"/>
  <c r="E1339"/>
  <c r="E1336"/>
  <c r="E1335"/>
  <c r="E1334"/>
  <c r="E1305"/>
  <c r="E1304"/>
  <c r="E1303"/>
  <c r="E1302"/>
  <c r="E1300"/>
  <c r="E1298"/>
  <c r="E1299"/>
  <c r="E1296"/>
  <c r="E1295"/>
  <c r="E1294"/>
  <c r="E1292"/>
  <c r="E1278"/>
  <c r="E1273"/>
  <c r="E1269"/>
  <c r="E1268"/>
  <c r="E1267"/>
  <c r="E1266"/>
  <c r="E1265"/>
  <c r="E1264"/>
  <c r="E1260"/>
  <c r="E1259"/>
  <c r="E1258"/>
  <c r="E1257"/>
  <c r="E1256"/>
  <c r="E1255"/>
  <c r="E1254"/>
  <c r="E1253"/>
  <c r="E1252"/>
  <c r="E1250"/>
  <c r="E1247"/>
  <c r="E1246"/>
  <c r="E1245"/>
  <c r="E1243"/>
  <c r="E1242"/>
  <c r="H1241"/>
  <c r="E1241" s="1"/>
  <c r="E1240"/>
  <c r="E1239"/>
  <c r="E1238"/>
  <c r="E1236"/>
  <c r="E1235"/>
  <c r="E1234"/>
  <c r="E1233"/>
  <c r="E1218"/>
  <c r="E1228"/>
  <c r="E1216"/>
  <c r="E1215"/>
  <c r="E1214"/>
  <c r="E1213"/>
  <c r="E1212"/>
  <c r="E1210"/>
  <c r="E1209"/>
  <c r="E1208"/>
  <c r="E1207"/>
  <c r="E1203"/>
  <c r="E1202"/>
  <c r="E1201"/>
  <c r="E1199"/>
  <c r="E1198"/>
  <c r="E1197"/>
  <c r="E1196"/>
  <c r="E1195"/>
  <c r="E1193"/>
  <c r="E1194"/>
  <c r="E1192"/>
  <c r="E1173"/>
  <c r="E1174"/>
  <c r="E1172"/>
  <c r="E1171"/>
  <c r="E1170"/>
  <c r="E1169"/>
  <c r="E1168"/>
  <c r="E1167"/>
  <c r="E1162"/>
  <c r="E1160"/>
  <c r="E1161"/>
  <c r="E1152"/>
  <c r="E1156"/>
  <c r="E1151"/>
  <c r="E1155"/>
  <c r="E1150"/>
  <c r="E1149"/>
  <c r="E1148"/>
  <c r="E1132"/>
  <c r="E1130"/>
  <c r="E1129"/>
  <c r="E1128"/>
  <c r="E1127"/>
  <c r="E1126"/>
  <c r="E1125"/>
  <c r="E1124"/>
  <c r="E1123"/>
  <c r="E1122"/>
  <c r="E1120"/>
  <c r="E1119"/>
  <c r="E1118"/>
  <c r="E1117"/>
  <c r="E1116"/>
  <c r="E1115"/>
  <c r="E1103"/>
  <c r="E1102"/>
  <c r="E1101"/>
  <c r="E1100"/>
  <c r="E1099"/>
  <c r="E1098"/>
  <c r="E1096"/>
  <c r="E1095"/>
  <c r="E1094"/>
  <c r="E1093"/>
  <c r="E1088"/>
  <c r="E1092"/>
  <c r="G1091"/>
  <c r="E1090"/>
  <c r="E1087"/>
  <c r="H1086"/>
  <c r="E1086" s="1"/>
  <c r="E1084"/>
  <c r="E1083"/>
  <c r="E1082"/>
  <c r="H1081"/>
  <c r="E1081" s="1"/>
  <c r="E1080"/>
  <c r="E1079"/>
  <c r="E1078"/>
  <c r="E1077"/>
  <c r="H1075"/>
  <c r="E1075" s="1"/>
  <c r="E1074"/>
  <c r="E1073"/>
  <c r="E1072"/>
  <c r="E1071"/>
  <c r="E1070"/>
  <c r="E1065"/>
  <c r="E1059"/>
  <c r="E1058"/>
  <c r="E1057"/>
  <c r="E1056"/>
  <c r="E1055"/>
  <c r="E1054"/>
  <c r="E1053"/>
  <c r="E1052"/>
  <c r="E1046"/>
  <c r="E1047"/>
  <c r="E1044"/>
  <c r="E1043"/>
  <c r="E1042"/>
  <c r="E1041"/>
  <c r="E1040"/>
  <c r="E1034"/>
  <c r="E1039"/>
  <c r="E1038"/>
  <c r="E1033"/>
  <c r="E1032"/>
  <c r="E1037"/>
  <c r="E1036"/>
  <c r="E1035"/>
  <c r="E1031"/>
  <c r="E1030"/>
  <c r="E997"/>
  <c r="E996"/>
  <c r="E995"/>
  <c r="E992"/>
  <c r="E991"/>
  <c r="E985"/>
  <c r="E984"/>
  <c r="E980"/>
  <c r="E959"/>
  <c r="E958"/>
  <c r="E955"/>
  <c r="E954"/>
  <c r="E950"/>
  <c r="E946"/>
  <c r="E945"/>
  <c r="E944"/>
  <c r="E943"/>
  <c r="E940"/>
  <c r="E939"/>
  <c r="E938"/>
  <c r="E937"/>
  <c r="E936"/>
  <c r="E935"/>
  <c r="E933"/>
  <c r="E932"/>
  <c r="E931"/>
  <c r="E930"/>
  <c r="E929"/>
  <c r="E928"/>
  <c r="E927"/>
  <c r="E916"/>
  <c r="E915"/>
  <c r="E914"/>
  <c r="E922"/>
  <c r="E913"/>
  <c r="E918"/>
  <c r="H912"/>
  <c r="E912" s="1"/>
  <c r="E911"/>
  <c r="E910"/>
  <c r="E909"/>
  <c r="H908"/>
  <c r="E908" s="1"/>
  <c r="E907"/>
  <c r="E906"/>
  <c r="E905"/>
  <c r="E904"/>
  <c r="E903"/>
  <c r="E902"/>
  <c r="E901"/>
  <c r="E900"/>
  <c r="E899"/>
  <c r="E898"/>
  <c r="E897"/>
  <c r="E896"/>
  <c r="E891"/>
  <c r="E866"/>
  <c r="E865"/>
  <c r="E864"/>
  <c r="E863"/>
  <c r="E860"/>
  <c r="E859"/>
  <c r="E856"/>
  <c r="E853"/>
  <c r="E851"/>
  <c r="E847"/>
  <c r="E845"/>
  <c r="E844"/>
  <c r="E843"/>
  <c r="E842"/>
  <c r="E841"/>
  <c r="E840"/>
  <c r="E839"/>
  <c r="E838"/>
  <c r="E837"/>
  <c r="E836"/>
  <c r="E826"/>
  <c r="E828"/>
  <c r="E825"/>
  <c r="G827"/>
  <c r="F827"/>
  <c r="E827" s="1"/>
  <c r="E824"/>
  <c r="E812"/>
  <c r="E822"/>
  <c r="E819"/>
  <c r="E818"/>
  <c r="E804"/>
  <c r="E817"/>
  <c r="H802"/>
  <c r="E816"/>
  <c r="E815"/>
  <c r="E814"/>
  <c r="F813"/>
  <c r="G813" s="1"/>
  <c r="E797"/>
  <c r="F810"/>
  <c r="G810" s="1"/>
  <c r="E809"/>
  <c r="E796"/>
  <c r="E807"/>
  <c r="F806"/>
  <c r="G806" s="1"/>
  <c r="E782"/>
  <c r="E788"/>
  <c r="E787"/>
  <c r="E786"/>
  <c r="E781"/>
  <c r="E785"/>
  <c r="E784"/>
  <c r="E780"/>
  <c r="E783"/>
  <c r="E779"/>
  <c r="E777"/>
  <c r="E772"/>
  <c r="E754"/>
  <c r="E747"/>
  <c r="E731"/>
  <c r="E715"/>
  <c r="E712"/>
  <c r="E711"/>
  <c r="E726"/>
  <c r="E725"/>
  <c r="E722"/>
  <c r="E720"/>
  <c r="E708"/>
  <c r="E707"/>
  <c r="E705"/>
  <c r="E704"/>
  <c r="E703"/>
  <c r="E702"/>
  <c r="E701"/>
  <c r="E700"/>
  <c r="E698"/>
  <c r="E694"/>
  <c r="E674"/>
  <c r="E673"/>
  <c r="E672"/>
  <c r="E671"/>
  <c r="E670"/>
  <c r="E669"/>
  <c r="E668"/>
  <c r="E667"/>
  <c r="E665"/>
  <c r="E664"/>
  <c r="E663"/>
  <c r="E662"/>
  <c r="H661"/>
  <c r="G661"/>
  <c r="F661"/>
  <c r="E654"/>
  <c r="E652"/>
  <c r="E651"/>
  <c r="E659"/>
  <c r="H658"/>
  <c r="E649"/>
  <c r="E648"/>
  <c r="E646"/>
  <c r="E645"/>
  <c r="E644"/>
  <c r="E643"/>
  <c r="E642"/>
  <c r="E641"/>
  <c r="E631"/>
  <c r="E633"/>
  <c r="E622"/>
  <c r="E627"/>
  <c r="E620"/>
  <c r="E619"/>
  <c r="E611"/>
  <c r="E608"/>
  <c r="E607"/>
  <c r="E583"/>
  <c r="E582"/>
  <c r="E595"/>
  <c r="E580"/>
  <c r="E590"/>
  <c r="E578"/>
  <c r="E577"/>
  <c r="E576"/>
  <c r="E575"/>
  <c r="E574"/>
  <c r="E585"/>
  <c r="E584"/>
  <c r="E572"/>
  <c r="E571"/>
  <c r="E570"/>
  <c r="E569"/>
  <c r="E558"/>
  <c r="E568"/>
  <c r="E557"/>
  <c r="E567"/>
  <c r="E566"/>
  <c r="E556"/>
  <c r="E555"/>
  <c r="E565"/>
  <c r="E554"/>
  <c r="E553"/>
  <c r="H552"/>
  <c r="E552" s="1"/>
  <c r="E551"/>
  <c r="E564"/>
  <c r="E563"/>
  <c r="H550"/>
  <c r="E550" s="1"/>
  <c r="H549"/>
  <c r="E549" s="1"/>
  <c r="E562"/>
  <c r="E561"/>
  <c r="E560"/>
  <c r="E559"/>
  <c r="E547"/>
  <c r="E546"/>
  <c r="E545"/>
  <c r="E544"/>
  <c r="E543"/>
  <c r="E542"/>
  <c r="E537"/>
  <c r="E519"/>
  <c r="E536"/>
  <c r="E533"/>
  <c r="E532"/>
  <c r="E530"/>
  <c r="E529"/>
  <c r="E528"/>
  <c r="E526"/>
  <c r="E503"/>
  <c r="E512"/>
  <c r="E502"/>
  <c r="E511"/>
  <c r="E510"/>
  <c r="E509"/>
  <c r="E508"/>
  <c r="E501"/>
  <c r="E507"/>
  <c r="F506"/>
  <c r="E506" s="1"/>
  <c r="E500"/>
  <c r="E505"/>
  <c r="E504"/>
  <c r="E499"/>
  <c r="E498"/>
  <c r="E497"/>
  <c r="E495"/>
  <c r="E493"/>
  <c r="E491"/>
  <c r="E487"/>
  <c r="E469"/>
  <c r="E484"/>
  <c r="E483"/>
  <c r="E468"/>
  <c r="E482"/>
  <c r="E481"/>
  <c r="E480"/>
  <c r="E479"/>
  <c r="E477"/>
  <c r="E476"/>
  <c r="E475"/>
  <c r="E474"/>
  <c r="E473"/>
  <c r="E471"/>
  <c r="E470"/>
  <c r="E467"/>
  <c r="E436"/>
  <c r="E426"/>
  <c r="E433"/>
  <c r="E431"/>
  <c r="E424"/>
  <c r="E417"/>
  <c r="E414"/>
  <c r="E408"/>
  <c r="E421"/>
  <c r="E399"/>
  <c r="E411"/>
  <c r="E410"/>
  <c r="E397"/>
  <c r="E395"/>
  <c r="E392"/>
  <c r="E389"/>
  <c r="E384"/>
  <c r="E376"/>
  <c r="E367"/>
  <c r="E380"/>
  <c r="E366"/>
  <c r="E375"/>
  <c r="E373"/>
  <c r="E358"/>
  <c r="E369"/>
  <c r="E356"/>
  <c r="E355"/>
  <c r="E354"/>
  <c r="E353"/>
  <c r="E352"/>
  <c r="E351"/>
  <c r="E350"/>
  <c r="E338"/>
  <c r="E337"/>
  <c r="H336"/>
  <c r="E335"/>
  <c r="E334"/>
  <c r="E331"/>
  <c r="E328"/>
  <c r="E326"/>
  <c r="E325"/>
  <c r="H313"/>
  <c r="E313" s="1"/>
  <c r="E311"/>
  <c r="E310"/>
  <c r="E309"/>
  <c r="H308"/>
  <c r="G308"/>
  <c r="F308"/>
  <c r="E307"/>
  <c r="E306"/>
  <c r="E299"/>
  <c r="E295"/>
  <c r="E264"/>
  <c r="E263"/>
  <c r="E262"/>
  <c r="E250"/>
  <c r="E246"/>
  <c r="G244"/>
  <c r="F244"/>
  <c r="G241"/>
  <c r="E241" s="1"/>
  <c r="F241"/>
  <c r="E236"/>
  <c r="G235"/>
  <c r="F235"/>
  <c r="E233"/>
  <c r="E245"/>
  <c r="E230"/>
  <c r="E228"/>
  <c r="E227"/>
  <c r="E226"/>
  <c r="E225"/>
  <c r="E218"/>
  <c r="E216"/>
  <c r="E215"/>
  <c r="E204"/>
  <c r="E203"/>
  <c r="E202"/>
  <c r="E201"/>
  <c r="E200"/>
  <c r="E199"/>
  <c r="E160"/>
  <c r="E146"/>
  <c r="E145"/>
  <c r="E144"/>
  <c r="E143"/>
  <c r="E141"/>
  <c r="E138"/>
  <c r="E137"/>
  <c r="E136"/>
  <c r="E148"/>
  <c r="E134"/>
  <c r="E132"/>
  <c r="E126"/>
  <c r="E120"/>
  <c r="E118"/>
  <c r="E114"/>
  <c r="E112"/>
  <c r="E122"/>
  <c r="H107"/>
  <c r="E106"/>
  <c r="E105"/>
  <c r="E87"/>
  <c r="E86"/>
  <c r="E101"/>
  <c r="E100"/>
  <c r="E99"/>
  <c r="E85"/>
  <c r="E84"/>
  <c r="E82"/>
  <c r="E75"/>
  <c r="E74"/>
  <c r="E73"/>
  <c r="H81"/>
  <c r="H80"/>
  <c r="E68"/>
  <c r="E67"/>
  <c r="E66"/>
  <c r="E63"/>
  <c r="E35"/>
  <c r="E34"/>
  <c r="E32"/>
  <c r="E31"/>
  <c r="E28"/>
  <c r="E27"/>
  <c r="E26"/>
  <c r="E25"/>
  <c r="E24"/>
  <c r="E21"/>
  <c r="E20"/>
  <c r="E11"/>
  <c r="E8"/>
  <c r="E6"/>
  <c r="E9"/>
  <c r="G1829" l="1"/>
  <c r="E235"/>
  <c r="E1559"/>
  <c r="E1652"/>
  <c r="E1643"/>
  <c r="E244"/>
  <c r="E661"/>
  <c r="E1654"/>
  <c r="E308"/>
  <c r="E1520"/>
  <c r="G1363"/>
  <c r="E549" i="4"/>
  <c r="E1164" l="1"/>
  <c r="E1050"/>
</calcChain>
</file>

<file path=xl/sharedStrings.xml><?xml version="1.0" encoding="utf-8"?>
<sst xmlns="http://schemas.openxmlformats.org/spreadsheetml/2006/main" count="21000" uniqueCount="8121">
  <si>
    <t>발주월</t>
    <phoneticPr fontId="2" type="noConversion"/>
  </si>
  <si>
    <t>계약방법</t>
    <phoneticPr fontId="2" type="noConversion"/>
  </si>
  <si>
    <t>처(실)명
1차사업소명</t>
    <phoneticPr fontId="2" type="noConversion"/>
  </si>
  <si>
    <t>2차사업소명</t>
    <phoneticPr fontId="2" type="noConversion"/>
  </si>
  <si>
    <t>용역감독담당자</t>
    <phoneticPr fontId="2" type="noConversion"/>
  </si>
  <si>
    <t>용역명</t>
    <phoneticPr fontId="2" type="noConversion"/>
  </si>
  <si>
    <t>종류</t>
    <phoneticPr fontId="2" type="noConversion"/>
  </si>
  <si>
    <t>국선 전화번호</t>
    <phoneticPr fontId="2" type="noConversion"/>
  </si>
  <si>
    <t>공사명</t>
    <phoneticPr fontId="2" type="noConversion"/>
  </si>
  <si>
    <t>공종</t>
    <phoneticPr fontId="2" type="noConversion"/>
  </si>
  <si>
    <t>경쟁</t>
  </si>
  <si>
    <t>서울지역본부</t>
  </si>
  <si>
    <t>전력사업처</t>
  </si>
  <si>
    <t>미가로 동국사대부고 주변 지중화공사</t>
  </si>
  <si>
    <t>배전</t>
  </si>
  <si>
    <t>허재성</t>
  </si>
  <si>
    <t>02-758-3475</t>
  </si>
  <si>
    <t>북촌지역 지중화공사</t>
  </si>
  <si>
    <t>남상진</t>
  </si>
  <si>
    <t>02-758-3476</t>
  </si>
  <si>
    <t>성동구 두산트리마제 지중화공사</t>
  </si>
  <si>
    <t>윤성재</t>
  </si>
  <si>
    <t>02-758-3477</t>
  </si>
  <si>
    <t>마포구 도화길 지중화공사</t>
  </si>
  <si>
    <t>중구 퇴계로56길 지중화공사</t>
  </si>
  <si>
    <t>김계한</t>
  </si>
  <si>
    <t>02-758-3478</t>
  </si>
  <si>
    <t>광진구 화양동 맛의 거리 지중화공사</t>
  </si>
  <si>
    <t>도봉구 창동시장~우이교 지중화공사</t>
  </si>
  <si>
    <t>용산구 대사관로 지중화공사</t>
  </si>
  <si>
    <t>이태원 경리단길 지중화공사</t>
  </si>
  <si>
    <t>중구 서울성곽길(다산동코스) 지중화공사</t>
  </si>
  <si>
    <t>사근동길 지중화공사</t>
  </si>
  <si>
    <t>서울지역본부</t>
    <phoneticPr fontId="2" type="noConversion"/>
  </si>
  <si>
    <t>측량</t>
  </si>
  <si>
    <t>기타</t>
  </si>
  <si>
    <t>감리</t>
  </si>
  <si>
    <t>경쟁</t>
    <phoneticPr fontId="2" type="noConversion"/>
  </si>
  <si>
    <t>성동구 두산트리마제 지중화공사 감리용역</t>
  </si>
  <si>
    <t>성동구 두산트리마제 지중화공사 폐기물처리용역</t>
  </si>
  <si>
    <t>마포구 도화길 지중화공사 감리용역</t>
  </si>
  <si>
    <t>마포구 도화길 지중화공사 폐기물처리용역</t>
  </si>
  <si>
    <t>중구 퇴계로56길 지중화공사 감리용역</t>
  </si>
  <si>
    <t>광진구 화양동 맛의 거리 지중화공사 감리용역</t>
  </si>
  <si>
    <t>광진구 화양동 맛의 거리 지중화공사 폐기물처리용역</t>
  </si>
  <si>
    <t>도봉구 창동시장~우이교 지중화공사 감리용역</t>
  </si>
  <si>
    <t>용산구 대사관로 지중화공사 감리용역</t>
  </si>
  <si>
    <t>중구 서울성곽길(다산동코스) 지중화공사 감리용역</t>
  </si>
  <si>
    <t>중구 서울성곽길(다산동코스) 지중화공사 폐기물처리용역</t>
  </si>
  <si>
    <t>신수동 경의선 숲길 지중화</t>
  </si>
  <si>
    <t>성준모</t>
  </si>
  <si>
    <t>02-710-2236</t>
  </si>
  <si>
    <t>㈜서부티엔디 용산호텔 신규공사</t>
  </si>
  <si>
    <t>정미애</t>
  </si>
  <si>
    <t>02-710-2233</t>
  </si>
  <si>
    <t>16년 불량맨홀 보수보강공사</t>
  </si>
  <si>
    <t>김남용</t>
  </si>
  <si>
    <t>02-710-2276</t>
  </si>
  <si>
    <t>동계 열화상 용역공사</t>
  </si>
  <si>
    <t>공인명</t>
  </si>
  <si>
    <t>02-710-2264</t>
  </si>
  <si>
    <t>동계 초음파 용역공사</t>
  </si>
  <si>
    <t>신수동 경의선 숲길 지중화[감리]</t>
  </si>
  <si>
    <t>㈜서부티엔디 용산호텔 신규 감리용역</t>
  </si>
  <si>
    <t>02-710-2230</t>
  </si>
  <si>
    <t>맨홀청소 및 접속재 점검공사</t>
  </si>
  <si>
    <t>청소</t>
  </si>
  <si>
    <t>수의</t>
  </si>
  <si>
    <t>2016년 수전설비 열화상 진단용역</t>
  </si>
  <si>
    <t>박종명</t>
  </si>
  <si>
    <t>02-710-2345</t>
  </si>
  <si>
    <t>지중저압회선 및 경로탐사</t>
  </si>
  <si>
    <t>하계대비 배전선로 열화상 진단 용역</t>
  </si>
  <si>
    <t>하계대비 배전선로 초음파 진단 용역</t>
  </si>
  <si>
    <t>사옥청소 용역</t>
  </si>
  <si>
    <t>이경학</t>
  </si>
  <si>
    <t>02-710-2218</t>
  </si>
  <si>
    <t>중부전력지사</t>
  </si>
  <si>
    <t>3호선전력구  자동 화재탐지설비 보강</t>
  </si>
  <si>
    <t>송전</t>
  </si>
  <si>
    <t>정현석</t>
  </si>
  <si>
    <t>02-320-7353</t>
  </si>
  <si>
    <t>2016년 중부전력지사 170kV GIS 정밀점검공사</t>
  </si>
  <si>
    <t>변전</t>
  </si>
  <si>
    <t>김덕용</t>
  </si>
  <si>
    <t>02-320-7328</t>
  </si>
  <si>
    <t>2016년 중부전력지사 154kV 주변압기 및 OLTC 정밀점검공사</t>
  </si>
  <si>
    <t>문현경</t>
  </si>
  <si>
    <t>02-320-7373</t>
  </si>
  <si>
    <t>아현S/S #1,2M.Tr 대체공사</t>
  </si>
  <si>
    <t>이종훈</t>
  </si>
  <si>
    <t>02-320-7462</t>
  </si>
  <si>
    <t>연대S/S Water Mist 설치공사</t>
  </si>
  <si>
    <t>박찬민</t>
  </si>
  <si>
    <t>02-320-7364</t>
  </si>
  <si>
    <t>2017~2018년 중부전력지사 지중송전설비 위탁정비공사</t>
  </si>
  <si>
    <t>김재훈</t>
  </si>
  <si>
    <t>02-320-7354</t>
  </si>
  <si>
    <t>2016년 전력구 소방설비 점검 및 보수 용역</t>
  </si>
  <si>
    <t>2016년 중부전력지사 변전 소방시설 점검 및 보수용역</t>
  </si>
  <si>
    <t>2016∼2018년 중부전력지사 관내 무인변전소 경비용역</t>
  </si>
  <si>
    <t>경비</t>
  </si>
  <si>
    <t>이덕만</t>
  </si>
  <si>
    <t>02-320-7463</t>
  </si>
  <si>
    <t>2016년 청소 및 시설관리용역</t>
  </si>
  <si>
    <t>김정환</t>
  </si>
  <si>
    <t>02-320-7403</t>
  </si>
  <si>
    <t>강북지사4호선비난연케이블교체공사</t>
  </si>
  <si>
    <t>홍성래</t>
  </si>
  <si>
    <t>02-901-4362</t>
  </si>
  <si>
    <t>2016년도 맨홀청소공사</t>
  </si>
  <si>
    <t>민병오</t>
  </si>
  <si>
    <t>02-350-2274</t>
  </si>
  <si>
    <t>2015년 강북지사사옥위탁관리용역</t>
  </si>
  <si>
    <t>박진영</t>
  </si>
  <si>
    <t>02-901-4216</t>
  </si>
  <si>
    <t>강북지사4호선비난연케이블교체공사(감리)</t>
  </si>
  <si>
    <t>2015년 성서지사사옥위탁관리용역</t>
  </si>
  <si>
    <t>류현창</t>
  </si>
  <si>
    <t>02-350-2217</t>
  </si>
  <si>
    <t>2016년 고압고객 열화상진단</t>
  </si>
  <si>
    <t>최학현</t>
  </si>
  <si>
    <t>02-350-2242</t>
  </si>
  <si>
    <t>가공 배전설비 열화상 진단 용역</t>
  </si>
  <si>
    <t>김은성</t>
  </si>
  <si>
    <t>02-350-2263</t>
  </si>
  <si>
    <t>가공 배전설비 초음파 진단 용역</t>
  </si>
  <si>
    <t>2016년 누전탐사 용역</t>
  </si>
  <si>
    <t>김종일</t>
  </si>
  <si>
    <t>02-350-2276</t>
  </si>
  <si>
    <t>조규명</t>
  </si>
  <si>
    <t>02-950-6276</t>
  </si>
  <si>
    <t>양리아</t>
  </si>
  <si>
    <t>02-950-6244</t>
  </si>
  <si>
    <t>구건회</t>
  </si>
  <si>
    <t>02-950-6295</t>
  </si>
  <si>
    <t>박정신</t>
  </si>
  <si>
    <t>02-950-6212</t>
  </si>
  <si>
    <t>동숭동 고압직매케이블 해소공사(지중A)</t>
  </si>
  <si>
    <t>이준세</t>
  </si>
  <si>
    <t>02-758-3193</t>
  </si>
  <si>
    <t>남대문시장E동외 3개소 지중케이블 교체공사</t>
  </si>
  <si>
    <t>이승혁</t>
  </si>
  <si>
    <t>02-758-3196</t>
  </si>
  <si>
    <t>2016년도 부적합 맨홀보수공사</t>
  </si>
  <si>
    <t>문태병</t>
  </si>
  <si>
    <t>성서지사 배전계통 자가망 시설공사</t>
  </si>
  <si>
    <t>ICT</t>
  </si>
  <si>
    <t>정진민</t>
  </si>
  <si>
    <t>02-758-3484</t>
  </si>
  <si>
    <t>변압기공동이용고객 고압원격검침망 시설공사</t>
  </si>
  <si>
    <t>정봉규</t>
  </si>
  <si>
    <t>02-758-3493</t>
  </si>
  <si>
    <t>동부지사 배전계통 자가망 시설공사</t>
  </si>
  <si>
    <t>230만호 AMI 시설공사</t>
  </si>
  <si>
    <t>2016년도 배전지능화 단말장치 설치 및 연동시험 연간 단가계약 시행</t>
  </si>
  <si>
    <t>김병일</t>
  </si>
  <si>
    <t>02-758-3453</t>
  </si>
  <si>
    <t>성동전력지사</t>
  </si>
  <si>
    <t>화재수신반 교체공사</t>
  </si>
  <si>
    <t>소방</t>
  </si>
  <si>
    <t>송상현</t>
  </si>
  <si>
    <t>02-2290-3358</t>
  </si>
  <si>
    <t>화재 감지선 교체공사</t>
  </si>
  <si>
    <t>성동관내S/S 170KV GIS 정밀점검 공사</t>
  </si>
  <si>
    <t>이선희</t>
  </si>
  <si>
    <t>02-2290-3371</t>
  </si>
  <si>
    <t>성동관내S/S M.Tr 및 OLTC 정밀점검 공사</t>
  </si>
  <si>
    <t>이정혁</t>
  </si>
  <si>
    <t>02-2290-5419</t>
  </si>
  <si>
    <t>성동전력지사 전력구 종합감시시스템 교체공사</t>
  </si>
  <si>
    <t>김경희</t>
  </si>
  <si>
    <t>02-2290-3352</t>
  </si>
  <si>
    <t>자기애관 교체공사</t>
  </si>
  <si>
    <t>전력구 환기설비 교체공사</t>
  </si>
  <si>
    <t>전력구내 노후 조명설비 보강공사</t>
  </si>
  <si>
    <t>황해룡</t>
  </si>
  <si>
    <t>02-2298-3382</t>
  </si>
  <si>
    <t>지중송전 맨홀 보안설비 보강공사</t>
  </si>
  <si>
    <t>도상현</t>
  </si>
  <si>
    <t>02-2298-3354</t>
  </si>
  <si>
    <t>종단접속함 PD진단센서 설치</t>
  </si>
  <si>
    <t>병행지선 설치공사</t>
  </si>
  <si>
    <t>마장S/S 170KV 장기사용 GIS 교체 공사</t>
  </si>
  <si>
    <t>김성남</t>
  </si>
  <si>
    <t>02-2290-3365</t>
  </si>
  <si>
    <t>성동S/S 예방진단 시스템 구축공사</t>
  </si>
  <si>
    <t>김종희</t>
  </si>
  <si>
    <t>02-2290-5414</t>
  </si>
  <si>
    <t>성동S/S 장기사용 모자익반 교체공사</t>
  </si>
  <si>
    <t>김인수</t>
  </si>
  <si>
    <t>02-2290-3417</t>
  </si>
  <si>
    <t>설계</t>
  </si>
  <si>
    <t>토건(사옥건설 포함)</t>
  </si>
  <si>
    <t>전문</t>
  </si>
  <si>
    <t>ICT분야</t>
  </si>
  <si>
    <t>2016년 자재센터 청소용역</t>
    <phoneticPr fontId="2" type="noConversion"/>
  </si>
  <si>
    <t>2016년 직할사옥 청소용역</t>
    <phoneticPr fontId="2" type="noConversion"/>
  </si>
  <si>
    <t>경쟁</t>
    <phoneticPr fontId="2" type="noConversion"/>
  </si>
  <si>
    <t>기획관리실</t>
    <phoneticPr fontId="2" type="noConversion"/>
  </si>
  <si>
    <t>02-2290-5277</t>
  </si>
  <si>
    <t>02-2290-5212</t>
  </si>
  <si>
    <t>02-758-3528</t>
  </si>
  <si>
    <t>02-758-3529</t>
  </si>
  <si>
    <t>02-758-3530</t>
  </si>
  <si>
    <t>02-480-4324</t>
  </si>
  <si>
    <t>남서울지역본부</t>
  </si>
  <si>
    <t>동서울전력지사</t>
  </si>
  <si>
    <t>지중송전 EBG 고체에어로졸 설치공사</t>
  </si>
  <si>
    <t>김윤배</t>
  </si>
  <si>
    <t>02-480-4357</t>
  </si>
  <si>
    <t>02-787-8543</t>
  </si>
  <si>
    <t>해월철탑 서도1-8호 보강공사</t>
  </si>
  <si>
    <t>박현근</t>
  </si>
  <si>
    <t>032-520-7287</t>
  </si>
  <si>
    <t>신부평S/S인출 직매케이블 2회선 교체공사(계양SW1)</t>
  </si>
  <si>
    <t>김우철</t>
  </si>
  <si>
    <t>032-520-7238</t>
  </si>
  <si>
    <t>송도 8-1공구 배전간선 설치공사</t>
  </si>
  <si>
    <t>로봇랜드 배전간선 설치공사</t>
  </si>
  <si>
    <t>중동S/S 170kV 장기사용 GIS 보강</t>
  </si>
  <si>
    <t>김광모</t>
  </si>
  <si>
    <t>032-718-2769</t>
  </si>
  <si>
    <t>2016년도 직할 170kV GIS 정밀점검</t>
  </si>
  <si>
    <t>나종헌</t>
  </si>
  <si>
    <t>032-718-2772</t>
  </si>
  <si>
    <t>2016년도 직할 154kV M.Tr 및 OLTC 정밀점검</t>
  </si>
  <si>
    <t>박준성</t>
  </si>
  <si>
    <t>032-718-2767</t>
  </si>
  <si>
    <t>2016년도 직할 362kV GIS 정밀점검</t>
  </si>
  <si>
    <t>남인천지사</t>
  </si>
  <si>
    <t>남동구관내수목전지공사</t>
  </si>
  <si>
    <t>김의동</t>
  </si>
  <si>
    <t>032-830-5276</t>
  </si>
  <si>
    <t>2015년 인천전력지사 345kV 주변압기 정밀점검 공사</t>
  </si>
  <si>
    <t>2015년 인천전력지사 170kV GIS 정밀점검 공사</t>
  </si>
  <si>
    <t>2015년 인천전력지사 362kV GIS 정밀점검 공사</t>
  </si>
  <si>
    <t>2015년 인천전력지사 154kV 주변압기 및 OLTC 정밀점검 공사</t>
  </si>
  <si>
    <t>031-230-8488</t>
  </si>
  <si>
    <t>경기지역본부</t>
  </si>
  <si>
    <t>전력관리처</t>
  </si>
  <si>
    <t>신수원S/S 모자익배전반 교체공사</t>
  </si>
  <si>
    <t>강병선</t>
  </si>
  <si>
    <t>031-230-8732</t>
  </si>
  <si>
    <t>반월S/S 23kV GIS화 공사(변전전문)</t>
  </si>
  <si>
    <t>김기덕</t>
  </si>
  <si>
    <t>031-230-8535</t>
  </si>
  <si>
    <t>반월S/S 23kV GIS화 공사(일반도급)</t>
  </si>
  <si>
    <t>서수원S/S 모자익배전반 교체공사</t>
  </si>
  <si>
    <t>오정민</t>
  </si>
  <si>
    <t>031-230-8784</t>
  </si>
  <si>
    <t>안양지사</t>
  </si>
  <si>
    <t>2016년 수목전지공사</t>
  </si>
  <si>
    <t>신관범</t>
  </si>
  <si>
    <t>031-450-2382</t>
  </si>
  <si>
    <t>오산지사</t>
  </si>
  <si>
    <t>우정읍 주곡일반산업단지 간선설치공사</t>
  </si>
  <si>
    <t>심준보</t>
  </si>
  <si>
    <t>031-370-2232</t>
  </si>
  <si>
    <t>팔탄하저리 한미약품(주) 20,050kW증설공사</t>
  </si>
  <si>
    <t>양원모</t>
  </si>
  <si>
    <t>031-370-2235</t>
  </si>
  <si>
    <t>154kV 남수원-발안T/L 27호 안전이격확보공사</t>
  </si>
  <si>
    <t>임대중</t>
  </si>
  <si>
    <t>031-230-8723</t>
  </si>
  <si>
    <t>154kV 반월S/S 증축 토건공사</t>
  </si>
  <si>
    <t>최봉규</t>
  </si>
  <si>
    <t>031-230-8755</t>
  </si>
  <si>
    <t>345kV 신성남S/S 현장제어동 신축 토건공사</t>
  </si>
  <si>
    <t>홍재표</t>
  </si>
  <si>
    <t>031-230-8760</t>
  </si>
  <si>
    <t>성남지사</t>
  </si>
  <si>
    <t>상대원시장 지중화 포장복구공사</t>
  </si>
  <si>
    <t>한설현</t>
  </si>
  <si>
    <t>031-750-3275</t>
  </si>
  <si>
    <t>용인지사</t>
  </si>
  <si>
    <t>남사S/S 원암-진목D/L 부하전환능력 보강공사</t>
  </si>
  <si>
    <t>소은선</t>
  </si>
  <si>
    <t>031-330-2235</t>
  </si>
  <si>
    <t>역북동 ㈜우남건설 지장이설 공사</t>
  </si>
  <si>
    <t>장재영</t>
  </si>
  <si>
    <t>031-330-2243</t>
  </si>
  <si>
    <t>광주지사</t>
  </si>
  <si>
    <t>성남SS 산성DL 성능저하설비(ABC케이블) 교환공사</t>
  </si>
  <si>
    <t>박찬정</t>
  </si>
  <si>
    <t>031-760-5272</t>
  </si>
  <si>
    <t>화성지사</t>
  </si>
  <si>
    <t>남양S/S 남광_사강S/S 무송D/L 부하전환보강공사</t>
  </si>
  <si>
    <t>남주현</t>
  </si>
  <si>
    <t>031-369-1233</t>
  </si>
  <si>
    <t>사강S/S영흥D/L외 4개선로 부하전환능력보강공사</t>
  </si>
  <si>
    <t>조성문</t>
  </si>
  <si>
    <t>031-369-1232</t>
  </si>
  <si>
    <t>남양 S/S 2회선 인출공사</t>
  </si>
  <si>
    <t>진재득</t>
  </si>
  <si>
    <t>031-369-1234</t>
  </si>
  <si>
    <t>군포전력지사</t>
  </si>
  <si>
    <t>사강S/S 장기사용 모자잌반 교체공사</t>
  </si>
  <si>
    <t>김강주</t>
  </si>
  <si>
    <t>031-400-2379</t>
  </si>
  <si>
    <t>16년 군포P/O 170kV GIS/GCB 정밀점검 공사</t>
  </si>
  <si>
    <t>김현호</t>
  </si>
  <si>
    <t>031-400-2378</t>
  </si>
  <si>
    <t>반월S/S 154kV 노후변압기 교체공사</t>
  </si>
  <si>
    <t>노환명</t>
  </si>
  <si>
    <t>031-400-2374</t>
  </si>
  <si>
    <t>산본,시화S/S 장기사용 170kV GIS 교체공사</t>
  </si>
  <si>
    <t>박준기</t>
  </si>
  <si>
    <t>031-400-2376</t>
  </si>
  <si>
    <t>345kV 화성-서서울T/L 41호 등 3기 안전이격확보공사</t>
  </si>
  <si>
    <t>백승종</t>
  </si>
  <si>
    <t>031-400-2382</t>
  </si>
  <si>
    <t>154kV 서서울-율전T/L 12,13호 안전이격확보공사</t>
  </si>
  <si>
    <t>양석훈</t>
  </si>
  <si>
    <t>031-400-2354</t>
  </si>
  <si>
    <t>16년 군포P/O 주변압기 정밀점검 공사</t>
  </si>
  <si>
    <t>이홍희</t>
  </si>
  <si>
    <t>031-400-2364</t>
  </si>
  <si>
    <t>신안산S/S 장기사용 모자잌반 교체공사</t>
  </si>
  <si>
    <t>황현철</t>
  </si>
  <si>
    <t>031-400-2375</t>
  </si>
  <si>
    <t>원곡 등 4개 변전소 방화벽 설치공사</t>
  </si>
  <si>
    <t>신동민</t>
  </si>
  <si>
    <t>031-230-8753</t>
  </si>
  <si>
    <t>154kV 동수원S/S GIS 옥내화 토건공사</t>
  </si>
  <si>
    <t>이명규</t>
  </si>
  <si>
    <t>031-230-8754</t>
  </si>
  <si>
    <t>안산지사</t>
  </si>
  <si>
    <t>목내S/S 기린D/L외 3개D/L 과부하 해소공사</t>
  </si>
  <si>
    <t>유영선</t>
  </si>
  <si>
    <t>031-412-6233</t>
  </si>
  <si>
    <t>원곡S/S 부하전환능력 보강공사</t>
  </si>
  <si>
    <t>평택지사</t>
  </si>
  <si>
    <t>오산S/S 부대D/L 과부하 해소공사</t>
  </si>
  <si>
    <t>최춘호</t>
  </si>
  <si>
    <t>031-650-4233</t>
  </si>
  <si>
    <t>포승S/S 현화D/L 부하전환 능력 확보공사</t>
  </si>
  <si>
    <t>선재리 자전거도로 지장이설공사</t>
  </si>
  <si>
    <t>조규영</t>
  </si>
  <si>
    <t>031-369-1276</t>
  </si>
  <si>
    <t>자기제피뢰기 교체공사</t>
  </si>
  <si>
    <t>이승호</t>
  </si>
  <si>
    <t>031-400-2357</t>
  </si>
  <si>
    <t>M.Tr 2차 케이블 교체공사</t>
  </si>
  <si>
    <t>이재호</t>
  </si>
  <si>
    <t>031-400-2377</t>
  </si>
  <si>
    <t>성남전력지사</t>
  </si>
  <si>
    <t>신성남S/S 노후 진단시스템 철거 및 신규격 부분방전진단시스템 설치공사</t>
  </si>
  <si>
    <t>노주현</t>
  </si>
  <si>
    <t>031-780-0374</t>
  </si>
  <si>
    <t>평택전력지사</t>
  </si>
  <si>
    <t>154kV 평택-추팔T/L 안전이격거리 확보공사</t>
  </si>
  <si>
    <t>장지경</t>
  </si>
  <si>
    <t>031-646-0358</t>
  </si>
  <si>
    <t>16년 직할 154kV GIS 정밀점검공사</t>
  </si>
  <si>
    <t>김해진</t>
  </si>
  <si>
    <t>031-230-8776</t>
  </si>
  <si>
    <t>16년 직할 주변압기 및 OLTC 정밀점검공사</t>
  </si>
  <si>
    <t>송영관</t>
  </si>
  <si>
    <t>031-230-8737</t>
  </si>
  <si>
    <t>16년 직할 345kV GIS 정밀점검공사</t>
  </si>
  <si>
    <t>이승민</t>
  </si>
  <si>
    <t>031-230-8777</t>
  </si>
  <si>
    <t>154kV 성포변전소 디지털축소형모자익 설치공사</t>
  </si>
  <si>
    <t>장현진</t>
  </si>
  <si>
    <t>031-230-8582</t>
  </si>
  <si>
    <t>16년 무인보안시스템 보강공사</t>
  </si>
  <si>
    <t>조소영</t>
  </si>
  <si>
    <t>031-230-8748</t>
  </si>
  <si>
    <t>2016년 지상변압기 무정전 엘보분리/연결공사</t>
  </si>
  <si>
    <t>강현규</t>
  </si>
  <si>
    <t>2016년 지상변압기 무정전교체공사</t>
  </si>
  <si>
    <t>이레일㈜일반전용(상시예비) 특고(12,000kW )신설공사</t>
  </si>
  <si>
    <t>EBA(종단접속) 자기애관 교체공사</t>
  </si>
  <si>
    <t>안양평촌 감시시스템 설치공사</t>
  </si>
  <si>
    <t>154kV GIS 정밀점검</t>
  </si>
  <si>
    <t>김기모</t>
  </si>
  <si>
    <t>031-780-0385</t>
  </si>
  <si>
    <t>안전이격거리확보</t>
  </si>
  <si>
    <t>이철영</t>
  </si>
  <si>
    <t>031-780-0356</t>
  </si>
  <si>
    <t>전선접속개소전선교체</t>
  </si>
  <si>
    <t>감시시스템 설치공사</t>
  </si>
  <si>
    <t>강인규</t>
  </si>
  <si>
    <t>031-646-0342</t>
  </si>
  <si>
    <t>동부전력지사</t>
  </si>
  <si>
    <t>2016년 170kV GIS 정밀점검공사</t>
  </si>
  <si>
    <t>김기철</t>
  </si>
  <si>
    <t>031)8026-3379</t>
  </si>
  <si>
    <t>154kV M.Tr 2차 전력케이블 보강공사</t>
  </si>
  <si>
    <t>지원기</t>
  </si>
  <si>
    <t>031-646-0392</t>
  </si>
  <si>
    <t>송탄S/S 장기사용 23kV GIS 대체공사</t>
  </si>
  <si>
    <t>채병만</t>
  </si>
  <si>
    <t>031-646-0377</t>
  </si>
  <si>
    <t>송탄S/S 장기사용 23kV GIS 대체공사(cable plug in)</t>
  </si>
  <si>
    <t>상반기 170kV GIS 정밀점검공사</t>
  </si>
  <si>
    <t>최기석</t>
  </si>
  <si>
    <t>031-646-0381</t>
  </si>
  <si>
    <t>154kV M.Tr 및 OLTC 정밀점검공사</t>
  </si>
  <si>
    <t>홍석남</t>
  </si>
  <si>
    <t>031-646-0389</t>
  </si>
  <si>
    <t>154kV 성현변전소 제어케이블 정비공사</t>
  </si>
  <si>
    <t>이재홍</t>
  </si>
  <si>
    <t>031-230-8581</t>
  </si>
  <si>
    <t>16년 경기지역본부 광전송장치 보강공사</t>
  </si>
  <si>
    <t>장우식</t>
  </si>
  <si>
    <t>031-230-8746</t>
  </si>
  <si>
    <t>345kV M.Tr 정밀점검</t>
  </si>
  <si>
    <t>김영파</t>
  </si>
  <si>
    <t>031-780-0384</t>
  </si>
  <si>
    <t>154kV M.Tr 정밀점검</t>
  </si>
  <si>
    <t>박남수</t>
  </si>
  <si>
    <t>031-780-0386</t>
  </si>
  <si>
    <t>신성남S/S 모자익 대체공사</t>
  </si>
  <si>
    <t>변정식</t>
  </si>
  <si>
    <t>031-780-0383</t>
  </si>
  <si>
    <t>감시카메라 설치공사</t>
  </si>
  <si>
    <t>154kV 포승-청북등 3개T/L 상간스페이서 설치공사</t>
  </si>
  <si>
    <t>김세용</t>
  </si>
  <si>
    <t>031-646-0355</t>
  </si>
  <si>
    <t>반월S/S 154kV GIS화 공사(변전전문)</t>
  </si>
  <si>
    <t>강화선</t>
  </si>
  <si>
    <t>031-230-8785</t>
  </si>
  <si>
    <t>반월S/S 154kV GIS화 공사(일반도급)</t>
  </si>
  <si>
    <t>신성남전력구 온라인PD 설치공사</t>
  </si>
  <si>
    <t>김찬이</t>
  </si>
  <si>
    <t>031-230-8726</t>
  </si>
  <si>
    <t>동수원S/S 154,23kV GIS화 공사(변전전문)</t>
  </si>
  <si>
    <t>성윤제</t>
  </si>
  <si>
    <t>031-230-8734</t>
  </si>
  <si>
    <t>동수원S/S 154,23kV GIS화 공사(일반도급)</t>
  </si>
  <si>
    <t>용인S/S 인출정비공사</t>
  </si>
  <si>
    <t>정민우</t>
  </si>
  <si>
    <t>031-230-8774</t>
  </si>
  <si>
    <t>화성동탄2전력구 감시시스템 설치공사</t>
  </si>
  <si>
    <t>풍도 발전동 증축 토건공사</t>
  </si>
  <si>
    <t>수지 및 중원-야탑전력구 감시시스템 설치공사</t>
  </si>
  <si>
    <t>장경일</t>
  </si>
  <si>
    <t>031-780-0342</t>
  </si>
  <si>
    <t>사옥보안감시용CCTV보강공사</t>
  </si>
  <si>
    <t>곽현섭</t>
  </si>
  <si>
    <t>031-230-8394</t>
  </si>
  <si>
    <t>031-230-8492</t>
  </si>
  <si>
    <t>화성S/S 예방진단시스템 설치공사</t>
  </si>
  <si>
    <t>한홍석</t>
  </si>
  <si>
    <t>031-230-8778</t>
  </si>
  <si>
    <t>16년 평택T/P 예방진단시스템 구축공사</t>
  </si>
  <si>
    <t>유태수</t>
  </si>
  <si>
    <t>031-646-0371</t>
  </si>
  <si>
    <t>주변압기 2차 전력케이블 교체공사</t>
  </si>
  <si>
    <t>조윤행</t>
  </si>
  <si>
    <t>031-230-8736</t>
  </si>
  <si>
    <t>345kV GIS 정밀점검</t>
  </si>
  <si>
    <t>이동훈</t>
  </si>
  <si>
    <t>031-780-0389</t>
  </si>
  <si>
    <t>장기사용 주변압기 교체공사(중원S/S)</t>
  </si>
  <si>
    <t>김유상</t>
  </si>
  <si>
    <t>031)8026-3372</t>
  </si>
  <si>
    <t>2016년 M.Tr 정밀점검 공사</t>
  </si>
  <si>
    <t>노영수</t>
  </si>
  <si>
    <t>031)8026-3378</t>
  </si>
  <si>
    <t>하반기 170kV GIS 정밀점검공사</t>
  </si>
  <si>
    <t>유형호</t>
  </si>
  <si>
    <t>031-646-0378</t>
  </si>
  <si>
    <t>장기사용 23kV GIS 노후대체공사(여주S/S)</t>
  </si>
  <si>
    <t>이용석</t>
  </si>
  <si>
    <t>031)8026-3376</t>
  </si>
  <si>
    <t>16년 SCADA 원격소장치 교체공사</t>
  </si>
  <si>
    <t>신동준</t>
  </si>
  <si>
    <t>031-230-8544</t>
  </si>
  <si>
    <t>16년 SCADA 원격소장치 모듈증설 공사</t>
  </si>
  <si>
    <t>평택 동삭지구 지중화에 따른 OPGW 이설공사</t>
  </si>
  <si>
    <t>강대현</t>
  </si>
  <si>
    <t>031-646-0393</t>
  </si>
  <si>
    <t>서판교-중원 등 3개T/L 이설공사</t>
  </si>
  <si>
    <t>평택 고덕지구 배전간선 설치공사(1-2공구 전기)</t>
  </si>
  <si>
    <t>평택 고덕지구 배전간선 설치공사(1-3공구 전기)</t>
  </si>
  <si>
    <t>이천지사</t>
  </si>
  <si>
    <t>부발읍 가산리 한국철도시설공단 철도개설 지장전주</t>
  </si>
  <si>
    <t>고한슬</t>
  </si>
  <si>
    <t>031-630-7276</t>
  </si>
  <si>
    <t>여주지사</t>
  </si>
  <si>
    <t>서효정</t>
  </si>
  <si>
    <t>031-880-2276</t>
  </si>
  <si>
    <t>2017~2018 지중송전위탁정비공사</t>
  </si>
  <si>
    <t>임종화</t>
  </si>
  <si>
    <t>031-400-2356</t>
  </si>
  <si>
    <t>신용인지사 비금속광케이블 시설공사</t>
  </si>
  <si>
    <t>전병철</t>
  </si>
  <si>
    <t>031-230-8397</t>
  </si>
  <si>
    <t>강원지역본부</t>
  </si>
  <si>
    <t>배전건설부</t>
  </si>
  <si>
    <t>춘천 대한적십자사~향교간 지중화공사</t>
  </si>
  <si>
    <t>이재영</t>
  </si>
  <si>
    <t>033-259-2284</t>
  </si>
  <si>
    <t>양양SS 현산DL 재해위험지역 계통보강공사</t>
  </si>
  <si>
    <t>양양SS 서면DL 계통보강공사</t>
  </si>
  <si>
    <t>양양SS 강현DL 연어지 계통보강공사</t>
  </si>
  <si>
    <t>양양SS 현남DL 수지상선로 부하전환능력보강공</t>
  </si>
  <si>
    <t>상남SS노천DL-홍천SS신봉DL성능저하설비개선공사</t>
  </si>
  <si>
    <t>홍천SS성수DL-홍천SS신봉DL부하전환능력보강공사(오룡터널)</t>
  </si>
  <si>
    <t>ICT지원부</t>
  </si>
  <si>
    <t>원주 기업도시 자가 광케이블 공사</t>
  </si>
  <si>
    <t>최재원</t>
  </si>
  <si>
    <t>033-259-2473</t>
  </si>
  <si>
    <t>변압기공동이용고객 원격검침 확대</t>
  </si>
  <si>
    <t>박희민</t>
  </si>
  <si>
    <t>033-259-2474</t>
  </si>
  <si>
    <t>변압기공동이용고객 원격검침 보강</t>
  </si>
  <si>
    <t>강릉 토성로 지중화공사</t>
  </si>
  <si>
    <t>김승범</t>
  </si>
  <si>
    <t>033-259-2282</t>
  </si>
  <si>
    <t>강릉 남문길 지중화공사</t>
  </si>
  <si>
    <t>원주기독병원 진입로 지중화</t>
  </si>
  <si>
    <t>윤찬식</t>
  </si>
  <si>
    <t>033-259-2285</t>
  </si>
  <si>
    <t>영월 농협사거리~지구대 지중화</t>
  </si>
  <si>
    <t>인제 서화면 지중화</t>
  </si>
  <si>
    <t>원주 상지대길 지중화공사</t>
  </si>
  <si>
    <t>강릉전력지사</t>
  </si>
  <si>
    <t>주진-평창OPGW이설공사</t>
  </si>
  <si>
    <t>엄현철</t>
  </si>
  <si>
    <t>033-640-8394</t>
  </si>
  <si>
    <t>속초지역 2차 자가 광케이블 공사</t>
  </si>
  <si>
    <t>호미지구 간선설치공사</t>
  </si>
  <si>
    <t>최병덕</t>
  </si>
  <si>
    <t>043-251-2827</t>
  </si>
  <si>
    <t>호미지구 간선설치공사(포장)</t>
  </si>
  <si>
    <t>충북지역본부</t>
  </si>
  <si>
    <t>신진천SS 태락DL 과부하 해소공사</t>
  </si>
  <si>
    <t>충주전력지사</t>
  </si>
  <si>
    <t>2016년 충주전력지사 변전소 소방설비점검 용역 및 보수공사</t>
  </si>
  <si>
    <t>최종성</t>
  </si>
  <si>
    <t>043-720-3381</t>
  </si>
  <si>
    <t>단양지사</t>
  </si>
  <si>
    <t>단양읍 별곡리 수변산책로 지중화</t>
  </si>
  <si>
    <t>권정진</t>
  </si>
  <si>
    <t>043-420-2274</t>
  </si>
  <si>
    <t>음성지사</t>
  </si>
  <si>
    <t>유촌산업단지 진입로 지장전주</t>
  </si>
  <si>
    <t>이하나</t>
  </si>
  <si>
    <t xml:space="preserve">16년 오창SS 과부하 해소공사 </t>
  </si>
  <si>
    <t>내덕칠거리~청대사거리 도심지 미관개선 지중화사업</t>
  </si>
  <si>
    <t>154kV 충주-충주H/PT/L S/T~1호간 전선교체공사</t>
  </si>
  <si>
    <t>김태훈</t>
  </si>
  <si>
    <t>043-720-3353</t>
  </si>
  <si>
    <t>'16년 345kV M.Tr 및 OLTC 정밀점검</t>
  </si>
  <si>
    <t>이주석</t>
  </si>
  <si>
    <t>043-720-3363</t>
  </si>
  <si>
    <t>오창 제3산업단지 간선설치공사</t>
  </si>
  <si>
    <t>'16년 154kV M.Tr 및 OLTC 정밀점검</t>
  </si>
  <si>
    <t>'16년 개폐장치 정밀점검</t>
  </si>
  <si>
    <t>유영철</t>
  </si>
  <si>
    <t>043-720-3364</t>
  </si>
  <si>
    <t>대전산업단지 재생사업지구 지중화공사</t>
  </si>
  <si>
    <t>송수연</t>
  </si>
  <si>
    <t>042-620-2485</t>
  </si>
  <si>
    <t>345kV 신온양-신탕정T/L 전선교체공사</t>
  </si>
  <si>
    <t>오은종</t>
  </si>
  <si>
    <t>042-620-2722</t>
  </si>
  <si>
    <t>옥상풍도 지붕교체공사(해미, 장재)</t>
  </si>
  <si>
    <t>박상수</t>
  </si>
  <si>
    <t>오버헤드도아 교체공사(6개소)</t>
  </si>
  <si>
    <t>윤혜연</t>
  </si>
  <si>
    <t>청양S/S 154kV #62M.Tr 장기사용 대체</t>
  </si>
  <si>
    <t>오태석</t>
  </si>
  <si>
    <t>042-620-2733</t>
  </si>
  <si>
    <t>둔지S/S 154kV 주변압기 교체공사</t>
  </si>
  <si>
    <t>서정호</t>
  </si>
  <si>
    <t>042-620-2735</t>
  </si>
  <si>
    <t>둔지S/S 154kV M.Tr 1차 GIB 교체공사</t>
  </si>
  <si>
    <t>김승헌</t>
  </si>
  <si>
    <t>042-620-2785</t>
  </si>
  <si>
    <t>천안지사</t>
  </si>
  <si>
    <t>성남면 ㈜삼영메탈 4,400kW 신설공사</t>
  </si>
  <si>
    <t>김성우</t>
  </si>
  <si>
    <t>041-560-2332</t>
  </si>
  <si>
    <t>유성SS-대덕SS간 부하전환능력확보공사</t>
  </si>
  <si>
    <t>최석준</t>
  </si>
  <si>
    <t>042-608-2282</t>
  </si>
  <si>
    <t>'16년도 상반기 지상변압기 활선 엘보분리,연결공사</t>
  </si>
  <si>
    <t>김세원</t>
  </si>
  <si>
    <t>042-608-2288</t>
  </si>
  <si>
    <t>어은동 한국과학기술정보연구원 10.5/20MW 주, 예비(을) 신규공사</t>
  </si>
  <si>
    <t>조성영</t>
  </si>
  <si>
    <t>042-608-2296</t>
  </si>
  <si>
    <t>금산지사</t>
  </si>
  <si>
    <t>추부S/S 인출정비 대비관로공사</t>
  </si>
  <si>
    <t>강문형</t>
  </si>
  <si>
    <t>금산S/S 진산D/L 외 2개소 취약경과지변경(구식화_취약)</t>
  </si>
  <si>
    <t>황동윤</t>
  </si>
  <si>
    <t>진산D/L-진악D/L 부하전환능력보강공사(비상시)</t>
  </si>
  <si>
    <t>군북D/L-제원D/L 부하전환즌력보강공사(수지상)</t>
  </si>
  <si>
    <t>김종복</t>
  </si>
  <si>
    <t>군북D/L 공급능력확충공사(공급능력)</t>
  </si>
  <si>
    <t>진산D/L 공급능력확충공사(공급능력)</t>
  </si>
  <si>
    <t>양재원</t>
  </si>
  <si>
    <t>041-955-2238</t>
  </si>
  <si>
    <t>아산전력지사</t>
  </si>
  <si>
    <t>아산S/S GIS 부분방전진단시스템 설치공사</t>
  </si>
  <si>
    <t>박재용</t>
  </si>
  <si>
    <t>041-539-3372</t>
  </si>
  <si>
    <t>서산전력지사</t>
  </si>
  <si>
    <t>345kV 현대제철 등 2개T/L 피뢰기 설치공사</t>
  </si>
  <si>
    <t>유제일</t>
  </si>
  <si>
    <t>041-661-6315</t>
  </si>
  <si>
    <t>345kV 신서산-태안화력 등 2개T/L 피뢰기 설치공사</t>
  </si>
  <si>
    <t>곽황연</t>
  </si>
  <si>
    <t>041-661-6358</t>
  </si>
  <si>
    <t>154kV 서산T/L 성능저하 국산애자교체 및 피뢰기 설치공사</t>
  </si>
  <si>
    <t>전진수</t>
  </si>
  <si>
    <t>041-661-6354</t>
  </si>
  <si>
    <t>154kV 신당진-당진 T/L 피뢰기 설치공사</t>
  </si>
  <si>
    <t>백승윤</t>
  </si>
  <si>
    <t>041-661-6319</t>
  </si>
  <si>
    <t>154kV 서산-대산#3,4T/L 피뢰기 설치공사</t>
  </si>
  <si>
    <t>이지혜</t>
  </si>
  <si>
    <t>041-661-6352</t>
  </si>
  <si>
    <t>관내S/S 765/345kV GIS 점검</t>
  </si>
  <si>
    <t>이승훈</t>
  </si>
  <si>
    <t>041-661-6382</t>
  </si>
  <si>
    <t>관내S/S 154kV GIS 정밀점검</t>
  </si>
  <si>
    <t>이근우</t>
  </si>
  <si>
    <t>041-661-6383</t>
  </si>
  <si>
    <t>대전전력지사</t>
  </si>
  <si>
    <t>154kV 신옥천-용운 등 2개T/L 접속개소제거 전선교체공사</t>
  </si>
  <si>
    <t>노승길</t>
  </si>
  <si>
    <t>042-333-3353</t>
  </si>
  <si>
    <t>동대전S/S 부하전환능력  보강공사</t>
  </si>
  <si>
    <t>전충남</t>
  </si>
  <si>
    <t>042-620-2286</t>
  </si>
  <si>
    <t>동면지선 공급능력확충공사</t>
  </si>
  <si>
    <t>박현래</t>
  </si>
  <si>
    <t>042-620-2280</t>
  </si>
  <si>
    <t>김성진</t>
  </si>
  <si>
    <t>042-620-2487</t>
  </si>
  <si>
    <t>전력구 화재수신반 교체공사</t>
  </si>
  <si>
    <t>배기우</t>
  </si>
  <si>
    <t>042-620-2771</t>
  </si>
  <si>
    <t>대전전력지사 자재야적장 조성공사</t>
  </si>
  <si>
    <t>대천변전소 보안등 설치공사</t>
  </si>
  <si>
    <t>부여변전소 보안등 설치공사</t>
  </si>
  <si>
    <t>덕진사택 도시가스배관 설치공사</t>
  </si>
  <si>
    <t>천안S/S 과부하 해소공사</t>
  </si>
  <si>
    <t>불당S/S 벽계D/L 과부하 해소공사</t>
  </si>
  <si>
    <t>황강선</t>
  </si>
  <si>
    <t>041-560-2233</t>
  </si>
  <si>
    <t>성거S/S 과부하 해소공사</t>
  </si>
  <si>
    <t>박영대</t>
  </si>
  <si>
    <t>041-560-2234</t>
  </si>
  <si>
    <t>천안S/S 목천D/L 공급능력확충공사</t>
  </si>
  <si>
    <t>임준혁</t>
  </si>
  <si>
    <t>041-560-2384</t>
  </si>
  <si>
    <t>성거S/S 입장D/L  공급능력확충공사</t>
  </si>
  <si>
    <t>권한수</t>
  </si>
  <si>
    <t>041-560-2285</t>
  </si>
  <si>
    <t>불당S/S 우성D/L 공급능력확충공사</t>
  </si>
  <si>
    <t>041-560-2272</t>
  </si>
  <si>
    <t>동천안S/S 북면지선 취약경과지변경공사</t>
  </si>
  <si>
    <t>이진탁</t>
  </si>
  <si>
    <t>041-560-2288</t>
  </si>
  <si>
    <t>장재S/S 삼성D/L 취약경과지변경공사</t>
  </si>
  <si>
    <t>강진구</t>
  </si>
  <si>
    <t>041-560-2287</t>
  </si>
  <si>
    <t>천안S/S 행정D/L 취약경과지변경공사</t>
  </si>
  <si>
    <t>방종석</t>
  </si>
  <si>
    <t>041-560-2273</t>
  </si>
  <si>
    <t>천안S/S 신덕D/L 취약경과지변경공사</t>
  </si>
  <si>
    <t>윤택상</t>
  </si>
  <si>
    <t>041-560-2282</t>
  </si>
  <si>
    <t>백석동 스테코㈜ 20MW 증설공사</t>
  </si>
  <si>
    <t>수신면 신풍리 NSK니들베어링코리아 10,100kW 신설공사</t>
  </si>
  <si>
    <t>이재웅</t>
  </si>
  <si>
    <t>041-560-2232</t>
  </si>
  <si>
    <t>직산읍 전방㈜ 7,400kW 신설공사</t>
  </si>
  <si>
    <t>둔지SS 부하전환능력보강공사</t>
  </si>
  <si>
    <t>문정기</t>
  </si>
  <si>
    <t>042-608-2294</t>
  </si>
  <si>
    <t>건양선 취약선로 보강공사(취약설비 보강 특별사업)</t>
  </si>
  <si>
    <t>정점수</t>
  </si>
  <si>
    <t>042-608-2278</t>
  </si>
  <si>
    <t>노후 불량변압기 교체공사</t>
  </si>
  <si>
    <t>석곡S/S 부하전환능력보강공사(전면고장)</t>
  </si>
  <si>
    <t>이현숙</t>
  </si>
  <si>
    <t>041-539-3274</t>
  </si>
  <si>
    <t>인주S/S 부하전환능력보강공사(전면고장)</t>
  </si>
  <si>
    <t>신윤숙</t>
  </si>
  <si>
    <t>041-539-3273</t>
  </si>
  <si>
    <t>온양S/S 부하전환능력보강공사(전면고장)</t>
  </si>
  <si>
    <t>김성철</t>
  </si>
  <si>
    <t>041-539-3272</t>
  </si>
  <si>
    <t>아산배방지구 부하전환능력보강공사(비상시)</t>
  </si>
  <si>
    <t>대호-해창D/L 부하전환능력보강공사</t>
  </si>
  <si>
    <t>양해룡</t>
  </si>
  <si>
    <t>041-350-2274</t>
  </si>
  <si>
    <t>당진S/S 비상시 부하전환능력 보강공사</t>
  </si>
  <si>
    <t>김지훈</t>
  </si>
  <si>
    <t>041-350-2276</t>
  </si>
  <si>
    <t>차령D/L 부하전환능력 보강공사</t>
  </si>
  <si>
    <t>041-850-2273</t>
  </si>
  <si>
    <t>예산지사</t>
  </si>
  <si>
    <t>예산S/S 고뎍D/L 과부하해소공사</t>
  </si>
  <si>
    <t>성기완</t>
  </si>
  <si>
    <t>041-330-3234</t>
  </si>
  <si>
    <t>예산S/S 수덕D/L 취약경과지변경</t>
  </si>
  <si>
    <t>박성윤</t>
  </si>
  <si>
    <t>041-330-3274</t>
  </si>
  <si>
    <t>홍성S/S 수덕D/L 부하전환능력확보공사</t>
  </si>
  <si>
    <t>노은혁</t>
  </si>
  <si>
    <t>041-330-3272</t>
  </si>
  <si>
    <t>대흥D/L 공급능력확충공사</t>
  </si>
  <si>
    <t>안면S/S 해양D/L-황도D/L 부하전환능력보강공사</t>
  </si>
  <si>
    <t>송기진</t>
  </si>
  <si>
    <t>태안S/S근흥D/L 과부하 해소공사</t>
  </si>
  <si>
    <t>신현성</t>
  </si>
  <si>
    <t>부여지사</t>
  </si>
  <si>
    <t>부여SS 석성DL 취약경과지 변경공사</t>
  </si>
  <si>
    <t>허연</t>
  </si>
  <si>
    <t>041-830-1271</t>
  </si>
  <si>
    <t>345kV 아산-화성 등 2개T/L 안전이격확보공사</t>
  </si>
  <si>
    <t>장준석</t>
  </si>
  <si>
    <t>041-539-3355</t>
  </si>
  <si>
    <t>345kV 아산-화성 등 15개T/L 피뢰기설치공사</t>
  </si>
  <si>
    <t>노진선</t>
  </si>
  <si>
    <t>041-539-3354</t>
  </si>
  <si>
    <t>'16년 온양S/S 170kV 장기사용 GIS 대체 공사</t>
  </si>
  <si>
    <t>채현직</t>
  </si>
  <si>
    <t>041-539-3375</t>
  </si>
  <si>
    <t>당진T/P 변압기 예방진단시스템 설치공사(3Bank)</t>
  </si>
  <si>
    <t>041-661-6364</t>
  </si>
  <si>
    <t>태안T/P 변압기 예방진단시스템 설치공사(1Bank)</t>
  </si>
  <si>
    <t>041-661-6365</t>
  </si>
  <si>
    <t>당진T/P 345kV M.Tr 정밀점검</t>
  </si>
  <si>
    <t>박정규</t>
  </si>
  <si>
    <t>041-661-6378</t>
  </si>
  <si>
    <t>154kV 옥산-서천화력T/L OPGW 이설공사</t>
  </si>
  <si>
    <t>조중환</t>
  </si>
  <si>
    <t>042-620-2741</t>
  </si>
  <si>
    <t>345kV 신옥천-청양등14개T/L 피뢰기 설치공사</t>
  </si>
  <si>
    <t>154kV 신계룡-은진T/L 안전이격 확보공사</t>
  </si>
  <si>
    <t>154kV 조치원-대화T/L 안전이격확보 공사</t>
  </si>
  <si>
    <t>정중근</t>
  </si>
  <si>
    <t>042-388-1352</t>
  </si>
  <si>
    <t>PITR 교체공사</t>
  </si>
  <si>
    <t>서정수</t>
  </si>
  <si>
    <t>041-940-1393</t>
  </si>
  <si>
    <t>중구 대전예술가의집 지중화공사</t>
  </si>
  <si>
    <t>김준래</t>
  </si>
  <si>
    <t>042-620-2283</t>
  </si>
  <si>
    <t>345kV 신서산-태안화력 등 10개T/L 헬기 활선애자세정공사</t>
  </si>
  <si>
    <t>황승현</t>
  </si>
  <si>
    <t>042-620-2724</t>
  </si>
  <si>
    <t>대화분기전력구 실시간감시 CCTV 설치공사</t>
  </si>
  <si>
    <t>변전소 환경개선공사(신흥,유천,둔산,가수원,남대전)</t>
  </si>
  <si>
    <t>채민수</t>
  </si>
  <si>
    <t>아산전력지사 옥상 방수공사</t>
  </si>
  <si>
    <t>대화변전소 옥상 방수공사</t>
  </si>
  <si>
    <t>남대전변전소 옥상 방수공사</t>
  </si>
  <si>
    <t>인주변전소 옥상 방수공사</t>
  </si>
  <si>
    <t>논산변전소 옥상 방수공사</t>
  </si>
  <si>
    <t>신탕정변전소 옥상 방수공사</t>
  </si>
  <si>
    <t>조치원변전소 벽체 방수보수공사</t>
  </si>
  <si>
    <t>동천안변전소 창틀누수 보수공사</t>
  </si>
  <si>
    <t>석곡변전소 물탱크실 누수 보수공사</t>
  </si>
  <si>
    <t>대덕변전소 흡음재 보수공사</t>
  </si>
  <si>
    <t>154kV 천안등 17개S/S GIS Gas Matrix방식 변경공사</t>
  </si>
  <si>
    <t>강경돈</t>
  </si>
  <si>
    <t>042-620-2781</t>
  </si>
  <si>
    <t>태안S/S 23kV 장기사용 GIS 보강</t>
  </si>
  <si>
    <t>전종원</t>
  </si>
  <si>
    <t>042-620-2731</t>
  </si>
  <si>
    <t>대화S/S 23kV 장기사용 GIS 대체공사</t>
  </si>
  <si>
    <t>박점용</t>
  </si>
  <si>
    <t>042-620-2787</t>
  </si>
  <si>
    <t>온양S/S 과부하해소공사</t>
  </si>
  <si>
    <t>박준영</t>
  </si>
  <si>
    <t>041-539-3233</t>
  </si>
  <si>
    <t>서천안SS 음봉DL 과부하해소공사</t>
  </si>
  <si>
    <t>신온양SS 신남, 화인선DL 과부하 해소공사</t>
  </si>
  <si>
    <t>서산지사</t>
  </si>
  <si>
    <t>서산S/S 극동D/L 취약경과지변경공사</t>
  </si>
  <si>
    <t>이태훈</t>
  </si>
  <si>
    <t>041-660-8273</t>
  </si>
  <si>
    <t>현대위아 35,500kw 증설 대용량 2회선 신규</t>
  </si>
  <si>
    <t>이병오</t>
  </si>
  <si>
    <t>041-660-8232</t>
  </si>
  <si>
    <t>이상혁</t>
  </si>
  <si>
    <t>서면선 취약경과지 수목접촉 해소공사</t>
  </si>
  <si>
    <t>곽근재</t>
  </si>
  <si>
    <t>청양 화성 청양~보령간 국토관리청(지)이설공사</t>
  </si>
  <si>
    <t>이상철</t>
  </si>
  <si>
    <t>041-940-1231</t>
  </si>
  <si>
    <t>'16년 아산P/O 170kV 개폐장치 정밀점검공사</t>
  </si>
  <si>
    <t>박종수</t>
  </si>
  <si>
    <t>041-539-3384</t>
  </si>
  <si>
    <t>16년 아산P/O 관내S/S M.Tr 2차 전력케이블 교체공사</t>
  </si>
  <si>
    <t>강병욱</t>
  </si>
  <si>
    <t>041-539-3374</t>
  </si>
  <si>
    <t>16년도 노후 광전송장치 교체공사</t>
  </si>
  <si>
    <t>김형식</t>
  </si>
  <si>
    <t>042-620-2744</t>
  </si>
  <si>
    <t>16년도 변전소 무인보안시스템 교체공사</t>
  </si>
  <si>
    <t>042-620-2745</t>
  </si>
  <si>
    <t>이숙종</t>
  </si>
  <si>
    <t>041-661-6362</t>
  </si>
  <si>
    <t>관내S/S 154kV M.Tr 정밀점검</t>
  </si>
  <si>
    <t>권기훈</t>
  </si>
  <si>
    <t>041-661-6377</t>
  </si>
  <si>
    <t xml:space="preserve">154kV 보관T/L 안전이격확보공사 </t>
  </si>
  <si>
    <t>전대수</t>
  </si>
  <si>
    <t>041-940-1352</t>
  </si>
  <si>
    <t>16년 청양 345kV GIS 정밀점검</t>
  </si>
  <si>
    <t>허정길</t>
  </si>
  <si>
    <t>041-940-1365</t>
  </si>
  <si>
    <t>345kV 신옥천-신남원T/L 안전이격 확보공사</t>
  </si>
  <si>
    <t>154kV 신옥천-서대전T/L 안전이격 확보공사 경과지선정</t>
  </si>
  <si>
    <t>조재호</t>
  </si>
  <si>
    <t>041-661-6392</t>
  </si>
  <si>
    <t>양희수</t>
  </si>
  <si>
    <t>041-661-6393</t>
  </si>
  <si>
    <t>16년 계통보호전송장치 신설 및 교체공사</t>
  </si>
  <si>
    <t>이정환</t>
  </si>
  <si>
    <t>042-333-3394</t>
  </si>
  <si>
    <t>노후 광단국 교체공사</t>
  </si>
  <si>
    <t>하연희</t>
  </si>
  <si>
    <t>042-333-3393</t>
  </si>
  <si>
    <t>태안변전소 보수공사(옹벽,균열,타일)</t>
  </si>
  <si>
    <t>관내변전소 배수로 정비공사</t>
  </si>
  <si>
    <t>본부사옥 조경유지 관리공사</t>
  </si>
  <si>
    <t>최우영</t>
  </si>
  <si>
    <t>호도발전소 발전동 지붕 및 화장실 보수공사</t>
  </si>
  <si>
    <t>765kV 신서산등 2개S/S 원격소장치 교체관련 원방감시회로 정비공사</t>
  </si>
  <si>
    <t>김형구</t>
  </si>
  <si>
    <t>042-620-2738</t>
  </si>
  <si>
    <t>'16년 아산P/O 관내S/S M.Tr 및 OLTC 정밀점검공사</t>
  </si>
  <si>
    <t>박기완</t>
  </si>
  <si>
    <t>041-539-3377</t>
  </si>
  <si>
    <t>16년 청양 170kV GIS/GCB 정밀점검</t>
  </si>
  <si>
    <t>안지흡</t>
  </si>
  <si>
    <t>042-620-2492</t>
  </si>
  <si>
    <t>서세종분기 등 3개 전력구 감시시스템 설치공사</t>
  </si>
  <si>
    <t>042-620-2772</t>
  </si>
  <si>
    <t>154kV 용운-대화T/L 안전거리 확보공사</t>
  </si>
  <si>
    <t>조래훈</t>
  </si>
  <si>
    <t>042-620-2727</t>
  </si>
  <si>
    <t>덕진사택 급배수배관 및 난방배관 보수공사</t>
  </si>
  <si>
    <t>덕진사택 전기 보수공사</t>
  </si>
  <si>
    <t>덕진사택 내부 수장 보수공사</t>
  </si>
  <si>
    <t>온양S/S GIS 부분방전진단시스템 설치공사</t>
  </si>
  <si>
    <t>장재S/S 등 23kV GIS 5CCT 설치공사</t>
  </si>
  <si>
    <t>이원호</t>
  </si>
  <si>
    <t>041-539-3381</t>
  </si>
  <si>
    <t>서천안~불당~장재 광케이블 증설공사</t>
  </si>
  <si>
    <t>박진광</t>
  </si>
  <si>
    <t>041-539-3394</t>
  </si>
  <si>
    <t>청양S/S 장기사용 170kV GIS 교체공사</t>
  </si>
  <si>
    <t>박시춘</t>
  </si>
  <si>
    <t>041-940-1322</t>
  </si>
  <si>
    <t>청양P/O 관내변전소 이중마루판 보수공사</t>
  </si>
  <si>
    <t>아산P/O 관내변전소 이중마루판 보수공사</t>
  </si>
  <si>
    <t>관내S/S 배전반 내진보강공사</t>
  </si>
  <si>
    <t>이종오</t>
  </si>
  <si>
    <t>042-620-2789</t>
  </si>
  <si>
    <t>아산S/S 23kV 장기사용 GIS 보강</t>
  </si>
  <si>
    <t>154kV 대천등 2개S/S 원격소장치 교체관련 원방감시회로 정비공사</t>
  </si>
  <si>
    <t>안치홍</t>
  </si>
  <si>
    <t>사곡면 계실리 소방방재청 6250kW신규 1회선 신설공사</t>
  </si>
  <si>
    <t>김준회</t>
  </si>
  <si>
    <t>041-850-2232</t>
  </si>
  <si>
    <t>금산변전소 노후 무인보안시스템 교체공사</t>
  </si>
  <si>
    <t>홍준기</t>
  </si>
  <si>
    <t>042-333-3392</t>
  </si>
  <si>
    <t>154kV 조치원-대화 등 2개T/L EBA 자기애관 교체공사</t>
  </si>
  <si>
    <t>합덕S/S 신설에 따른 3회선 신설공사</t>
  </si>
  <si>
    <t>오문택</t>
  </si>
  <si>
    <t>041-350-2232</t>
  </si>
  <si>
    <t>배성재</t>
  </si>
  <si>
    <t>041-661-6375</t>
  </si>
  <si>
    <t>노후 광전송장치 교체공사</t>
  </si>
  <si>
    <t>안동규</t>
  </si>
  <si>
    <t>041-940-1394</t>
  </si>
  <si>
    <t>둔지사택 옥상방수 및 외단열공사</t>
  </si>
  <si>
    <t>가오동사택 벽체 및 지붕보수공사</t>
  </si>
  <si>
    <t>삽시도발전소 배전반실 창호 보수공사</t>
  </si>
  <si>
    <t>154kV 용운-대화T/L OPGW 이설공사</t>
  </si>
  <si>
    <t>16년 청양 주변압기 및 OLTC 정밀점검</t>
  </si>
  <si>
    <t>최권필</t>
  </si>
  <si>
    <t>041-940-1364</t>
  </si>
  <si>
    <t>청양 23kV Sh.R 교체공사</t>
  </si>
  <si>
    <t>최종수</t>
  </si>
  <si>
    <t>`16년 대전P/O 154kV M.Tr 정밀점검공사</t>
  </si>
  <si>
    <t>김대중</t>
  </si>
  <si>
    <t>042-333-2382</t>
  </si>
  <si>
    <t>`16년 대전P/O 170kV GIS 정밀점검공사</t>
  </si>
  <si>
    <t>임경만</t>
  </si>
  <si>
    <t>042-333-2362</t>
  </si>
  <si>
    <t>전력통신용 노후 광전송장치 교체공사</t>
  </si>
  <si>
    <t>구원선</t>
  </si>
  <si>
    <t>041-539-3393</t>
  </si>
  <si>
    <t>복정규</t>
  </si>
  <si>
    <t>042-620-2490</t>
  </si>
  <si>
    <t>두마변전소 벽체타일 보수공사</t>
  </si>
  <si>
    <t>신흥변전소 흡음재 보수공사</t>
  </si>
  <si>
    <t>신계룡변전소 보안등 설치공사</t>
  </si>
  <si>
    <t>청양전력지사사택 지붕보수공사</t>
  </si>
  <si>
    <t>관내S/S 154kV 주변압기 정밀점검공사</t>
  </si>
  <si>
    <t>관내S/S 154kV GIS 정밀점검공사</t>
  </si>
  <si>
    <t>안병찬</t>
  </si>
  <si>
    <t>042-620-2786</t>
  </si>
  <si>
    <t>전동면 청송리 한국수자원공사 10M/21M 증설공사</t>
  </si>
  <si>
    <t>최수연</t>
  </si>
  <si>
    <t>044-861-4233</t>
  </si>
  <si>
    <t xml:space="preserve">보령화력 노후 362kV GIS 교체공사 </t>
  </si>
  <si>
    <t xml:space="preserve">보령화력 노후 362kV GIS 교체공사 감리용역 </t>
  </si>
  <si>
    <t>`16년 대전P/O 362kV GIS 정밀점검공사</t>
  </si>
  <si>
    <t>한영수</t>
  </si>
  <si>
    <t>042-333-2364</t>
  </si>
  <si>
    <t>청양변전소 GIS화에 따른 인출정비공사</t>
  </si>
  <si>
    <t>류근창</t>
  </si>
  <si>
    <t>041-940-1233</t>
  </si>
  <si>
    <t>논산지사</t>
  </si>
  <si>
    <t>김형명</t>
  </si>
  <si>
    <t>041-746-2237</t>
  </si>
  <si>
    <t>이재현</t>
  </si>
  <si>
    <t>041-746-2236</t>
  </si>
  <si>
    <t>디지털 계통보호장치(PITR) 교체공사</t>
  </si>
  <si>
    <t>정희성</t>
  </si>
  <si>
    <t>041-539-3392</t>
  </si>
  <si>
    <t>전북지역본부</t>
  </si>
  <si>
    <t>장기사용 배전반 대체</t>
  </si>
  <si>
    <t>이종열</t>
  </si>
  <si>
    <t>063-240-5833</t>
  </si>
  <si>
    <t>예방진단시스템 구축</t>
  </si>
  <si>
    <t>이종복</t>
  </si>
  <si>
    <t>063-240-5837</t>
  </si>
  <si>
    <t>장기사용 기타설비 대체</t>
  </si>
  <si>
    <t>조현한</t>
  </si>
  <si>
    <t>063-240-5835</t>
  </si>
  <si>
    <t>변전소 경상설비 보강</t>
  </si>
  <si>
    <t>변만리</t>
  </si>
  <si>
    <t>063-240-5838</t>
  </si>
  <si>
    <t>장기사용 개폐장치 대체</t>
  </si>
  <si>
    <t>개폐장치 신규수용</t>
  </si>
  <si>
    <t>(미정)</t>
  </si>
  <si>
    <t>장수S/S장수D/L~장계D/L 부하전환능력 보강공사</t>
  </si>
  <si>
    <t>토건운영부</t>
  </si>
  <si>
    <t>본부 노후 수전설비 교체공사</t>
  </si>
  <si>
    <t>이주성</t>
  </si>
  <si>
    <t>조영래</t>
  </si>
  <si>
    <t>063-240-5395</t>
  </si>
  <si>
    <t>063-249-5274</t>
  </si>
  <si>
    <t>관내변전소 노후 냉난방기 교체공사</t>
  </si>
  <si>
    <t>관내사옥 고효율 LED 조명 설치공사</t>
  </si>
  <si>
    <t>김명운</t>
  </si>
  <si>
    <t>관내변전소 노후 조명설비 교체공사</t>
  </si>
  <si>
    <t>윤영환</t>
  </si>
  <si>
    <t>익산지사 심야온수기 및 배관 교체공사</t>
  </si>
  <si>
    <t>진안 북부마이산 관광단지 지중화공사</t>
  </si>
  <si>
    <t>남원지사 도시가스 설치공사</t>
  </si>
  <si>
    <t>정읍지사 노후 빙축열설비 교체공사</t>
  </si>
  <si>
    <t>진안지사 사옥 외벽환경개선공사</t>
  </si>
  <si>
    <t>정읍지사 사옥 외벽환경개선공사</t>
  </si>
  <si>
    <t>군산지사 사옥이전에 따른 ICT설비 이설공사</t>
  </si>
  <si>
    <t>차주호</t>
  </si>
  <si>
    <t>063-240-5289</t>
  </si>
  <si>
    <t>팔봉변전소 노후 방재설비 교체공사</t>
  </si>
  <si>
    <t>태평변전소 변압기 소음 개선공사</t>
  </si>
  <si>
    <t>김제전력지사</t>
  </si>
  <si>
    <t>2016년 김제P/O 관내변전소 소방시설 점검용역 및 보수공사</t>
  </si>
  <si>
    <t>나정운</t>
  </si>
  <si>
    <t>240-5848</t>
  </si>
  <si>
    <t>강진전력지사</t>
  </si>
  <si>
    <t>154kV 강진-남창T/L 안전이격 확보공사</t>
  </si>
  <si>
    <t>윤성진</t>
  </si>
  <si>
    <t>061-430-2354</t>
  </si>
  <si>
    <t>HVDC 해남-제주 해저케이블 보호설비 보강공사</t>
  </si>
  <si>
    <t>김경모</t>
  </si>
  <si>
    <t>061-430-4356</t>
  </si>
  <si>
    <t>154kV 강진-남창 등 3개T/L 접속개소 해소공사</t>
  </si>
  <si>
    <t>154kV 나주-영암 등 2개T/L 피뢰기설치공사</t>
  </si>
  <si>
    <t>신희진</t>
  </si>
  <si>
    <t>061-430-2324</t>
  </si>
  <si>
    <t>062-260-5272</t>
  </si>
  <si>
    <t>062-260-5274</t>
  </si>
  <si>
    <t>남광주SS 남평DL 부하전환능력 보강공사</t>
  </si>
  <si>
    <t>신대터널 대비관로 설치공사(연결도로)</t>
  </si>
  <si>
    <t>영암지사</t>
  </si>
  <si>
    <t>시종-도포D/L 부하전환능력 보강 공사</t>
  </si>
  <si>
    <t>독천(모정지)-덕진D/L 부하전환능력 보강 공사</t>
  </si>
  <si>
    <t>독천-덕진D/L 부하전환능력 보강 공사</t>
  </si>
  <si>
    <t>독천D/L 춘동지 자체부하전환능력 보강 공사</t>
  </si>
  <si>
    <t>광산 배전계통 자가망 시설[비금속]</t>
  </si>
  <si>
    <t>신대윤</t>
  </si>
  <si>
    <t>062-260-5495</t>
  </si>
  <si>
    <t>광산 배전계통 자가망 시설[OPNW]</t>
  </si>
  <si>
    <t>영주지사</t>
  </si>
  <si>
    <t>신영주S/S 신소재, 가흥D/L 등 공급능력 확충 도로포장 복구공사</t>
  </si>
  <si>
    <t>김창환</t>
  </si>
  <si>
    <t>054-630-2284</t>
  </si>
  <si>
    <t>경주지사</t>
  </si>
  <si>
    <t>안정선</t>
  </si>
  <si>
    <t>신영주S/S 신소재, 가흥D/L 등 공급능력 확충공사 감리용역</t>
  </si>
  <si>
    <t>054-260-4234</t>
  </si>
  <si>
    <t>천북S/S 강교D/L-노당D/L 부하전환능력 확보공사</t>
  </si>
  <si>
    <t>김우진</t>
  </si>
  <si>
    <t>054-740-2265</t>
  </si>
  <si>
    <t>소보면평호리농어촌공사 농사용(갑)5㎾ 신설</t>
  </si>
  <si>
    <t>외동S/S 새태D/L-탈해 D/L 부하전환능력 확보공사</t>
  </si>
  <si>
    <t>정병규</t>
  </si>
  <si>
    <t>054-740-2274</t>
  </si>
  <si>
    <t>경주S/S 옥내화공사 지장인출선로 이설공사</t>
  </si>
  <si>
    <t>최재혁</t>
  </si>
  <si>
    <t>054-740-2278</t>
  </si>
  <si>
    <t>054-650-2277</t>
  </si>
  <si>
    <t>동인S/S 향촌D/L 계통보강 공사</t>
  </si>
  <si>
    <t>양진부</t>
  </si>
  <si>
    <t>신영주S/S 신소재, 가흥D/L 등 공급능력 확충 전기공사</t>
  </si>
  <si>
    <t>경주S/S 불국D/L 공급능력확충공사</t>
  </si>
  <si>
    <t>백종민</t>
  </si>
  <si>
    <t>054-740-2264</t>
  </si>
  <si>
    <t>천북S/S 노당D/L 부하전환능력 보강공사</t>
  </si>
  <si>
    <t>이해광</t>
  </si>
  <si>
    <t>054-370-4235</t>
  </si>
  <si>
    <t>16년 경주S/S 옥내GIS화에 따른 부하전환공사</t>
  </si>
  <si>
    <t>영주전력지사</t>
  </si>
  <si>
    <t>조성홍</t>
  </si>
  <si>
    <t>053-350-2405</t>
  </si>
  <si>
    <t>대구연경공공주택지구 배전간선공사(관로)</t>
  </si>
  <si>
    <t>박상우</t>
  </si>
  <si>
    <t>053-350-2427</t>
  </si>
  <si>
    <t>대구연경공공주택지구 도통시험공사</t>
  </si>
  <si>
    <t>2016년 영주전력지사 관내 개폐장치 정밀점검공사</t>
  </si>
  <si>
    <t>최건록</t>
  </si>
  <si>
    <t>054-630-3382</t>
  </si>
  <si>
    <t>2016년 영주전력지사 주변압기 OLTC 정밀점검공사</t>
  </si>
  <si>
    <t>백정우</t>
  </si>
  <si>
    <t>054-630-3364</t>
  </si>
  <si>
    <t>강동 국당 부산국토관리청 도로공사 지장주</t>
  </si>
  <si>
    <t>우승표</t>
  </si>
  <si>
    <t>2016년 한울1발S/Y 개폐장치 정밀점검공사</t>
  </si>
  <si>
    <t>정찬호</t>
  </si>
  <si>
    <t>054-630-3381</t>
  </si>
  <si>
    <t>능골 연당길 지자체요청 지중화사업</t>
  </si>
  <si>
    <t>영천 신경주 한국철도시설공단 3공구 도로공사 지장주</t>
  </si>
  <si>
    <t>류다예</t>
  </si>
  <si>
    <t>054-740-2277</t>
  </si>
  <si>
    <t xml:space="preserve">건천 모량 한국철도시설공단 복선전철 지장주 공사
</t>
  </si>
  <si>
    <t>대곡2지구 간선설치 전기공사</t>
  </si>
  <si>
    <t>최병주</t>
  </si>
  <si>
    <t>053-350-2403</t>
  </si>
  <si>
    <t>금호변전소 4회선 인출공사</t>
  </si>
  <si>
    <t>김재홍</t>
  </si>
  <si>
    <t>구본욱</t>
  </si>
  <si>
    <t>053-350-2231</t>
  </si>
  <si>
    <t>'16년도 대구경북본부 맨홀 청소점검공사(통합)</t>
  </si>
  <si>
    <t>박성진</t>
  </si>
  <si>
    <t>053-350-2242</t>
  </si>
  <si>
    <t>취약설비 보강 특별 사업</t>
  </si>
  <si>
    <t>이광민</t>
  </si>
  <si>
    <t>054-740-2276</t>
  </si>
  <si>
    <t>대구연경공공주택지구 배전간선공사(전기)</t>
  </si>
  <si>
    <t>053-210-3770</t>
  </si>
  <si>
    <t>대구경북본부 배전전력구 구조물 보수공사</t>
  </si>
  <si>
    <t>전력구</t>
  </si>
  <si>
    <t>053-210-3761</t>
  </si>
  <si>
    <t>053-210-3762</t>
  </si>
  <si>
    <t>054-630-3395</t>
  </si>
  <si>
    <t>054-630-3396</t>
  </si>
  <si>
    <t>054-479-9353</t>
  </si>
  <si>
    <t>054-479-9354</t>
  </si>
  <si>
    <t>2016년 예천S/S 장기사용 GIS 대체공사</t>
  </si>
  <si>
    <t>이성우</t>
  </si>
  <si>
    <t>054-630-3363</t>
  </si>
  <si>
    <t>053-210-3766</t>
  </si>
  <si>
    <t>중구 동성로길 지중화공사(2차분)</t>
  </si>
  <si>
    <t xml:space="preserve">안동시 한옥마을 지중화공사 </t>
  </si>
  <si>
    <t>054-740-2239</t>
  </si>
  <si>
    <t>053-757-2272</t>
  </si>
  <si>
    <t>053-757-2274</t>
  </si>
  <si>
    <t>부산울산지역본부</t>
  </si>
  <si>
    <t>기장지사</t>
  </si>
  <si>
    <t>정성규</t>
  </si>
  <si>
    <t>052-219-8232</t>
  </si>
  <si>
    <t>성태용</t>
  </si>
  <si>
    <t>051-740-1232</t>
  </si>
  <si>
    <t>남부산지사</t>
  </si>
  <si>
    <t>051-801-2232</t>
  </si>
  <si>
    <t>최지호</t>
  </si>
  <si>
    <t>동부산전력지사</t>
  </si>
  <si>
    <t>성기정</t>
  </si>
  <si>
    <t>051-559-4342</t>
  </si>
  <si>
    <t>051-604-5626</t>
  </si>
  <si>
    <t>최주성</t>
  </si>
  <si>
    <t>051-604-5624</t>
  </si>
  <si>
    <t>154kV 신울산-명례 등 4개T/L 전선접속개소 전선교체공사</t>
  </si>
  <si>
    <t>154kV 웅촌-서창T/L 지장철탑이설공사</t>
  </si>
  <si>
    <t>김영화</t>
  </si>
  <si>
    <t>051-559-4343</t>
  </si>
  <si>
    <t>김해지사</t>
  </si>
  <si>
    <t>051-240-3272</t>
  </si>
  <si>
    <t>154kV 개금-범천 등 18개  T/L  자동소화장치 설치</t>
  </si>
  <si>
    <t>김민석</t>
  </si>
  <si>
    <t>삼계S/S 신명D/L 과부하 해소공사</t>
  </si>
  <si>
    <t>최우성</t>
  </si>
  <si>
    <t>055-330-2238</t>
  </si>
  <si>
    <t>용호S/S 용남D/L 부하전환보강공사</t>
  </si>
  <si>
    <t>황창훈</t>
  </si>
  <si>
    <t>051-740-1235</t>
  </si>
  <si>
    <t>345kV 북부산-남부산 전력구 자동 화재탐지설비 보강공사</t>
  </si>
  <si>
    <t>051-797-5651</t>
  </si>
  <si>
    <t>김대석</t>
  </si>
  <si>
    <t>051-801-2475</t>
  </si>
  <si>
    <t>맨홀뚜껑 보수보강공사</t>
  </si>
  <si>
    <t>하용수</t>
  </si>
  <si>
    <t>051-740-1286</t>
  </si>
  <si>
    <t>유환준</t>
  </si>
  <si>
    <t>051-801-2281</t>
  </si>
  <si>
    <t>051-520-2282</t>
  </si>
  <si>
    <t>본부 사옥 조경수 전정 및 관리공사</t>
  </si>
  <si>
    <t>김종철</t>
  </si>
  <si>
    <t>051-801-2353</t>
  </si>
  <si>
    <t>서울산지사 고객전용 주차장 포장공사</t>
  </si>
  <si>
    <t>장운혁</t>
  </si>
  <si>
    <t>051-801-2324</t>
  </si>
  <si>
    <t>051-330-2342</t>
  </si>
  <si>
    <t>효문S/S 율동,한덕D/L 공급능력 확충공사</t>
  </si>
  <si>
    <t>박성주</t>
  </si>
  <si>
    <t>052-219-8234</t>
  </si>
  <si>
    <t>김기상</t>
  </si>
  <si>
    <t>051-520-2222</t>
  </si>
  <si>
    <t>김재성</t>
  </si>
  <si>
    <t>051-520-2223</t>
  </si>
  <si>
    <t>055-380-3236</t>
  </si>
  <si>
    <t>관내사옥 FCU 교체공사</t>
  </si>
  <si>
    <t>이영구</t>
  </si>
  <si>
    <t>051-801-2348</t>
  </si>
  <si>
    <t>본부 배전운영실 리모델링공사</t>
  </si>
  <si>
    <t>동래지사</t>
  </si>
  <si>
    <t>곽경국</t>
  </si>
  <si>
    <t>051-520-2283</t>
  </si>
  <si>
    <t>052-270-4342</t>
  </si>
  <si>
    <t>산성터널접속도로개설지장이설공사(3단계,대림)</t>
  </si>
  <si>
    <t>홍기현</t>
  </si>
  <si>
    <t>051-520-2273</t>
  </si>
  <si>
    <t>051-794-8376</t>
  </si>
  <si>
    <t>안창수</t>
  </si>
  <si>
    <t>051-797-5832</t>
  </si>
  <si>
    <t>기장S/S 방곡D/L 부하전환능력 보강공사</t>
  </si>
  <si>
    <t>박민희</t>
  </si>
  <si>
    <t>051-720-3231</t>
  </si>
  <si>
    <t>2016년 상반기 관내S/S 170kV GIS 정밀점검공사</t>
  </si>
  <si>
    <t>서동현</t>
  </si>
  <si>
    <t>051-559-4377</t>
  </si>
  <si>
    <t>동울산지사 사옥 증축공사</t>
  </si>
  <si>
    <t>북부산지사 냉난방 자동제어설비공사</t>
  </si>
  <si>
    <t>조일래</t>
  </si>
  <si>
    <t>051-559-4375</t>
  </si>
  <si>
    <t>변전운영부</t>
  </si>
  <si>
    <t>좌동S/S 등 3개소 변전자동화설비 보강공사</t>
  </si>
  <si>
    <t>조영철</t>
  </si>
  <si>
    <t>051-797-5638</t>
  </si>
  <si>
    <t>051-330-2374</t>
  </si>
  <si>
    <t>중부산지사 사옥 보수, 복원 및 리모델링공사</t>
  </si>
  <si>
    <t>물금S/S 23kV S.W증설공사</t>
  </si>
  <si>
    <t>윤현덕</t>
  </si>
  <si>
    <t>051-604-5632</t>
  </si>
  <si>
    <t>051-797-5641</t>
  </si>
  <si>
    <t>이진호</t>
  </si>
  <si>
    <t>051-330-2375</t>
  </si>
  <si>
    <t>매곡C/H등 실시간감시 CCTV 설치공사</t>
  </si>
  <si>
    <t>김동곤</t>
  </si>
  <si>
    <t>051-330-2334</t>
  </si>
  <si>
    <t>본부 강당 보수공사</t>
  </si>
  <si>
    <t>동래/울산지사 방수공사</t>
  </si>
  <si>
    <t>김택수</t>
  </si>
  <si>
    <t>남부산지사 샤워장 설치공사</t>
  </si>
  <si>
    <t>용호동 아이에스동서㈜ 신규공사</t>
  </si>
  <si>
    <t>한림 자재센터 오버헤드 보수공사</t>
  </si>
  <si>
    <t>051-801-2417</t>
  </si>
  <si>
    <t>16년 북부산전력지사 주변압기 정밀점검</t>
  </si>
  <si>
    <t>심철훈</t>
  </si>
  <si>
    <t>051-330-2376</t>
  </si>
  <si>
    <t>영도지사 체력단련장 환경개선공사</t>
  </si>
  <si>
    <t>문성호</t>
  </si>
  <si>
    <t>051-559-4378</t>
  </si>
  <si>
    <t>양산지사 냉동기 및 보일러 교체공사</t>
  </si>
  <si>
    <t>통영전력지사</t>
  </si>
  <si>
    <t>154kV 상반기 GIS 정밀점검</t>
  </si>
  <si>
    <t>권태균</t>
  </si>
  <si>
    <t xml:space="preserve">거창정장거창군수자연재해위험개선지구지)이설공사 </t>
  </si>
  <si>
    <t>석전동 마산회원구청 보행도로개설지장전주이설</t>
  </si>
  <si>
    <t>345kV 상반기 GIS 정밀점검</t>
  </si>
  <si>
    <t>박민철</t>
  </si>
  <si>
    <t>345kV 주변압기 정밀점검</t>
  </si>
  <si>
    <t>이인주</t>
  </si>
  <si>
    <t>345kV 삼천포 등 4개T/L 지장송전선로 이설공사</t>
  </si>
  <si>
    <t>성명식</t>
  </si>
  <si>
    <t>055-290-2234</t>
  </si>
  <si>
    <t>154kV 하반기 GIS 정밀점검</t>
  </si>
  <si>
    <t>154kV 주변압기 및 OLTC 정밀점검</t>
  </si>
  <si>
    <t>제주지역본부</t>
  </si>
  <si>
    <t>안덕S/S 23kV GIS 교체공사(GIS)</t>
  </si>
  <si>
    <t>064-740-3531</t>
  </si>
  <si>
    <t>경인건설처</t>
  </si>
  <si>
    <t>경기건설지사</t>
  </si>
  <si>
    <t>백인규</t>
  </si>
  <si>
    <t>031-230-4444</t>
  </si>
  <si>
    <t>세종로-운니 전력구공사</t>
  </si>
  <si>
    <t>154kV 산성-성현 지중T/L 이설공사</t>
  </si>
  <si>
    <t>권   진</t>
    <phoneticPr fontId="2" type="noConversion"/>
  </si>
  <si>
    <t>154kV 신성남#2-서판교(증) 지중T/L 건설공사</t>
  </si>
  <si>
    <t>의정부S/S #61M.Tr 철거공사</t>
  </si>
  <si>
    <t>조준형</t>
  </si>
  <si>
    <t>02-2096-4483</t>
  </si>
  <si>
    <t>의정부S/S154kV GIS 철거공사</t>
  </si>
  <si>
    <t>345kV 북당진-신탕정T/L 건설공사(1공구)</t>
  </si>
  <si>
    <t>김광식</t>
  </si>
  <si>
    <t>042-717-4586</t>
  </si>
  <si>
    <t>중부건설처</t>
  </si>
  <si>
    <t>새만금-비응 전력구공사</t>
  </si>
  <si>
    <t>김한규</t>
  </si>
  <si>
    <t>042-717-4372</t>
  </si>
  <si>
    <t>765kV 신중부변전소 토건공사</t>
  </si>
  <si>
    <t>김동혁</t>
  </si>
  <si>
    <t>042-717-4467</t>
  </si>
  <si>
    <t>인주-불당 전력구공사</t>
  </si>
  <si>
    <t>김준석</t>
  </si>
  <si>
    <t>042-717-4365</t>
  </si>
  <si>
    <t>서남해계통건설실</t>
  </si>
  <si>
    <t>서남해 해상풍력 실증단지 해상S/S 토건공사</t>
  </si>
  <si>
    <t>이일한</t>
  </si>
  <si>
    <t>042-717-4679</t>
  </si>
  <si>
    <t>지중건설부</t>
  </si>
  <si>
    <t>345kV 북당진-신탕정 지중T/L 건설공사</t>
  </si>
  <si>
    <t>배영식</t>
  </si>
  <si>
    <t>042-717-4456</t>
  </si>
  <si>
    <t>765kV 신중부분기T/L 건설공사</t>
  </si>
  <si>
    <t>김성준</t>
  </si>
  <si>
    <t>042-717-4346</t>
  </si>
  <si>
    <t>광주전남건설지사</t>
  </si>
  <si>
    <t>나주S/S옥내화토건공사</t>
  </si>
  <si>
    <t>류정인</t>
  </si>
  <si>
    <t>062-720-4381</t>
  </si>
  <si>
    <t>신옥천S/S 345kV 용량부족차단기 대체공사(일반)</t>
  </si>
  <si>
    <t>차광흥</t>
  </si>
  <si>
    <t>042-717-4549</t>
  </si>
  <si>
    <t>충북강원건설지사</t>
  </si>
  <si>
    <t>154kV 강릉S/S 옥내화 토건공사</t>
  </si>
  <si>
    <t>양승규</t>
  </si>
  <si>
    <t>043-640-3386</t>
  </si>
  <si>
    <t>강릉지역 전기공급시설 전력구공사(강릉옥내화)</t>
  </si>
  <si>
    <t>김종환</t>
  </si>
  <si>
    <t>043-640-3376</t>
  </si>
  <si>
    <t>전북건설지사</t>
  </si>
  <si>
    <t>154kV 비응변전소 토건공사</t>
  </si>
  <si>
    <t>조한솔</t>
  </si>
  <si>
    <t>063-240-5864</t>
  </si>
  <si>
    <t>345kV 신중부분기T/L 건설공사</t>
  </si>
  <si>
    <t>154kV 서천변전소 토건공사</t>
  </si>
  <si>
    <t>박봉근</t>
  </si>
  <si>
    <t>042-717-4566</t>
  </si>
  <si>
    <t>154kV 송천-태평 지중T/L 건설공사</t>
  </si>
  <si>
    <t>박은영</t>
  </si>
  <si>
    <t>042-717-4453</t>
  </si>
  <si>
    <t>345kV 신송산-북당진 지중T/L 건설공사</t>
  </si>
  <si>
    <t>김용국</t>
  </si>
  <si>
    <t>042-717-4452</t>
  </si>
  <si>
    <t>154kV 송천-서곡 지중T/L 건설공사</t>
  </si>
  <si>
    <t>정회근</t>
  </si>
  <si>
    <t>063-240-5876</t>
  </si>
  <si>
    <t>신탕정S/S 345kV SW 증설 및 GIS 대체공사(전문)</t>
  </si>
  <si>
    <t>도수근</t>
  </si>
  <si>
    <t>042-717-4547</t>
  </si>
  <si>
    <t>고덕변환소 AC설비 건설공사</t>
  </si>
  <si>
    <t>나영선</t>
  </si>
  <si>
    <t>042-717-4534</t>
  </si>
  <si>
    <t>154kV 세종-송강,덕진-대화 연결지중T/L 건설공사</t>
  </si>
  <si>
    <t>김상현</t>
  </si>
  <si>
    <t>042-717-4447</t>
  </si>
  <si>
    <t>346kV 신송산 S/S 토건공사</t>
  </si>
  <si>
    <t>김진호</t>
  </si>
  <si>
    <t>042-717-4471</t>
  </si>
  <si>
    <t>북당진변환소 AC설비 건설공사</t>
  </si>
  <si>
    <t>신상식</t>
  </si>
  <si>
    <t>042-717-4535</t>
  </si>
  <si>
    <t>345kV 신남원S/S M.Tr 설치공사(일반)</t>
  </si>
  <si>
    <t>안명철</t>
  </si>
  <si>
    <t>063-240-5881</t>
  </si>
  <si>
    <t>신옥천S/S 345kV 용량부족차단기 대체공사(전문)</t>
  </si>
  <si>
    <t>154kV 세종-송강 지중T/L 건설공사</t>
  </si>
  <si>
    <t>장재경</t>
  </si>
  <si>
    <t>042-717-4454</t>
  </si>
  <si>
    <t>본사-홍보관 연결통로 공사</t>
  </si>
  <si>
    <t>김현재</t>
  </si>
  <si>
    <t>062-720-4378</t>
  </si>
  <si>
    <t>북당진S/S 345kV #1M.Tr 증설공사</t>
  </si>
  <si>
    <t>김영민</t>
  </si>
  <si>
    <t>042-717-4544</t>
  </si>
  <si>
    <t>345kV 신진천S/S 용량부족차단기 대체공사(전문)</t>
  </si>
  <si>
    <t>이근표</t>
  </si>
  <si>
    <t>043-640-3362</t>
  </si>
  <si>
    <t>김제-부안 일부구간 지중화 관로공사</t>
  </si>
  <si>
    <t>서고창S/S-BESS 시험장 관로공사</t>
  </si>
  <si>
    <t>김찬효</t>
  </si>
  <si>
    <t>042-717-4469</t>
  </si>
  <si>
    <t>신탕정S/S 345kV SW 증설 및 GIS 대체 일반공사(일반)</t>
  </si>
  <si>
    <t>154kV 평창 올림픽S/S 건설공사(일반)</t>
  </si>
  <si>
    <t>김경남</t>
  </si>
  <si>
    <t>043-640-3361</t>
  </si>
  <si>
    <t>154kV 평창올림픽S/S 토건공사</t>
  </si>
  <si>
    <t>세종-송강 전력구공사(1차)</t>
  </si>
  <si>
    <t>154kV 북당진-송악 지중T/L 건설공사</t>
  </si>
  <si>
    <t>신당진S/S 345kV CLR 설치공사(일반)</t>
  </si>
  <si>
    <t>이승철</t>
  </si>
  <si>
    <t>042-717-4546</t>
  </si>
  <si>
    <t>345kV 신진천S/S 용량부족차단기 대체공사(일반)</t>
  </si>
  <si>
    <t>154kV 강릉S/S 옥내화공사(일반)</t>
  </si>
  <si>
    <t>김진영</t>
  </si>
  <si>
    <t>043-640-3355</t>
  </si>
  <si>
    <t>345kV 신강진S/S 23kV  Sh.R 설치공사</t>
  </si>
  <si>
    <t>강명수</t>
  </si>
  <si>
    <t>062-720-4355</t>
  </si>
  <si>
    <t>서남해 해상풍력 실증단지 해상S/S 건설공사</t>
  </si>
  <si>
    <t>154kV 나주S/S 옥내화 건설사업(일반)</t>
  </si>
  <si>
    <t>채동철</t>
  </si>
  <si>
    <t>062-720-4354</t>
  </si>
  <si>
    <t>154kV 세종분기T/L 건설공사</t>
  </si>
  <si>
    <t>하늘</t>
  </si>
  <si>
    <t>042-717-4348</t>
  </si>
  <si>
    <t>154kV 강릉S/S GIS 설치공사(전문)</t>
  </si>
  <si>
    <t>154kV 도계S/S 태백2단지 풍력발전 연계공사(일반)</t>
  </si>
  <si>
    <t>김남식</t>
  </si>
  <si>
    <t>043-640-3359</t>
  </si>
  <si>
    <t>154kV 김제-부안 지중T/L 건설공사</t>
  </si>
  <si>
    <t>전자통신부</t>
  </si>
  <si>
    <t>154kV 김제-부안T/L OPGW 시설공사</t>
  </si>
  <si>
    <t>서성민</t>
  </si>
  <si>
    <t>042-717-4398</t>
  </si>
  <si>
    <t>154kV 이리S/S 주변압기 이설공사(전문)</t>
  </si>
  <si>
    <t>063-240-5883</t>
  </si>
  <si>
    <t>154kV 세종-송강,덕진-대화연결T/L 건설공사</t>
  </si>
  <si>
    <t>345kV 신남원S/S 중량물 수송로 보강공사</t>
  </si>
  <si>
    <t>어윤</t>
  </si>
  <si>
    <t>042-717-4564</t>
  </si>
  <si>
    <t>신당진S/S 345kV CLR용 GIS 설치공사(전문)</t>
  </si>
  <si>
    <t>345kV 신충주S/S STATCOM 설치공사(일반)</t>
  </si>
  <si>
    <t>154kV 평창올림픽분기T/L 건설공사</t>
  </si>
  <si>
    <t>함준식</t>
  </si>
  <si>
    <t>043-640-3343</t>
  </si>
  <si>
    <t>154kV 합덕분기T/L 건설공사</t>
  </si>
  <si>
    <t>이준엽</t>
  </si>
  <si>
    <t>042-717-4355</t>
  </si>
  <si>
    <t>고창전력시험센터 BESS 설치공사</t>
  </si>
  <si>
    <t>홍훈선</t>
  </si>
  <si>
    <t>042-717-4558</t>
  </si>
  <si>
    <t>154kV 고창시험센터 BESS 실증시험장 지중T/L 건설공사</t>
  </si>
  <si>
    <t>154kV 강릉S/S M.Tr 설치공사(전문)</t>
  </si>
  <si>
    <t>북당진변전소 362kV GIS 설치공사</t>
  </si>
  <si>
    <t>정선영</t>
  </si>
  <si>
    <t>042-717-4537</t>
  </si>
  <si>
    <t>154kV 송천S/S 및 연계S/S GIS 설치공사(전문)</t>
  </si>
  <si>
    <t>박지연</t>
  </si>
  <si>
    <t>063-240-5882</t>
  </si>
  <si>
    <t>154kV 합덕S/S M.Tr 설치공사</t>
  </si>
  <si>
    <t>042-717-4555</t>
  </si>
  <si>
    <t>신남원S/S 345kV  M.Tr 설치공사(전문)</t>
  </si>
  <si>
    <t>서남해 해상풍력 실증단지 ICT설비 시설공사</t>
  </si>
  <si>
    <t>이명근</t>
  </si>
  <si>
    <t>042-717-4518</t>
  </si>
  <si>
    <t>서군산S/S 옥내화부지 확보(일반)</t>
  </si>
  <si>
    <t>063-240-5886</t>
  </si>
  <si>
    <t>화정S/S #3M.Tr 설치공사</t>
  </si>
  <si>
    <t>154kV 평창 올림픽S/S GIS 설치공사(전문)</t>
  </si>
  <si>
    <t>고창전력시험센터 BESS용 GIS 설치공사</t>
  </si>
  <si>
    <t>154kV 신남원-남원T/L OPGW 시설공사</t>
  </si>
  <si>
    <t>양강석</t>
  </si>
  <si>
    <t>042-717-4394</t>
  </si>
  <si>
    <t>154kV 남광주C/H 지중화 연장</t>
  </si>
  <si>
    <t>345kV 세종S/S GIS 부분방전 진단시스템 설치공사</t>
  </si>
  <si>
    <t>정상우</t>
  </si>
  <si>
    <t>042-717-4545</t>
  </si>
  <si>
    <t>154kV 송천S/S M.Tr 설치공사(전문)</t>
  </si>
  <si>
    <t>345kV 신충주S/S 345kV GIS 설치공사(전문)</t>
  </si>
  <si>
    <t>154kV 서원주S/S 전력통신설비 시설공사</t>
  </si>
  <si>
    <t>정다진</t>
  </si>
  <si>
    <t>042-717-4397</t>
  </si>
  <si>
    <t>154kV 합덕S/S 전력통신설비 시설공사</t>
  </si>
  <si>
    <t>154kV 송천-태평,서곡T/L 전력통신설비 시설공사</t>
  </si>
  <si>
    <t>김지원</t>
  </si>
  <si>
    <t>042-717-4393</t>
  </si>
  <si>
    <t>154kV 송천-태평,서곡T/L 광통신선로 시설공사</t>
  </si>
  <si>
    <t>신온양S/S 154kV #63M.Tr 증설공사</t>
  </si>
  <si>
    <t>154kV 북원주S/S 154kV Sh.C 이설공사(일반)</t>
  </si>
  <si>
    <t>강릉지역 전기공급시설 전력구 부대설비공사</t>
  </si>
  <si>
    <t>변효선</t>
  </si>
  <si>
    <t>043-640-3368</t>
  </si>
  <si>
    <t>154kV 합덕S/S GIS 설치공사</t>
  </si>
  <si>
    <t>345kV 신남원S/S 170kV GIS 설치공사(전문)</t>
  </si>
  <si>
    <t>154kV 평창 올림픽S/S M.Tr 설치공사(전문)</t>
  </si>
  <si>
    <t>154kV 북원주S/S 154kV 전력케이블 설치공사(전문)</t>
  </si>
  <si>
    <t>154kV 도계S/S 154kV 전력케이블 설치공사(전문)</t>
  </si>
  <si>
    <t>평동S/S 154kV Sh.C 설치공사</t>
  </si>
  <si>
    <t>154kV 서군산S/S #1M.Tr 이설공사(전문)</t>
  </si>
  <si>
    <t>063-240-5884</t>
  </si>
  <si>
    <t>154kV 덕산S/S GIS 설치공사(전문)</t>
  </si>
  <si>
    <t>장지욱</t>
  </si>
  <si>
    <t>043-640-3348</t>
  </si>
  <si>
    <t>154kV 북강릉S/S GIS 설치공사(일반)</t>
  </si>
  <si>
    <t>김창진</t>
  </si>
  <si>
    <t>043-640-3356</t>
  </si>
  <si>
    <t>고흥S.S 23kV Sh.C 증설공사</t>
  </si>
  <si>
    <t>김종인</t>
  </si>
  <si>
    <t>062-720-4353</t>
  </si>
  <si>
    <t>154kV 덕산S/S #3M.Tr 증설공사(일반)</t>
  </si>
  <si>
    <t>154kV 북강릉S/S #3M.Tr 증설공사(일반)</t>
  </si>
  <si>
    <t>고창전력시험센터 BESS용 M.Tr 설치공사</t>
  </si>
  <si>
    <t>154kV 김제S/S ESS용 GIS설치공사(전문)</t>
  </si>
  <si>
    <t>154kV 김제S/S ESS용 M.Tr설치공사(전문)</t>
  </si>
  <si>
    <t>화정S/S #3M.Tr 증설공사</t>
  </si>
  <si>
    <t>화정S/S #3M.Tr용 GIS 설치공사</t>
  </si>
  <si>
    <t>나주S/W 옥내화 구내통신설비 시설공사</t>
  </si>
  <si>
    <t>김미연</t>
  </si>
  <si>
    <t>062-720-4393</t>
  </si>
  <si>
    <t>154kV 합덕S/S 구내통신설비 시설공사</t>
  </si>
  <si>
    <t>154kV 덕산S/S #3M.Tr 설치공사(전문)</t>
  </si>
  <si>
    <t>154kV 북강릉S/S #3M.Tr 설치공사(전문)</t>
  </si>
  <si>
    <t>서고창S/S 및 초전도 시험장 170kV GIS 설치공사(전문)</t>
  </si>
  <si>
    <t>한재웅</t>
  </si>
  <si>
    <t>154kV 완도S/S 23kV  Sh.C 설치공사</t>
  </si>
  <si>
    <t>주영남</t>
  </si>
  <si>
    <t>062-720-4357</t>
  </si>
  <si>
    <t>154kV 김제S/S ESS 설치공사(일반)</t>
  </si>
  <si>
    <t>154kV 서고창-초전도시험장 지중T/L 건설공사</t>
  </si>
  <si>
    <t>154kV 김제S/S ESS용 지중케이블 설치공사</t>
  </si>
  <si>
    <t>별교S/S 154kV #4M.Tr 증설공사</t>
  </si>
  <si>
    <t>보성S/S 154kV #4M.Tr 증설공사</t>
  </si>
  <si>
    <t>김상진</t>
  </si>
  <si>
    <t>062-720-4358</t>
  </si>
  <si>
    <t>화원S/S 154kV #4M.Tr 증설공사</t>
  </si>
  <si>
    <t>이원택</t>
  </si>
  <si>
    <t>062-720-4359</t>
  </si>
  <si>
    <t>345kV 신남원S/S GIS 설치공사(전문)</t>
  </si>
  <si>
    <t>154kV 횡계S/S GIS 설치공사(전문)</t>
  </si>
  <si>
    <t>154kV 북원주S/S 154kV GIS 설치공사(전문)</t>
  </si>
  <si>
    <t>154kV 도계S/S 154kV GIS 설치공사(전문)</t>
  </si>
  <si>
    <t>154kV 횡계S/S #3M.Tr 증설공사(일반)</t>
  </si>
  <si>
    <t>신온양S/S 154kV #63M.Tr 설치공사</t>
  </si>
  <si>
    <t>154kV 도계S/S M.Tr 설치공사(전문)</t>
  </si>
  <si>
    <t>안좌S/S 자은주민,비금풍력T/L GIS 설치공사</t>
  </si>
  <si>
    <t>154kV 서고창S/S S.W 및 초전도 시험장 설치공사(일반)</t>
  </si>
  <si>
    <t>154kV 횡계S/S #3M.Tr 설치공사(전문)</t>
  </si>
  <si>
    <t>태안화력S/Y 태양광소수력용 154kV GIS증설</t>
  </si>
  <si>
    <t>윤고산</t>
  </si>
  <si>
    <t>042-717-4548</t>
  </si>
  <si>
    <t>154kV 이리옥내화 전력통신설비 시설공사</t>
  </si>
  <si>
    <t>별교S/S 154kV #4M.Tr 설치공사</t>
  </si>
  <si>
    <t>보성S/S 154kV #4M.Tr 설치공사</t>
  </si>
  <si>
    <t>화원S/S 154kV #4M.Tr 설치공사</t>
  </si>
  <si>
    <t>154kV 서원주S/S 방화구획재 설치공사</t>
  </si>
  <si>
    <t>154kV 합덕분기T/L OPGW 시설공사</t>
  </si>
  <si>
    <t>평동S/S 154kV Sh.C용 GIS 설치공사</t>
  </si>
  <si>
    <t>154kV 화치S/S 금호미쓰이화학T/L  GIS용 설치공사</t>
  </si>
  <si>
    <t>154kV 여수산단개폐소 한화케미컬T/L GIS용 설치공사</t>
  </si>
  <si>
    <t>서고창S/S BESS용 170kV GIS 설치공사(전문)</t>
  </si>
  <si>
    <t>063-240-5885</t>
  </si>
  <si>
    <t>안좌S/S 자은주민,비금풍력T/L SW 증설공사</t>
  </si>
  <si>
    <t>별교S/S 154kV #4M.Tr GIS 설치공사</t>
  </si>
  <si>
    <t>보성S/S 154kV #4M.Tr GIS 설치공사</t>
  </si>
  <si>
    <t>화원S/S 154kV #4M.Tr GIS 설치공사</t>
  </si>
  <si>
    <t>154kV 신남원-남원T/L 전력통신설비 시설공사</t>
  </si>
  <si>
    <t>신온양S/S 170kV GIS 증설공사</t>
  </si>
  <si>
    <t>154kV 신온양-석곡 전력통신설비 시설공사</t>
  </si>
  <si>
    <t>154kV 서고창S/S BESS용 S.W 설치공사(일반)</t>
  </si>
  <si>
    <t>154kV 서원주S/S KP 접속공사</t>
  </si>
  <si>
    <t>고흥S.S 23kV Sh.C GIS 설치공사</t>
  </si>
  <si>
    <t>남광주-화순,소태OPGW 지중화 연장</t>
  </si>
  <si>
    <t>심명선</t>
  </si>
  <si>
    <t>062-720-4392</t>
  </si>
  <si>
    <t>154kV 서곡S/S 전주파워 신규수용공사(일반)</t>
  </si>
  <si>
    <t>154kV 화치S/S 금호미쓰이화학T/L 설치공사</t>
  </si>
  <si>
    <t>154kV 여수산단개폐소 한화케미컬T/L 설치공사</t>
  </si>
  <si>
    <t>154kV 완도S/S 23kV  Sh.C용 GIS 설치공사</t>
  </si>
  <si>
    <t>신온양S/S 23kV GIS 증설공사</t>
  </si>
  <si>
    <t>154kV 서군산S/S #1M.Tr CB 이설공사(전문)</t>
  </si>
  <si>
    <t>구기범</t>
    <phoneticPr fontId="2" type="noConversion"/>
  </si>
  <si>
    <t>051-240-9502</t>
    <phoneticPr fontId="2" type="noConversion"/>
  </si>
  <si>
    <t>154kV 창녕S/S #4M.Tr증설 GIS 설치공사</t>
  </si>
  <si>
    <t>154kV 창녕S/S #4M.Tr증설 케이블 설치공사</t>
  </si>
  <si>
    <t>남부건설처</t>
  </si>
  <si>
    <t>대구경북건설지사</t>
  </si>
  <si>
    <t>이혁기</t>
  </si>
  <si>
    <t>053-722-3253</t>
  </si>
  <si>
    <t>154kV 왜관S/S 토건공사</t>
  </si>
  <si>
    <t>윤동환</t>
  </si>
  <si>
    <t>053-722-3376</t>
  </si>
  <si>
    <t>154kV 금호S/S 조경공사</t>
  </si>
  <si>
    <t>하준범</t>
  </si>
  <si>
    <t>053-722-3339</t>
  </si>
  <si>
    <t>154kV 창녕S/S #4M.Tr증설 M.Tr 설치공사</t>
  </si>
  <si>
    <t>불암관 리모델링 공사</t>
    <phoneticPr fontId="2" type="noConversion"/>
  </si>
  <si>
    <t>초전도 전력기기
성능평가 시험장
정보통신공사</t>
  </si>
  <si>
    <t>박원찬</t>
  </si>
  <si>
    <t>전력연구원</t>
  </si>
  <si>
    <t>시설운영부</t>
  </si>
  <si>
    <t>초전도 전력기기 성능평가센터 신축</t>
  </si>
  <si>
    <t>권영규</t>
  </si>
  <si>
    <t>042 865 5057</t>
  </si>
  <si>
    <t>원내 흡연부스 설치공사</t>
  </si>
  <si>
    <t>송영준</t>
  </si>
  <si>
    <t>042 865 5052</t>
  </si>
  <si>
    <t>사택 내부환경 보수 (20세대)</t>
  </si>
  <si>
    <t>S1 시험동 Creep 시험실 환경개선</t>
  </si>
  <si>
    <t>사택 환경개선 전기공사</t>
  </si>
  <si>
    <t>이영훈</t>
  </si>
  <si>
    <t>042 865 5063</t>
  </si>
  <si>
    <t>IOT/DC배전시험동 신축공사</t>
  </si>
  <si>
    <t>E5 시험동 판넬 설치공사</t>
  </si>
  <si>
    <t>BESS 실증시험장 신축공사</t>
  </si>
  <si>
    <t>고창전력시험센터 배수로 보강공사</t>
  </si>
  <si>
    <t>홍성연</t>
  </si>
  <si>
    <t>042 865 5054</t>
  </si>
  <si>
    <t>원내 석면 철거공사</t>
  </si>
  <si>
    <t>김   민</t>
  </si>
  <si>
    <t>042 865 5053</t>
  </si>
  <si>
    <t>원내 보일러 세관공사</t>
  </si>
  <si>
    <t>송연식</t>
  </si>
  <si>
    <t>042 865 5064</t>
  </si>
  <si>
    <t>원내 노후 배수로 교체공사</t>
  </si>
  <si>
    <t>청정발전연구소</t>
  </si>
  <si>
    <t>CCSEM 실험실 구축</t>
  </si>
  <si>
    <t>김영주</t>
  </si>
  <si>
    <t xml:space="preserve">기자재 소음 방음 공사 </t>
  </si>
  <si>
    <t>이두영</t>
  </si>
  <si>
    <t>인프라설비 시공 및 준공시험</t>
  </si>
  <si>
    <t>김경열</t>
  </si>
  <si>
    <t>송전</t>
    <phoneticPr fontId="2" type="noConversion"/>
  </si>
  <si>
    <t>수의</t>
    <phoneticPr fontId="2" type="noConversion"/>
  </si>
  <si>
    <t>서부지사 샤워실 및 화장실 보수공사</t>
    <phoneticPr fontId="2" type="noConversion"/>
  </si>
  <si>
    <t>기획관리실</t>
    <phoneticPr fontId="2" type="noConversion"/>
  </si>
  <si>
    <t>권수빈</t>
    <phoneticPr fontId="2" type="noConversion"/>
  </si>
  <si>
    <t>02-758-3368</t>
    <phoneticPr fontId="2" type="noConversion"/>
  </si>
  <si>
    <t>성서지사 식당 환경개선공사</t>
    <phoneticPr fontId="2" type="noConversion"/>
  </si>
  <si>
    <t>기획관리실</t>
    <phoneticPr fontId="2" type="noConversion"/>
  </si>
  <si>
    <t>2016년 사옥 LED조명 교체공사</t>
    <phoneticPr fontId="2" type="noConversion"/>
  </si>
  <si>
    <t>은상훈</t>
    <phoneticPr fontId="2" type="noConversion"/>
  </si>
  <si>
    <t>02-758-3366</t>
    <phoneticPr fontId="2" type="noConversion"/>
  </si>
  <si>
    <t>배전</t>
    <phoneticPr fontId="2" type="noConversion"/>
  </si>
  <si>
    <t>배전</t>
    <phoneticPr fontId="2" type="noConversion"/>
  </si>
  <si>
    <t>배전</t>
    <phoneticPr fontId="2" type="noConversion"/>
  </si>
  <si>
    <t>종로변전소 노후 원격소장치 교체공사</t>
    <phoneticPr fontId="2" type="noConversion"/>
  </si>
  <si>
    <t>경쟁</t>
    <phoneticPr fontId="2" type="noConversion"/>
  </si>
  <si>
    <t>전력관리처</t>
    <phoneticPr fontId="2" type="noConversion"/>
  </si>
  <si>
    <t>서유진</t>
    <phoneticPr fontId="2" type="noConversion"/>
  </si>
  <si>
    <t>02-758-3546</t>
    <phoneticPr fontId="2" type="noConversion"/>
  </si>
  <si>
    <t>지중송전온라인PD진단장비</t>
    <phoneticPr fontId="2" type="noConversion"/>
  </si>
  <si>
    <t>전력관리처</t>
    <phoneticPr fontId="2" type="noConversion"/>
  </si>
  <si>
    <t>주기남</t>
    <phoneticPr fontId="2" type="noConversion"/>
  </si>
  <si>
    <t>02-758-3586</t>
    <phoneticPr fontId="2" type="noConversion"/>
  </si>
  <si>
    <t>군자화양 등 4개T/L선종교체공사(설치조건부)</t>
    <phoneticPr fontId="2" type="noConversion"/>
  </si>
  <si>
    <t>김기웅</t>
    <phoneticPr fontId="2" type="noConversion"/>
  </si>
  <si>
    <t>02-758-3587</t>
    <phoneticPr fontId="2" type="noConversion"/>
  </si>
  <si>
    <t>은평녹번 등 2개T/L선종교체공사(설치조건부)</t>
    <phoneticPr fontId="2" type="noConversion"/>
  </si>
  <si>
    <t>윤준석</t>
    <phoneticPr fontId="2" type="noConversion"/>
  </si>
  <si>
    <t>02-758-3588</t>
    <phoneticPr fontId="2" type="noConversion"/>
  </si>
  <si>
    <t>구의광장 일부구간 선종교체공사(설치조건부)</t>
    <phoneticPr fontId="2" type="noConversion"/>
  </si>
  <si>
    <t>김상국</t>
    <phoneticPr fontId="2" type="noConversion"/>
  </si>
  <si>
    <t>02-758-3585</t>
    <phoneticPr fontId="2" type="noConversion"/>
  </si>
  <si>
    <t>2016년 직할 주변압기 및 OLTC 정밀점검공사</t>
    <phoneticPr fontId="2" type="noConversion"/>
  </si>
  <si>
    <t>경쟁</t>
    <phoneticPr fontId="2" type="noConversion"/>
  </si>
  <si>
    <t>김학식</t>
    <phoneticPr fontId="2" type="noConversion"/>
  </si>
  <si>
    <t>02-758-3670</t>
    <phoneticPr fontId="2" type="noConversion"/>
  </si>
  <si>
    <t>2016년 직할변전소 170kV GIS 정밀점검공사</t>
    <phoneticPr fontId="2" type="noConversion"/>
  </si>
  <si>
    <t>경쟁</t>
    <phoneticPr fontId="2" type="noConversion"/>
  </si>
  <si>
    <t>전력관리처</t>
    <phoneticPr fontId="2" type="noConversion"/>
  </si>
  <si>
    <t>이진우</t>
    <phoneticPr fontId="2" type="noConversion"/>
  </si>
  <si>
    <t>02-758-3674</t>
    <phoneticPr fontId="2" type="noConversion"/>
  </si>
  <si>
    <t>서소문S/S 154kV 장기사용 GIS 교체 공사</t>
    <phoneticPr fontId="2" type="noConversion"/>
  </si>
  <si>
    <t>신당S/S 155kV 장기사용 GIS 교체 공사</t>
    <phoneticPr fontId="2" type="noConversion"/>
  </si>
  <si>
    <t>345kV 성동변전소 내진보강공사</t>
    <phoneticPr fontId="2" type="noConversion"/>
  </si>
  <si>
    <t>이승윤</t>
    <phoneticPr fontId="2" type="noConversion"/>
  </si>
  <si>
    <t>02-758-3650</t>
    <phoneticPr fontId="2" type="noConversion"/>
  </si>
  <si>
    <t>154kV 쌍문, 창동변전소 내진보강공사</t>
    <phoneticPr fontId="2" type="noConversion"/>
  </si>
  <si>
    <t>박영익</t>
    <phoneticPr fontId="2" type="noConversion"/>
  </si>
  <si>
    <t>02-758-3653</t>
    <phoneticPr fontId="2" type="noConversion"/>
  </si>
  <si>
    <t>154kV 아현, 신내변전소 내진보강공사</t>
    <phoneticPr fontId="2" type="noConversion"/>
  </si>
  <si>
    <t>이선숙</t>
    <phoneticPr fontId="2" type="noConversion"/>
  </si>
  <si>
    <t>02-758-3651</t>
    <phoneticPr fontId="2" type="noConversion"/>
  </si>
  <si>
    <t>화양S/S PT실 보강공사</t>
    <phoneticPr fontId="2" type="noConversion"/>
  </si>
  <si>
    <t>박태준</t>
    <phoneticPr fontId="2" type="noConversion"/>
  </si>
  <si>
    <t>02-758-3644</t>
    <phoneticPr fontId="2" type="noConversion"/>
  </si>
  <si>
    <t>C/H 차폐벽 설치공사</t>
    <phoneticPr fontId="2" type="noConversion"/>
  </si>
  <si>
    <t>김성민</t>
    <phoneticPr fontId="2" type="noConversion"/>
  </si>
  <si>
    <t>02-758-3642</t>
    <phoneticPr fontId="2" type="noConversion"/>
  </si>
  <si>
    <t>345kV 성동 등 5개 변전소 내진보강 전기공사</t>
    <phoneticPr fontId="2" type="noConversion"/>
  </si>
  <si>
    <t>신상철</t>
    <phoneticPr fontId="2" type="noConversion"/>
  </si>
  <si>
    <t>02-758-3648</t>
    <phoneticPr fontId="2" type="noConversion"/>
  </si>
  <si>
    <t>관내 변전소 비상조명등 개선공사</t>
    <phoneticPr fontId="2" type="noConversion"/>
  </si>
  <si>
    <t>154kV 원남변전소 O.H.D 설치공사</t>
    <phoneticPr fontId="2" type="noConversion"/>
  </si>
  <si>
    <t>임진홍</t>
    <phoneticPr fontId="2" type="noConversion"/>
  </si>
  <si>
    <t>02-758-3649</t>
    <phoneticPr fontId="2" type="noConversion"/>
  </si>
  <si>
    <t>154kV 순화변전소 원격소방설비 설치공사</t>
    <phoneticPr fontId="2" type="noConversion"/>
  </si>
  <si>
    <t>임진홍</t>
    <phoneticPr fontId="2" type="noConversion"/>
  </si>
  <si>
    <t>02-758-3649</t>
    <phoneticPr fontId="2" type="noConversion"/>
  </si>
  <si>
    <t>전력구 누수보수 공사</t>
    <phoneticPr fontId="2" type="noConversion"/>
  </si>
  <si>
    <t>세종로변전소 CCTV 교체공사</t>
    <phoneticPr fontId="2" type="noConversion"/>
  </si>
  <si>
    <t>허영진</t>
    <phoneticPr fontId="2" type="noConversion"/>
  </si>
  <si>
    <t>02-758-3593</t>
    <phoneticPr fontId="2" type="noConversion"/>
  </si>
  <si>
    <t>2016년 PITR  교체공사</t>
    <phoneticPr fontId="2" type="noConversion"/>
  </si>
  <si>
    <t>황현철</t>
    <phoneticPr fontId="2" type="noConversion"/>
  </si>
  <si>
    <t>02-758-3594</t>
    <phoneticPr fontId="2" type="noConversion"/>
  </si>
  <si>
    <t>종로 외 1개 변전소 보안감시설비 교체공사</t>
    <phoneticPr fontId="2" type="noConversion"/>
  </si>
  <si>
    <t>2016년 광통신설비 시설공사</t>
    <phoneticPr fontId="2" type="noConversion"/>
  </si>
  <si>
    <t>송정훈</t>
    <phoneticPr fontId="2" type="noConversion"/>
  </si>
  <si>
    <t>02-758-3592</t>
    <phoneticPr fontId="2" type="noConversion"/>
  </si>
  <si>
    <t>북부지사</t>
    <phoneticPr fontId="2" type="noConversion"/>
  </si>
  <si>
    <t>2016년 맨홀 청소 및 점검공사</t>
    <phoneticPr fontId="2" type="noConversion"/>
  </si>
  <si>
    <t>수의</t>
    <phoneticPr fontId="2" type="noConversion"/>
  </si>
  <si>
    <t>2016년 불량맨홀 뚜껑 교체공사</t>
    <phoneticPr fontId="2" type="noConversion"/>
  </si>
  <si>
    <t>수의</t>
    <phoneticPr fontId="2" type="noConversion"/>
  </si>
  <si>
    <t>북부지사</t>
    <phoneticPr fontId="2" type="noConversion"/>
  </si>
  <si>
    <t>2016년 노후맨홀 보수 보강공사</t>
    <phoneticPr fontId="2" type="noConversion"/>
  </si>
  <si>
    <t>서부지사</t>
    <phoneticPr fontId="2" type="noConversion"/>
  </si>
  <si>
    <t>배전</t>
    <phoneticPr fontId="2" type="noConversion"/>
  </si>
  <si>
    <t>서부지사</t>
    <phoneticPr fontId="2" type="noConversion"/>
  </si>
  <si>
    <t>배전</t>
    <phoneticPr fontId="2" type="noConversion"/>
  </si>
  <si>
    <t>서부지사</t>
    <phoneticPr fontId="2" type="noConversion"/>
  </si>
  <si>
    <t>배전</t>
    <phoneticPr fontId="2" type="noConversion"/>
  </si>
  <si>
    <t>배전</t>
    <phoneticPr fontId="2" type="noConversion"/>
  </si>
  <si>
    <t>성서지사</t>
    <phoneticPr fontId="2" type="noConversion"/>
  </si>
  <si>
    <t>강북지사</t>
    <phoneticPr fontId="2" type="noConversion"/>
  </si>
  <si>
    <t>2017~2018년 성동전력지사 지중송전설비 위탁정비공사</t>
    <phoneticPr fontId="2" type="noConversion"/>
  </si>
  <si>
    <t>김경희</t>
    <phoneticPr fontId="2" type="noConversion"/>
  </si>
  <si>
    <t>02-2290-3352</t>
    <phoneticPr fontId="2" type="noConversion"/>
  </si>
  <si>
    <t>송전</t>
    <phoneticPr fontId="2" type="noConversion"/>
  </si>
  <si>
    <t>변전</t>
    <phoneticPr fontId="2" type="noConversion"/>
  </si>
  <si>
    <t>변전</t>
    <phoneticPr fontId="2" type="noConversion"/>
  </si>
  <si>
    <t>변전</t>
    <phoneticPr fontId="2" type="noConversion"/>
  </si>
  <si>
    <t>ICT</t>
    <phoneticPr fontId="2" type="noConversion"/>
  </si>
  <si>
    <t>경쟁</t>
    <phoneticPr fontId="2" type="noConversion"/>
  </si>
  <si>
    <t>변전</t>
    <phoneticPr fontId="2" type="noConversion"/>
  </si>
  <si>
    <t>송전</t>
    <phoneticPr fontId="2" type="noConversion"/>
  </si>
  <si>
    <t>ICT</t>
    <phoneticPr fontId="2" type="noConversion"/>
  </si>
  <si>
    <t>전력관리처</t>
    <phoneticPr fontId="2" type="noConversion"/>
  </si>
  <si>
    <t>경쟁</t>
    <phoneticPr fontId="2" type="noConversion"/>
  </si>
  <si>
    <t>인천지역본부</t>
    <phoneticPr fontId="2" type="noConversion"/>
  </si>
  <si>
    <t>인천지역본부</t>
    <phoneticPr fontId="2" type="noConversion"/>
  </si>
  <si>
    <t>배전</t>
    <phoneticPr fontId="2" type="noConversion"/>
  </si>
  <si>
    <t>경쟁</t>
    <phoneticPr fontId="2" type="noConversion"/>
  </si>
  <si>
    <t>인천지역본부</t>
    <phoneticPr fontId="2" type="noConversion"/>
  </si>
  <si>
    <t>남인천 관내 배전계통 자가 광통신망 구축공사</t>
    <phoneticPr fontId="2" type="noConversion"/>
  </si>
  <si>
    <t>인천지역본부</t>
    <phoneticPr fontId="2" type="noConversion"/>
  </si>
  <si>
    <t>박이하</t>
    <phoneticPr fontId="2" type="noConversion"/>
  </si>
  <si>
    <t>032-520-7497</t>
    <phoneticPr fontId="2" type="noConversion"/>
  </si>
  <si>
    <t>배전</t>
    <phoneticPr fontId="2" type="noConversion"/>
  </si>
  <si>
    <t>최성천</t>
    <phoneticPr fontId="2" type="noConversion"/>
  </si>
  <si>
    <t>032-520-7484</t>
    <phoneticPr fontId="2" type="noConversion"/>
  </si>
  <si>
    <t>연수구 학나래로 지중화공사</t>
    <phoneticPr fontId="2" type="noConversion"/>
  </si>
  <si>
    <t>인천지역본부</t>
    <phoneticPr fontId="2" type="noConversion"/>
  </si>
  <si>
    <t>이형노</t>
    <phoneticPr fontId="2" type="noConversion"/>
  </si>
  <si>
    <t>032-520-7489</t>
    <phoneticPr fontId="2" type="noConversion"/>
  </si>
  <si>
    <t>정순우</t>
    <phoneticPr fontId="2" type="noConversion"/>
  </si>
  <si>
    <t>032-520-7488</t>
    <phoneticPr fontId="2" type="noConversion"/>
  </si>
  <si>
    <t>2016년 부평구 가로수수목전지 공사</t>
    <phoneticPr fontId="2" type="noConversion"/>
  </si>
  <si>
    <t>인천지역본부</t>
    <phoneticPr fontId="2" type="noConversion"/>
  </si>
  <si>
    <t>이준우</t>
    <phoneticPr fontId="2" type="noConversion"/>
  </si>
  <si>
    <t>032-520-7277</t>
    <phoneticPr fontId="2" type="noConversion"/>
  </si>
  <si>
    <t>인천지역본부</t>
    <phoneticPr fontId="2" type="noConversion"/>
  </si>
  <si>
    <t>전력관리처</t>
    <phoneticPr fontId="2" type="noConversion"/>
  </si>
  <si>
    <t>인천지역본부</t>
    <phoneticPr fontId="2" type="noConversion"/>
  </si>
  <si>
    <t>전력관리처</t>
    <phoneticPr fontId="2" type="noConversion"/>
  </si>
  <si>
    <t>연수, 경서S/S 170kV 장기사용 GIS 대체공사</t>
    <phoneticPr fontId="2" type="noConversion"/>
  </si>
  <si>
    <t>홍태경</t>
    <phoneticPr fontId="2" type="noConversion"/>
  </si>
  <si>
    <t>032-718-2765</t>
    <phoneticPr fontId="2" type="noConversion"/>
  </si>
  <si>
    <t>부흥S/S 154kV 변압기 대체공사</t>
    <phoneticPr fontId="2" type="noConversion"/>
  </si>
  <si>
    <t>최재용</t>
    <phoneticPr fontId="2" type="noConversion"/>
  </si>
  <si>
    <t>032-718-2762</t>
    <phoneticPr fontId="2" type="noConversion"/>
  </si>
  <si>
    <t>백령도 외곽울타리 보강공사</t>
    <phoneticPr fontId="2" type="noConversion"/>
  </si>
  <si>
    <t>김판수</t>
    <phoneticPr fontId="2" type="noConversion"/>
  </si>
  <si>
    <t>032-718-2806</t>
    <phoneticPr fontId="2" type="noConversion"/>
  </si>
  <si>
    <t>연평도 외곽울타리 보강공사</t>
    <phoneticPr fontId="2" type="noConversion"/>
  </si>
  <si>
    <t>이호재</t>
    <phoneticPr fontId="2" type="noConversion"/>
  </si>
  <si>
    <t>032-718-2805</t>
    <phoneticPr fontId="2" type="noConversion"/>
  </si>
  <si>
    <t>인천전력지사 사옥 리모델링 공사</t>
    <phoneticPr fontId="2" type="noConversion"/>
  </si>
  <si>
    <t>김판수</t>
    <phoneticPr fontId="2" type="noConversion"/>
  </si>
  <si>
    <t>032-718-2806</t>
    <phoneticPr fontId="2" type="noConversion"/>
  </si>
  <si>
    <t>백령도 지하 저유시설 설치공사</t>
    <phoneticPr fontId="2" type="noConversion"/>
  </si>
  <si>
    <t>서정호</t>
    <phoneticPr fontId="2" type="noConversion"/>
  </si>
  <si>
    <t>032-718-2813</t>
    <phoneticPr fontId="2" type="noConversion"/>
  </si>
  <si>
    <t>345kV 신경서-포스코 등 3개T/L On-line 부분방전진단 시스템 설치공사</t>
    <phoneticPr fontId="2" type="noConversion"/>
  </si>
  <si>
    <t>임지홍</t>
    <phoneticPr fontId="2" type="noConversion"/>
  </si>
  <si>
    <t>032-718-2746</t>
    <phoneticPr fontId="2" type="noConversion"/>
  </si>
  <si>
    <t>345kV 신경서-인천CC 등 2개T/L On-line 부분방전진단 시스템 설치공사</t>
    <phoneticPr fontId="2" type="noConversion"/>
  </si>
  <si>
    <t>김성호</t>
    <phoneticPr fontId="2" type="noConversion"/>
  </si>
  <si>
    <t>032-718-2745</t>
    <phoneticPr fontId="2" type="noConversion"/>
  </si>
  <si>
    <t>345kV 신김포-신(서)인천CCT/L On-line 부분방전진단 시스템 설치공사</t>
    <phoneticPr fontId="2" type="noConversion"/>
  </si>
  <si>
    <t>이상민</t>
    <phoneticPr fontId="2" type="noConversion"/>
  </si>
  <si>
    <t>032-718-2747</t>
    <phoneticPr fontId="2" type="noConversion"/>
  </si>
  <si>
    <t>154kV 신부평-고강T/L M/H#9~M/H#10 이설공사</t>
    <phoneticPr fontId="2" type="noConversion"/>
  </si>
  <si>
    <t>청라서측 등 3개 전력구 345kV 지중T/L 운영시스템 보강공사</t>
    <phoneticPr fontId="2" type="noConversion"/>
  </si>
  <si>
    <t>송전</t>
    <phoneticPr fontId="2" type="noConversion"/>
  </si>
  <si>
    <t>경쟁</t>
    <phoneticPr fontId="2" type="noConversion"/>
  </si>
  <si>
    <t>장기 등 4개 전력구 감시시스템 설치공사</t>
    <phoneticPr fontId="2" type="noConversion"/>
  </si>
  <si>
    <t>송전</t>
    <phoneticPr fontId="2" type="noConversion"/>
  </si>
  <si>
    <t>김성호</t>
    <phoneticPr fontId="2" type="noConversion"/>
  </si>
  <si>
    <t>032-718-2745</t>
    <phoneticPr fontId="2" type="noConversion"/>
  </si>
  <si>
    <t>장수천 자연형하천조성 지장이설공사</t>
    <phoneticPr fontId="2" type="noConversion"/>
  </si>
  <si>
    <t>남인천지사</t>
    <phoneticPr fontId="2" type="noConversion"/>
  </si>
  <si>
    <t>이상명</t>
    <phoneticPr fontId="2" type="noConversion"/>
  </si>
  <si>
    <t>032-830-5273</t>
    <phoneticPr fontId="2" type="noConversion"/>
  </si>
  <si>
    <t>이레일 소사정거강 12,000kW 신설공사</t>
    <phoneticPr fontId="2" type="noConversion"/>
  </si>
  <si>
    <t>부천지사</t>
    <phoneticPr fontId="2" type="noConversion"/>
  </si>
  <si>
    <t>이현석</t>
    <phoneticPr fontId="2" type="noConversion"/>
  </si>
  <si>
    <t>032-650-1232</t>
    <phoneticPr fontId="2" type="noConversion"/>
  </si>
  <si>
    <t>이레일 소사정거강 12,000kW 신설 포장복구공사</t>
    <phoneticPr fontId="2" type="noConversion"/>
  </si>
  <si>
    <t>2016년 동계 수목전지</t>
    <phoneticPr fontId="2" type="noConversion"/>
  </si>
  <si>
    <t>오영주</t>
    <phoneticPr fontId="2" type="noConversion"/>
  </si>
  <si>
    <t>032-650-1278</t>
    <phoneticPr fontId="2" type="noConversion"/>
  </si>
  <si>
    <t>김포변전소 부하전환능력 보강공사</t>
    <phoneticPr fontId="2" type="noConversion"/>
  </si>
  <si>
    <t>김포지사</t>
    <phoneticPr fontId="2" type="noConversion"/>
  </si>
  <si>
    <t>최기호</t>
    <phoneticPr fontId="2" type="noConversion"/>
  </si>
  <si>
    <t>031-980-7232</t>
    <phoneticPr fontId="2" type="noConversion"/>
  </si>
  <si>
    <t>서암마을 지중화공사</t>
    <phoneticPr fontId="2" type="noConversion"/>
  </si>
  <si>
    <t>제2외곽순환고속도로신규(주전원)</t>
    <phoneticPr fontId="2" type="noConversion"/>
  </si>
  <si>
    <t>제물포지사</t>
    <phoneticPr fontId="2" type="noConversion"/>
  </si>
  <si>
    <t>김현중</t>
    <phoneticPr fontId="2" type="noConversion"/>
  </si>
  <si>
    <t>032-880-1236</t>
    <phoneticPr fontId="2" type="noConversion"/>
  </si>
  <si>
    <t>서창-신천간도로개설대비관로공사</t>
    <phoneticPr fontId="2" type="noConversion"/>
  </si>
  <si>
    <t>시흥지사</t>
    <phoneticPr fontId="2" type="noConversion"/>
  </si>
  <si>
    <t>염동진</t>
    <phoneticPr fontId="2" type="noConversion"/>
  </si>
  <si>
    <t>031-310-3233</t>
    <phoneticPr fontId="2" type="noConversion"/>
  </si>
  <si>
    <t>공항공사 지장전주이설공사</t>
    <phoneticPr fontId="2" type="noConversion"/>
  </si>
  <si>
    <t>영종지사</t>
    <phoneticPr fontId="2" type="noConversion"/>
  </si>
  <si>
    <t>이상식</t>
    <phoneticPr fontId="2" type="noConversion"/>
  </si>
  <si>
    <t>032-880-7232</t>
    <phoneticPr fontId="2" type="noConversion"/>
  </si>
  <si>
    <t>2017-18년 지중송전설비 위탁정비공사</t>
    <phoneticPr fontId="2" type="noConversion"/>
  </si>
  <si>
    <t>인천전력지사</t>
    <phoneticPr fontId="2" type="noConversion"/>
  </si>
  <si>
    <t>김용섭</t>
    <phoneticPr fontId="2" type="noConversion"/>
  </si>
  <si>
    <t>032-570-7356</t>
    <phoneticPr fontId="2" type="noConversion"/>
  </si>
  <si>
    <t>김만석</t>
    <phoneticPr fontId="2" type="noConversion"/>
  </si>
  <si>
    <t>032-570-7336</t>
    <phoneticPr fontId="2" type="noConversion"/>
  </si>
  <si>
    <t>변전</t>
    <phoneticPr fontId="2" type="noConversion"/>
  </si>
  <si>
    <t>인천전력지사</t>
    <phoneticPr fontId="2" type="noConversion"/>
  </si>
  <si>
    <t>박희승</t>
    <phoneticPr fontId="2" type="noConversion"/>
  </si>
  <si>
    <t>032-570-7341</t>
    <phoneticPr fontId="2" type="noConversion"/>
  </si>
  <si>
    <t>신가좌S/S 76Bay 노후 차단기 대체 공사</t>
    <phoneticPr fontId="2" type="noConversion"/>
  </si>
  <si>
    <t>김홍기</t>
    <phoneticPr fontId="2" type="noConversion"/>
  </si>
  <si>
    <t>032-570-7464</t>
    <phoneticPr fontId="2" type="noConversion"/>
  </si>
  <si>
    <t>류원석</t>
    <phoneticPr fontId="2" type="noConversion"/>
  </si>
  <si>
    <t>032-570-7387</t>
    <phoneticPr fontId="2" type="noConversion"/>
  </si>
  <si>
    <t>345kV 신가좌-신시흥T/L 태풍취약 철탑보강공사</t>
    <phoneticPr fontId="2" type="noConversion"/>
  </si>
  <si>
    <t>김형민</t>
    <phoneticPr fontId="2" type="noConversion"/>
  </si>
  <si>
    <t>032-570-7353</t>
    <phoneticPr fontId="2" type="noConversion"/>
  </si>
  <si>
    <t>345kV 영흥T/L 사설항로표지물 위탁 및 인양점검공사(’17∼’18년) 시행</t>
    <phoneticPr fontId="2" type="noConversion"/>
  </si>
  <si>
    <t>시흥전력지사</t>
    <phoneticPr fontId="2" type="noConversion"/>
  </si>
  <si>
    <t>윤세진</t>
    <phoneticPr fontId="2" type="noConversion"/>
  </si>
  <si>
    <t>031-363-5324</t>
    <phoneticPr fontId="2" type="noConversion"/>
  </si>
  <si>
    <t>2016년도 김포전력지사 66kV GCB 정밀점검공사</t>
    <phoneticPr fontId="2" type="noConversion"/>
  </si>
  <si>
    <t>김포전력지사</t>
    <phoneticPr fontId="2" type="noConversion"/>
  </si>
  <si>
    <t>이현아</t>
    <phoneticPr fontId="2" type="noConversion"/>
  </si>
  <si>
    <t>031-8048-3336</t>
    <phoneticPr fontId="2" type="noConversion"/>
  </si>
  <si>
    <t>경서S/S 23kV GIS 대체공사(24Bay)</t>
    <phoneticPr fontId="2" type="noConversion"/>
  </si>
  <si>
    <t>임효빈</t>
    <phoneticPr fontId="2" type="noConversion"/>
  </si>
  <si>
    <t>031-8048-3335</t>
    <phoneticPr fontId="2" type="noConversion"/>
  </si>
  <si>
    <t>2017∼2018년 지중송전설비 위탁정비공사</t>
    <phoneticPr fontId="2" type="noConversion"/>
  </si>
  <si>
    <t>김포전력지사</t>
    <phoneticPr fontId="2" type="noConversion"/>
  </si>
  <si>
    <t>김선빈</t>
    <phoneticPr fontId="2" type="noConversion"/>
  </si>
  <si>
    <t>031-8048-3323</t>
    <phoneticPr fontId="2" type="noConversion"/>
  </si>
  <si>
    <t>구리지사 전력공급부 바닥마감재 설치공사</t>
    <phoneticPr fontId="2" type="noConversion"/>
  </si>
  <si>
    <t>토건(사옥건설 포함)</t>
    <phoneticPr fontId="2" type="noConversion"/>
  </si>
  <si>
    <t>경영지원부</t>
    <phoneticPr fontId="2" type="noConversion"/>
  </si>
  <si>
    <t>박세원</t>
    <phoneticPr fontId="2" type="noConversion"/>
  </si>
  <si>
    <t>031-849-1578</t>
    <phoneticPr fontId="2" type="noConversion"/>
  </si>
  <si>
    <t>2016년가로수전지공사</t>
    <phoneticPr fontId="2" type="noConversion"/>
  </si>
  <si>
    <t>배전운영부</t>
    <phoneticPr fontId="2" type="noConversion"/>
  </si>
  <si>
    <t>고용진</t>
    <phoneticPr fontId="2" type="noConversion"/>
  </si>
  <si>
    <t>031-849-1456</t>
    <phoneticPr fontId="2" type="noConversion"/>
  </si>
  <si>
    <t>연천 고랑포구 역사공원 조성 지중화공사</t>
    <phoneticPr fontId="2" type="noConversion"/>
  </si>
  <si>
    <t>배전건설부</t>
    <phoneticPr fontId="2" type="noConversion"/>
  </si>
  <si>
    <t>장상원</t>
    <phoneticPr fontId="2" type="noConversion"/>
  </si>
  <si>
    <t>031-849-1486</t>
    <phoneticPr fontId="2" type="noConversion"/>
  </si>
  <si>
    <t>호수S/S 대중D/L외 1회선 과부하해소공사</t>
    <phoneticPr fontId="2" type="noConversion"/>
  </si>
  <si>
    <t>고양지사</t>
    <phoneticPr fontId="2" type="noConversion"/>
  </si>
  <si>
    <t>한상환</t>
    <phoneticPr fontId="2" type="noConversion"/>
  </si>
  <si>
    <t>031-920-4272</t>
    <phoneticPr fontId="2" type="noConversion"/>
  </si>
  <si>
    <t>`16년 지상변압기 엘보접속재 활선분리․연결공사(1차)</t>
    <phoneticPr fontId="2" type="noConversion"/>
  </si>
  <si>
    <t>김성곤</t>
    <phoneticPr fontId="2" type="noConversion"/>
  </si>
  <si>
    <t>031-920-4283</t>
    <phoneticPr fontId="2" type="noConversion"/>
  </si>
  <si>
    <t>구리시 산마루길(중로1-11호선) 지장전주</t>
    <phoneticPr fontId="2" type="noConversion"/>
  </si>
  <si>
    <t>구리지사</t>
    <phoneticPr fontId="2" type="noConversion"/>
  </si>
  <si>
    <t>은성수</t>
    <phoneticPr fontId="2" type="noConversion"/>
  </si>
  <si>
    <t>031-560-3284</t>
    <phoneticPr fontId="2" type="noConversion"/>
  </si>
  <si>
    <t>포천시장 시도19호선(지현~명덕간)위험도로 지장전주</t>
    <phoneticPr fontId="2" type="noConversion"/>
  </si>
  <si>
    <t>포천지사</t>
    <phoneticPr fontId="2" type="noConversion"/>
  </si>
  <si>
    <t>김정미</t>
    <phoneticPr fontId="2" type="noConversion"/>
  </si>
  <si>
    <t>031-539-0282</t>
    <phoneticPr fontId="2" type="noConversion"/>
  </si>
  <si>
    <t>영평D/L-양문D/L 부하전환능력보강</t>
    <phoneticPr fontId="2" type="noConversion"/>
  </si>
  <si>
    <t>이진규</t>
    <phoneticPr fontId="2" type="noConversion"/>
  </si>
  <si>
    <t>031-539-0272</t>
    <phoneticPr fontId="2" type="noConversion"/>
  </si>
  <si>
    <t>삼패~묵현D/L 부하전환능력 확보공사</t>
    <phoneticPr fontId="2" type="noConversion"/>
  </si>
  <si>
    <t>남양주지사</t>
    <phoneticPr fontId="2" type="noConversion"/>
  </si>
  <si>
    <t>김은애</t>
    <phoneticPr fontId="2" type="noConversion"/>
  </si>
  <si>
    <t>031-570-9283</t>
    <phoneticPr fontId="2" type="noConversion"/>
  </si>
  <si>
    <t>2016년동두천변전소과부하해소공사</t>
    <phoneticPr fontId="2" type="noConversion"/>
  </si>
  <si>
    <t>동두천지사</t>
    <phoneticPr fontId="2" type="noConversion"/>
  </si>
  <si>
    <t>박정명</t>
    <phoneticPr fontId="2" type="noConversion"/>
  </si>
  <si>
    <t>031-860-8277</t>
    <phoneticPr fontId="2" type="noConversion"/>
  </si>
  <si>
    <t>창말고개구조개선사업지장전주</t>
    <phoneticPr fontId="2" type="noConversion"/>
  </si>
  <si>
    <t>김상만</t>
    <phoneticPr fontId="2" type="noConversion"/>
  </si>
  <si>
    <t>031-860-8272</t>
    <phoneticPr fontId="2" type="noConversion"/>
  </si>
  <si>
    <t>한국철도시설공단 경원선 복선화 지장전주</t>
    <phoneticPr fontId="2" type="noConversion"/>
  </si>
  <si>
    <t>연천지사</t>
    <phoneticPr fontId="2" type="noConversion"/>
  </si>
  <si>
    <t>이달용</t>
    <phoneticPr fontId="2" type="noConversion"/>
  </si>
  <si>
    <t>031-839-3235</t>
    <phoneticPr fontId="2" type="noConversion"/>
  </si>
  <si>
    <t>전곡S/S청산D/L 공급능력확충공사</t>
    <phoneticPr fontId="2" type="noConversion"/>
  </si>
  <si>
    <t>서성택</t>
    <phoneticPr fontId="2" type="noConversion"/>
  </si>
  <si>
    <t>031-839-3274</t>
    <phoneticPr fontId="2" type="noConversion"/>
  </si>
  <si>
    <t>345kV 지중송전 운영시스템 보강공사</t>
    <phoneticPr fontId="2" type="noConversion"/>
  </si>
  <si>
    <t>파주전력지사</t>
    <phoneticPr fontId="2" type="noConversion"/>
  </si>
  <si>
    <t>김재훈</t>
    <phoneticPr fontId="2" type="noConversion"/>
  </si>
  <si>
    <t>031-934-2356</t>
    <phoneticPr fontId="2" type="noConversion"/>
  </si>
  <si>
    <t>고양지사 강당 개선공사</t>
    <phoneticPr fontId="2" type="noConversion"/>
  </si>
  <si>
    <t>경영지원부</t>
    <phoneticPr fontId="2" type="noConversion"/>
  </si>
  <si>
    <t>박세원</t>
    <phoneticPr fontId="2" type="noConversion"/>
  </si>
  <si>
    <t>031-849-1578</t>
    <phoneticPr fontId="2" type="noConversion"/>
  </si>
  <si>
    <t>154kV 신덕은-원흥T/L 송전용량증대 전력선교체공사</t>
    <phoneticPr fontId="2" type="noConversion"/>
  </si>
  <si>
    <t>송전운영부</t>
    <phoneticPr fontId="2" type="noConversion"/>
  </si>
  <si>
    <t>한진수</t>
    <phoneticPr fontId="2" type="noConversion"/>
  </si>
  <si>
    <t>031-849-1581</t>
    <phoneticPr fontId="2" type="noConversion"/>
  </si>
  <si>
    <t>154kV 신덕은-원흥T/L 안전이격확보공사</t>
    <phoneticPr fontId="2" type="noConversion"/>
  </si>
  <si>
    <t>문산천 횡단 배전관로 설치공사</t>
    <phoneticPr fontId="2" type="noConversion"/>
  </si>
  <si>
    <t>토건운영부</t>
    <phoneticPr fontId="2" type="noConversion"/>
  </si>
  <si>
    <t>정찬모</t>
    <phoneticPr fontId="2" type="noConversion"/>
  </si>
  <si>
    <t>031-849-1597</t>
    <phoneticPr fontId="2" type="noConversion"/>
  </si>
  <si>
    <t>고양S/S 부하전환능력 보강공사</t>
    <phoneticPr fontId="2" type="noConversion"/>
  </si>
  <si>
    <t>고양지사</t>
    <phoneticPr fontId="2" type="noConversion"/>
  </si>
  <si>
    <t>정병준</t>
    <phoneticPr fontId="2" type="noConversion"/>
  </si>
  <si>
    <t>031-920-4275</t>
    <phoneticPr fontId="2" type="noConversion"/>
  </si>
  <si>
    <t>서오릉길 도로확장지장전주 이설공사</t>
    <phoneticPr fontId="2" type="noConversion"/>
  </si>
  <si>
    <t>유민상</t>
    <phoneticPr fontId="2" type="noConversion"/>
  </si>
  <si>
    <t>031-920-4284</t>
    <phoneticPr fontId="2" type="noConversion"/>
  </si>
  <si>
    <t>배전</t>
    <phoneticPr fontId="2" type="noConversion"/>
  </si>
  <si>
    <t>활선 엘보 분리및연결 공사</t>
    <phoneticPr fontId="2" type="noConversion"/>
  </si>
  <si>
    <t>파주지사</t>
    <phoneticPr fontId="2" type="noConversion"/>
  </si>
  <si>
    <t>안찬기</t>
    <phoneticPr fontId="2" type="noConversion"/>
  </si>
  <si>
    <t>031-940-2229</t>
    <phoneticPr fontId="2" type="noConversion"/>
  </si>
  <si>
    <t>금촌S/S순능D/L부하전환능력 보강공사</t>
    <phoneticPr fontId="2" type="noConversion"/>
  </si>
  <si>
    <t>이맹호</t>
    <phoneticPr fontId="2" type="noConversion"/>
  </si>
  <si>
    <t>031-940-2284</t>
    <phoneticPr fontId="2" type="noConversion"/>
  </si>
  <si>
    <t>별내선복선전철 3공구 현대건설 지장전주</t>
    <phoneticPr fontId="2" type="noConversion"/>
  </si>
  <si>
    <t>구리지사</t>
    <phoneticPr fontId="2" type="noConversion"/>
  </si>
  <si>
    <t>은성수</t>
    <phoneticPr fontId="2" type="noConversion"/>
  </si>
  <si>
    <t>031-560-3284</t>
    <phoneticPr fontId="2" type="noConversion"/>
  </si>
  <si>
    <t>음현리 국토관리청 도로확장 지장전주</t>
    <phoneticPr fontId="2" type="noConversion"/>
  </si>
  <si>
    <t>포천지사</t>
    <phoneticPr fontId="2" type="noConversion"/>
  </si>
  <si>
    <t>김상섭</t>
    <phoneticPr fontId="2" type="noConversion"/>
  </si>
  <si>
    <t>031-539-0283</t>
    <phoneticPr fontId="2" type="noConversion"/>
  </si>
  <si>
    <t>국도43호선 성동리 수해상습지구 지장전주</t>
    <phoneticPr fontId="2" type="noConversion"/>
  </si>
  <si>
    <t>유지호</t>
    <phoneticPr fontId="2" type="noConversion"/>
  </si>
  <si>
    <t>031-539-0284</t>
    <phoneticPr fontId="2" type="noConversion"/>
  </si>
  <si>
    <t>국도 37호선 전곡-영중 도로건설공사(1공구)</t>
    <phoneticPr fontId="2" type="noConversion"/>
  </si>
  <si>
    <t>김정미</t>
    <phoneticPr fontId="2" type="noConversion"/>
  </si>
  <si>
    <t>031-539-0282</t>
    <phoneticPr fontId="2" type="noConversion"/>
  </si>
  <si>
    <t>고모-직동 도로확포장공사 지장전주</t>
    <phoneticPr fontId="2" type="noConversion"/>
  </si>
  <si>
    <t>2016년도 포천지사 수목전지공사</t>
    <phoneticPr fontId="2" type="noConversion"/>
  </si>
  <si>
    <t>기타</t>
    <phoneticPr fontId="2" type="noConversion"/>
  </si>
  <si>
    <t>김인선</t>
    <phoneticPr fontId="2" type="noConversion"/>
  </si>
  <si>
    <t>031-539-0288</t>
    <phoneticPr fontId="2" type="noConversion"/>
  </si>
  <si>
    <t>지제S/S 대송D/L 공급능력확충공사</t>
    <phoneticPr fontId="2" type="noConversion"/>
  </si>
  <si>
    <t>양평지사</t>
    <phoneticPr fontId="2" type="noConversion"/>
  </si>
  <si>
    <t>유제신</t>
    <phoneticPr fontId="2" type="noConversion"/>
  </si>
  <si>
    <t>031-770-1279</t>
    <phoneticPr fontId="2" type="noConversion"/>
  </si>
  <si>
    <t>남양주시관내가로수전지공사_2016</t>
    <phoneticPr fontId="2" type="noConversion"/>
  </si>
  <si>
    <t>설계</t>
    <phoneticPr fontId="2" type="noConversion"/>
  </si>
  <si>
    <t>남양주지사</t>
    <phoneticPr fontId="2" type="noConversion"/>
  </si>
  <si>
    <t>박철용</t>
    <phoneticPr fontId="2" type="noConversion"/>
  </si>
  <si>
    <t>031-570-9282</t>
    <phoneticPr fontId="2" type="noConversion"/>
  </si>
  <si>
    <t>청평H/P 청양D/L 공급능력확충공사</t>
    <phoneticPr fontId="2" type="noConversion"/>
  </si>
  <si>
    <t>가평지사</t>
    <phoneticPr fontId="2" type="noConversion"/>
  </si>
  <si>
    <t>홍성철</t>
    <phoneticPr fontId="2" type="noConversion"/>
  </si>
  <si>
    <t>031-580-9272</t>
    <phoneticPr fontId="2" type="noConversion"/>
  </si>
  <si>
    <t>SJ맨홀 PT실 자동소화장치 설치공사</t>
    <phoneticPr fontId="2" type="noConversion"/>
  </si>
  <si>
    <t>송전</t>
    <phoneticPr fontId="2" type="noConversion"/>
  </si>
  <si>
    <t>파주전력지사</t>
    <phoneticPr fontId="2" type="noConversion"/>
  </si>
  <si>
    <t>031-934-2356</t>
    <phoneticPr fontId="2" type="noConversion"/>
  </si>
  <si>
    <t xml:space="preserve">진접변전소 외 2개소 전력거래용 계량시스템 구축공사
</t>
    <phoneticPr fontId="2" type="noConversion"/>
  </si>
  <si>
    <t>전력공급부</t>
    <phoneticPr fontId="2" type="noConversion"/>
  </si>
  <si>
    <t>김양훈</t>
    <phoneticPr fontId="2" type="noConversion"/>
  </si>
  <si>
    <t>031-849-1476</t>
    <phoneticPr fontId="2" type="noConversion"/>
  </si>
  <si>
    <t>서종 S/S 2회선 인출공사</t>
    <phoneticPr fontId="2" type="noConversion"/>
  </si>
  <si>
    <t>배전건설부</t>
    <phoneticPr fontId="2" type="noConversion"/>
  </si>
  <si>
    <t>장세준</t>
    <phoneticPr fontId="2" type="noConversion"/>
  </si>
  <si>
    <t>031-849-1404</t>
    <phoneticPr fontId="2" type="noConversion"/>
  </si>
  <si>
    <t>내촌S/S 1회선인출공사</t>
    <phoneticPr fontId="2" type="noConversion"/>
  </si>
  <si>
    <t>김기생</t>
    <phoneticPr fontId="2" type="noConversion"/>
  </si>
  <si>
    <t>031-849-1487</t>
    <phoneticPr fontId="2" type="noConversion"/>
  </si>
  <si>
    <t>지축지구 지장전주 이설공사</t>
    <phoneticPr fontId="2" type="noConversion"/>
  </si>
  <si>
    <t>유민상</t>
    <phoneticPr fontId="2" type="noConversion"/>
  </si>
  <si>
    <t>`16년 지상변압기 엘보접속재 활선분리․연결공사(2차)</t>
    <phoneticPr fontId="2" type="noConversion"/>
  </si>
  <si>
    <t>일산공동구 자동소화장치 설치공사</t>
    <phoneticPr fontId="2" type="noConversion"/>
  </si>
  <si>
    <t>기타</t>
    <phoneticPr fontId="2" type="noConversion"/>
  </si>
  <si>
    <t>김진영</t>
    <phoneticPr fontId="2" type="noConversion"/>
  </si>
  <si>
    <t>031-920-4292</t>
    <phoneticPr fontId="2" type="noConversion"/>
  </si>
  <si>
    <t>문산천종합정비지장전주</t>
    <phoneticPr fontId="2" type="noConversion"/>
  </si>
  <si>
    <t>파주지사</t>
    <phoneticPr fontId="2" type="noConversion"/>
  </si>
  <si>
    <t>안찬기</t>
    <phoneticPr fontId="2" type="noConversion"/>
  </si>
  <si>
    <t>031-940-2229</t>
    <phoneticPr fontId="2" type="noConversion"/>
  </si>
  <si>
    <t>파주시장대능리산업단지진입로지장전주</t>
    <phoneticPr fontId="2" type="noConversion"/>
  </si>
  <si>
    <t>파주지사</t>
    <phoneticPr fontId="2" type="noConversion"/>
  </si>
  <si>
    <t>031-940-2229</t>
    <phoneticPr fontId="2" type="noConversion"/>
  </si>
  <si>
    <t>양서면 청계리 양평군수 복포천 지장전주 이설공사</t>
    <phoneticPr fontId="2" type="noConversion"/>
  </si>
  <si>
    <t>양평지사</t>
    <phoneticPr fontId="2" type="noConversion"/>
  </si>
  <si>
    <t>허도열</t>
    <phoneticPr fontId="2" type="noConversion"/>
  </si>
  <si>
    <t>031-770-1282</t>
    <phoneticPr fontId="2" type="noConversion"/>
  </si>
  <si>
    <t>미금S/S 345kV 100MVA STATCOM 보통점검</t>
    <phoneticPr fontId="2" type="noConversion"/>
  </si>
  <si>
    <t>변전</t>
    <phoneticPr fontId="2" type="noConversion"/>
  </si>
  <si>
    <t>구리전력지사</t>
    <phoneticPr fontId="2" type="noConversion"/>
  </si>
  <si>
    <t>이재환</t>
    <phoneticPr fontId="2" type="noConversion"/>
  </si>
  <si>
    <t>031-579-7384</t>
    <phoneticPr fontId="2" type="noConversion"/>
  </si>
  <si>
    <t>2016년 구리전력지사 주변압기,OLTC 정밀점검</t>
    <phoneticPr fontId="2" type="noConversion"/>
  </si>
  <si>
    <t>2016년도 구리전력지사 170kV GIS 정밀점검공사</t>
    <phoneticPr fontId="2" type="noConversion"/>
  </si>
  <si>
    <t>안정훈</t>
    <phoneticPr fontId="2" type="noConversion"/>
  </si>
  <si>
    <t>031-579-7387</t>
    <phoneticPr fontId="2" type="noConversion"/>
  </si>
  <si>
    <t>파주전력지사 345kV 주변압기 및 OLTC 정밀점검</t>
    <phoneticPr fontId="2" type="noConversion"/>
  </si>
  <si>
    <t>변전</t>
    <phoneticPr fontId="2" type="noConversion"/>
  </si>
  <si>
    <t>파주전력지사</t>
    <phoneticPr fontId="2" type="noConversion"/>
  </si>
  <si>
    <t>이은호</t>
    <phoneticPr fontId="2" type="noConversion"/>
  </si>
  <si>
    <t>031-934-2374</t>
    <phoneticPr fontId="2" type="noConversion"/>
  </si>
  <si>
    <t>2016년 파주전력 362kV GIS 정밀점검공사</t>
    <phoneticPr fontId="2" type="noConversion"/>
  </si>
  <si>
    <t>김혜영</t>
    <phoneticPr fontId="2" type="noConversion"/>
  </si>
  <si>
    <t>031-934-2373</t>
    <phoneticPr fontId="2" type="noConversion"/>
  </si>
  <si>
    <t>154kV 신파주문발 전력구 감시시스템 설치공사</t>
    <phoneticPr fontId="2" type="noConversion"/>
  </si>
  <si>
    <t>031-934-2356</t>
    <phoneticPr fontId="2" type="noConversion"/>
  </si>
  <si>
    <t>154kV 문산-평화 등 2개T/L 지장철탑 이설공사</t>
    <phoneticPr fontId="2" type="noConversion"/>
  </si>
  <si>
    <t>송전운영부</t>
    <phoneticPr fontId="2" type="noConversion"/>
  </si>
  <si>
    <t>박은우</t>
    <phoneticPr fontId="2" type="noConversion"/>
  </si>
  <si>
    <t>031-849-1582</t>
    <phoneticPr fontId="2" type="noConversion"/>
  </si>
  <si>
    <t>23kV SIS설치공사(철원)</t>
    <phoneticPr fontId="2" type="noConversion"/>
  </si>
  <si>
    <t>변전운영부</t>
    <phoneticPr fontId="2" type="noConversion"/>
  </si>
  <si>
    <t>031-849-1537</t>
    <phoneticPr fontId="2" type="noConversion"/>
  </si>
  <si>
    <t>구리전력지사 테니스장 보수공사</t>
    <phoneticPr fontId="2" type="noConversion"/>
  </si>
  <si>
    <t>토건(사옥건설 포함)</t>
    <phoneticPr fontId="2" type="noConversion"/>
  </si>
  <si>
    <t>토건운영부</t>
    <phoneticPr fontId="2" type="noConversion"/>
  </si>
  <si>
    <t>김기덕</t>
    <phoneticPr fontId="2" type="noConversion"/>
  </si>
  <si>
    <t>031-849-1518</t>
    <phoneticPr fontId="2" type="noConversion"/>
  </si>
  <si>
    <t>신평-가양간 포천시청 도로확포장 지장전주</t>
    <phoneticPr fontId="2" type="noConversion"/>
  </si>
  <si>
    <t>유지호</t>
    <phoneticPr fontId="2" type="noConversion"/>
  </si>
  <si>
    <t>031-539-0284</t>
    <phoneticPr fontId="2" type="noConversion"/>
  </si>
  <si>
    <t xml:space="preserve">154kV 청평HP-의암HP 및 팔당T/L 송전접속설비 보강공사 </t>
    <phoneticPr fontId="2" type="noConversion"/>
  </si>
  <si>
    <t>구리전력지사</t>
    <phoneticPr fontId="2" type="noConversion"/>
  </si>
  <si>
    <t>조태현</t>
    <phoneticPr fontId="2" type="noConversion"/>
  </si>
  <si>
    <t>031-579-7354</t>
    <phoneticPr fontId="2" type="noConversion"/>
  </si>
  <si>
    <t>154kV 마석-청평HP 등 7개 T/L 전선접속개소 전선교체공사</t>
    <phoneticPr fontId="2" type="noConversion"/>
  </si>
  <si>
    <t>김성주</t>
    <phoneticPr fontId="2" type="noConversion"/>
  </si>
  <si>
    <t>031-579-7353</t>
    <phoneticPr fontId="2" type="noConversion"/>
  </si>
  <si>
    <t>2016년도 구리전력지사 362kV GIS 정밀점검공사</t>
    <phoneticPr fontId="2" type="noConversion"/>
  </si>
  <si>
    <t>지준형</t>
    <phoneticPr fontId="2" type="noConversion"/>
  </si>
  <si>
    <t>031-579-7383</t>
    <phoneticPr fontId="2" type="noConversion"/>
  </si>
  <si>
    <t>가평S/S 모자익배전반 교체공사</t>
    <phoneticPr fontId="2" type="noConversion"/>
  </si>
  <si>
    <t>복상규</t>
    <phoneticPr fontId="2" type="noConversion"/>
  </si>
  <si>
    <t>031-579-7363</t>
    <phoneticPr fontId="2" type="noConversion"/>
  </si>
  <si>
    <t>2016년 파주전력 170kV GIS 정밀점검공사</t>
    <phoneticPr fontId="2" type="noConversion"/>
  </si>
  <si>
    <t>김혜영</t>
    <phoneticPr fontId="2" type="noConversion"/>
  </si>
  <si>
    <t>031-934-2373</t>
    <phoneticPr fontId="2" type="noConversion"/>
  </si>
  <si>
    <t>가평 설악 신천중앙로 지중화공사</t>
    <phoneticPr fontId="2" type="noConversion"/>
  </si>
  <si>
    <t>배전건설부</t>
    <phoneticPr fontId="2" type="noConversion"/>
  </si>
  <si>
    <t>장세준</t>
    <phoneticPr fontId="2" type="noConversion"/>
  </si>
  <si>
    <t>031-849-1404</t>
    <phoneticPr fontId="2" type="noConversion"/>
  </si>
  <si>
    <t>2016년 경기북부 직할 345kV 주변압기 정밀점검 공사</t>
    <phoneticPr fontId="2" type="noConversion"/>
  </si>
  <si>
    <t>하은석</t>
    <phoneticPr fontId="2" type="noConversion"/>
  </si>
  <si>
    <t>031-849-1563</t>
    <phoneticPr fontId="2" type="noConversion"/>
  </si>
  <si>
    <t>2016년 경기북부 직할 154kV 주변압기 정밀점검 공사</t>
    <phoneticPr fontId="2" type="noConversion"/>
  </si>
  <si>
    <t>2016년 경기북부 직할 170kV  GIS 정밀점검 공사</t>
    <phoneticPr fontId="2" type="noConversion"/>
  </si>
  <si>
    <t>이종범</t>
    <phoneticPr fontId="2" type="noConversion"/>
  </si>
  <si>
    <t>031-849-1561</t>
    <phoneticPr fontId="2" type="noConversion"/>
  </si>
  <si>
    <t>서이패C/H 종단접속함 차폐설비 설치공사</t>
    <phoneticPr fontId="2" type="noConversion"/>
  </si>
  <si>
    <t xml:space="preserve">상반기 경기북부 관내 조경 정비공사 </t>
    <phoneticPr fontId="2" type="noConversion"/>
  </si>
  <si>
    <t>전문</t>
    <phoneticPr fontId="2" type="noConversion"/>
  </si>
  <si>
    <t>미금변전소 화재수신반 교체</t>
    <phoneticPr fontId="2" type="noConversion"/>
  </si>
  <si>
    <t>송대원</t>
    <phoneticPr fontId="2" type="noConversion"/>
  </si>
  <si>
    <t>031-849-1591</t>
    <phoneticPr fontId="2" type="noConversion"/>
  </si>
  <si>
    <t>포천변전소 구내 상수관 연결</t>
    <phoneticPr fontId="2" type="noConversion"/>
  </si>
  <si>
    <t>`16년 지상변압기 엘보접속재 활선분리․연결공사(1차)</t>
    <phoneticPr fontId="2" type="noConversion"/>
  </si>
  <si>
    <t>고양지사</t>
    <phoneticPr fontId="2" type="noConversion"/>
  </si>
  <si>
    <t>김성곤</t>
    <phoneticPr fontId="2" type="noConversion"/>
  </si>
  <si>
    <t>031-920-4283</t>
    <phoneticPr fontId="2" type="noConversion"/>
  </si>
  <si>
    <t>지상기기 내부 부식방지공사</t>
    <phoneticPr fontId="2" type="noConversion"/>
  </si>
  <si>
    <t>김진영</t>
    <phoneticPr fontId="2" type="noConversion"/>
  </si>
  <si>
    <t>031-920-4292</t>
    <phoneticPr fontId="2" type="noConversion"/>
  </si>
  <si>
    <t>지도, 일산S/S 170kV GIS 증설공사</t>
    <phoneticPr fontId="2" type="noConversion"/>
  </si>
  <si>
    <t>김신수</t>
    <phoneticPr fontId="2" type="noConversion"/>
  </si>
  <si>
    <t>031-934-2347</t>
    <phoneticPr fontId="2" type="noConversion"/>
  </si>
  <si>
    <t>자재센터 창고동 증축공사</t>
    <phoneticPr fontId="2" type="noConversion"/>
  </si>
  <si>
    <t>이진호</t>
    <phoneticPr fontId="2" type="noConversion"/>
  </si>
  <si>
    <t>031-849-1576</t>
    <phoneticPr fontId="2" type="noConversion"/>
  </si>
  <si>
    <t>본부직할 임차사옥 2개소 원상복구공사</t>
    <phoneticPr fontId="2" type="noConversion"/>
  </si>
  <si>
    <t>박세원</t>
    <phoneticPr fontId="2" type="noConversion"/>
  </si>
  <si>
    <t>031-849-1578</t>
    <phoneticPr fontId="2" type="noConversion"/>
  </si>
  <si>
    <t>양평 군민회관 사거리 지중화공사</t>
    <phoneticPr fontId="2" type="noConversion"/>
  </si>
  <si>
    <t>031-849-1404</t>
    <phoneticPr fontId="2" type="noConversion"/>
  </si>
  <si>
    <t>동두천 중앙로 지중화공사</t>
    <phoneticPr fontId="2" type="noConversion"/>
  </si>
  <si>
    <t>고승범</t>
    <phoneticPr fontId="2" type="noConversion"/>
  </si>
  <si>
    <t>031-849-1403</t>
    <phoneticPr fontId="2" type="noConversion"/>
  </si>
  <si>
    <t>운정3지구 1공구 배전간선설치공사(관로)</t>
    <phoneticPr fontId="2" type="noConversion"/>
  </si>
  <si>
    <t>운정3지구 4공구 배전간선설치공사(관로)</t>
    <phoneticPr fontId="2" type="noConversion"/>
  </si>
  <si>
    <t>미금-성동전력구 자동 화재탐지설비 보강</t>
    <phoneticPr fontId="2" type="noConversion"/>
  </si>
  <si>
    <t>송전운영부</t>
    <phoneticPr fontId="2" type="noConversion"/>
  </si>
  <si>
    <t>엄성용</t>
    <phoneticPr fontId="2" type="noConversion"/>
  </si>
  <si>
    <t>031-849-1589</t>
    <phoneticPr fontId="2" type="noConversion"/>
  </si>
  <si>
    <t>운천S/S 등 5개소 옥상방수보수공사</t>
    <phoneticPr fontId="2" type="noConversion"/>
  </si>
  <si>
    <t>토건(사옥건설 포함)</t>
    <phoneticPr fontId="2" type="noConversion"/>
  </si>
  <si>
    <t>토건운영부</t>
    <phoneticPr fontId="2" type="noConversion"/>
  </si>
  <si>
    <t>이남준</t>
    <phoneticPr fontId="2" type="noConversion"/>
  </si>
  <si>
    <t>031-849-1519</t>
    <phoneticPr fontId="2" type="noConversion"/>
  </si>
  <si>
    <t>미금변전소 불량보안등 일제정비</t>
    <phoneticPr fontId="2" type="noConversion"/>
  </si>
  <si>
    <t>토건(사옥건설 포함)</t>
    <phoneticPr fontId="2" type="noConversion"/>
  </si>
  <si>
    <t>토건운영부</t>
    <phoneticPr fontId="2" type="noConversion"/>
  </si>
  <si>
    <t>양아영</t>
    <phoneticPr fontId="2" type="noConversion"/>
  </si>
  <si>
    <t>031-849-1543</t>
    <phoneticPr fontId="2" type="noConversion"/>
  </si>
  <si>
    <t>배전선로 취약개소 보강공사</t>
    <phoneticPr fontId="2" type="noConversion"/>
  </si>
  <si>
    <t>파주지사</t>
    <phoneticPr fontId="2" type="noConversion"/>
  </si>
  <si>
    <t>차태준</t>
    <phoneticPr fontId="2" type="noConversion"/>
  </si>
  <si>
    <t>031-940-2272</t>
    <phoneticPr fontId="2" type="noConversion"/>
  </si>
  <si>
    <t>154kV 동서울-청평PP T/L 안전이격거리확보공사</t>
    <phoneticPr fontId="2" type="noConversion"/>
  </si>
  <si>
    <t>구리전력지사</t>
    <phoneticPr fontId="2" type="noConversion"/>
  </si>
  <si>
    <t>조태현</t>
    <phoneticPr fontId="2" type="noConversion"/>
  </si>
  <si>
    <t>031-579-7354</t>
    <phoneticPr fontId="2" type="noConversion"/>
  </si>
  <si>
    <t>미금S/S 345kV #5Sh.R 교체공사</t>
    <phoneticPr fontId="2" type="noConversion"/>
  </si>
  <si>
    <t>원동윤</t>
    <phoneticPr fontId="2" type="noConversion"/>
  </si>
  <si>
    <t>031-579-7382</t>
    <phoneticPr fontId="2" type="noConversion"/>
  </si>
  <si>
    <t>변압기실 제어케이블 루트변경 공사</t>
    <phoneticPr fontId="2" type="noConversion"/>
  </si>
  <si>
    <t>파주전력지사</t>
    <phoneticPr fontId="2" type="noConversion"/>
  </si>
  <si>
    <t>김주원</t>
    <phoneticPr fontId="2" type="noConversion"/>
  </si>
  <si>
    <t>031-934-2348</t>
    <phoneticPr fontId="2" type="noConversion"/>
  </si>
  <si>
    <t>원흥S/S 25.8kV GIS 증설공사</t>
    <phoneticPr fontId="2" type="noConversion"/>
  </si>
  <si>
    <t>이재호</t>
    <phoneticPr fontId="2" type="noConversion"/>
  </si>
  <si>
    <t>031-934-2346</t>
    <phoneticPr fontId="2" type="noConversion"/>
  </si>
  <si>
    <t>양평지사 사옥 증축공사</t>
    <phoneticPr fontId="2" type="noConversion"/>
  </si>
  <si>
    <t>이진호</t>
    <phoneticPr fontId="2" type="noConversion"/>
  </si>
  <si>
    <t>화상감시시스템 교체공사</t>
    <phoneticPr fontId="2" type="noConversion"/>
  </si>
  <si>
    <t>전자제어부</t>
    <phoneticPr fontId="2" type="noConversion"/>
  </si>
  <si>
    <t>김미라</t>
    <phoneticPr fontId="2" type="noConversion"/>
  </si>
  <si>
    <t>031-849-1397</t>
    <phoneticPr fontId="2" type="noConversion"/>
  </si>
  <si>
    <t>원격소장치 시설공사</t>
    <phoneticPr fontId="2" type="noConversion"/>
  </si>
  <si>
    <t>김준형</t>
    <phoneticPr fontId="2" type="noConversion"/>
  </si>
  <si>
    <t>031-849-1392</t>
    <phoneticPr fontId="2" type="noConversion"/>
  </si>
  <si>
    <t>문산 및 청평양수 S/S 울타리 보수 및 교체공사</t>
    <phoneticPr fontId="2" type="noConversion"/>
  </si>
  <si>
    <t>구리S/S 건물 내진보강공사</t>
    <phoneticPr fontId="2" type="noConversion"/>
  </si>
  <si>
    <t>전곡 및 송우 S/S 건물 외장마감재 교체공사</t>
    <phoneticPr fontId="2" type="noConversion"/>
  </si>
  <si>
    <t>녹양S/S등 3개 변전소 외곽등 일제 정비</t>
    <phoneticPr fontId="2" type="noConversion"/>
  </si>
  <si>
    <t>송대원</t>
    <phoneticPr fontId="2" type="noConversion"/>
  </si>
  <si>
    <t>031-849-1591</t>
    <phoneticPr fontId="2" type="noConversion"/>
  </si>
  <si>
    <t>신가평변전소 소화용수 관로 정비</t>
    <phoneticPr fontId="2" type="noConversion"/>
  </si>
  <si>
    <t>양아영</t>
    <phoneticPr fontId="2" type="noConversion"/>
  </si>
  <si>
    <t>2016년 구리지사 접지보강공사(중공스크루로드)</t>
    <phoneticPr fontId="2" type="noConversion"/>
  </si>
  <si>
    <t>구리지사</t>
    <phoneticPr fontId="2" type="noConversion"/>
  </si>
  <si>
    <t>박재언</t>
    <phoneticPr fontId="2" type="noConversion"/>
  </si>
  <si>
    <t>031-560-3286</t>
    <phoneticPr fontId="2" type="noConversion"/>
  </si>
  <si>
    <t>남양주시 왕숙천변 지중화공사</t>
    <phoneticPr fontId="2" type="noConversion"/>
  </si>
  <si>
    <t>장주한</t>
    <phoneticPr fontId="2" type="noConversion"/>
  </si>
  <si>
    <t>031-849-1406</t>
    <phoneticPr fontId="2" type="noConversion"/>
  </si>
  <si>
    <t>154kV 덕소-마석 등 3개 T/L EBA(종단접속) 자기애관 교체</t>
    <phoneticPr fontId="2" type="noConversion"/>
  </si>
  <si>
    <t>엄성용</t>
    <phoneticPr fontId="2" type="noConversion"/>
  </si>
  <si>
    <t>031-849-1589</t>
    <phoneticPr fontId="2" type="noConversion"/>
  </si>
  <si>
    <t>지중송전선로 온라인PD 진단 시스템 설치</t>
    <phoneticPr fontId="2" type="noConversion"/>
  </si>
  <si>
    <t>박창희</t>
    <phoneticPr fontId="2" type="noConversion"/>
  </si>
  <si>
    <t>031-849-1590</t>
    <phoneticPr fontId="2" type="noConversion"/>
  </si>
  <si>
    <t>남양주 가운지금지구 감시시스템 설치</t>
    <phoneticPr fontId="2" type="noConversion"/>
  </si>
  <si>
    <t>광단국장비 시설공사</t>
    <phoneticPr fontId="2" type="noConversion"/>
  </si>
  <si>
    <t>ICT</t>
    <phoneticPr fontId="2" type="noConversion"/>
  </si>
  <si>
    <t>전자제어부</t>
    <phoneticPr fontId="2" type="noConversion"/>
  </si>
  <si>
    <t>정용규</t>
    <phoneticPr fontId="2" type="noConversion"/>
  </si>
  <si>
    <t>031-849-1393</t>
    <phoneticPr fontId="2" type="noConversion"/>
  </si>
  <si>
    <t>금오S/S 내화도장 보수공사</t>
    <phoneticPr fontId="2" type="noConversion"/>
  </si>
  <si>
    <t>이남준</t>
    <phoneticPr fontId="2" type="noConversion"/>
  </si>
  <si>
    <t>031-849-1519</t>
    <phoneticPr fontId="2" type="noConversion"/>
  </si>
  <si>
    <t>사내조명 고효율 LED 교체</t>
    <phoneticPr fontId="2" type="noConversion"/>
  </si>
  <si>
    <t>파주전력지사 154kV 주변압기 및 OLTC 정밀점검</t>
    <phoneticPr fontId="2" type="noConversion"/>
  </si>
  <si>
    <t>이은호</t>
    <phoneticPr fontId="2" type="noConversion"/>
  </si>
  <si>
    <t>031-934-2374</t>
    <phoneticPr fontId="2" type="noConversion"/>
  </si>
  <si>
    <t>345kV Sh.R설치공사</t>
    <phoneticPr fontId="2" type="noConversion"/>
  </si>
  <si>
    <t>김균도</t>
    <phoneticPr fontId="2" type="noConversion"/>
  </si>
  <si>
    <t>031-849-1538</t>
    <phoneticPr fontId="2" type="noConversion"/>
  </si>
  <si>
    <t>계통보호전송장치 교체공사</t>
    <phoneticPr fontId="2" type="noConversion"/>
  </si>
  <si>
    <t>이화영</t>
    <phoneticPr fontId="2" type="noConversion"/>
  </si>
  <si>
    <t>031-849-1391</t>
    <phoneticPr fontId="2" type="noConversion"/>
  </si>
  <si>
    <t>포천 및 철원 S/S 울타리 보수 및 교체공사</t>
    <phoneticPr fontId="2" type="noConversion"/>
  </si>
  <si>
    <t xml:space="preserve">하반기 경기북부 관내 조경 정비공사 </t>
    <phoneticPr fontId="2" type="noConversion"/>
  </si>
  <si>
    <t>박민철</t>
    <phoneticPr fontId="2" type="noConversion"/>
  </si>
  <si>
    <t>2017-2018년 지중송전설비 위탁정비공사</t>
    <phoneticPr fontId="2" type="noConversion"/>
  </si>
  <si>
    <t>이은도</t>
    <phoneticPr fontId="2" type="noConversion"/>
  </si>
  <si>
    <t>031-934-2357</t>
    <phoneticPr fontId="2" type="noConversion"/>
  </si>
  <si>
    <t>남양주 다산신도시 1,2공구 배전케이블 설치공사</t>
    <phoneticPr fontId="2" type="noConversion"/>
  </si>
  <si>
    <t>남양주 다산신도시 3,4공구 배전케이블 설치공사</t>
    <phoneticPr fontId="2" type="noConversion"/>
  </si>
  <si>
    <t>2017-2018년 지중송전 순시점검 위탁공사</t>
    <phoneticPr fontId="2" type="noConversion"/>
  </si>
  <si>
    <t>2017년 구리,남양주시 가로수 수목전지공사</t>
    <phoneticPr fontId="2" type="noConversion"/>
  </si>
  <si>
    <t>조광형</t>
    <phoneticPr fontId="2" type="noConversion"/>
  </si>
  <si>
    <t>031-560-3288</t>
    <phoneticPr fontId="2" type="noConversion"/>
  </si>
  <si>
    <t>송담지구연계 배전지능화 자가통신망 구축공사</t>
    <phoneticPr fontId="2" type="noConversion"/>
  </si>
  <si>
    <t>경기지역본부</t>
    <phoneticPr fontId="2" type="noConversion"/>
  </si>
  <si>
    <t>전력사업처</t>
    <phoneticPr fontId="2" type="noConversion"/>
  </si>
  <si>
    <t>이동화</t>
    <phoneticPr fontId="2" type="noConversion"/>
  </si>
  <si>
    <t>031-230-8459</t>
    <phoneticPr fontId="2" type="noConversion"/>
  </si>
  <si>
    <t>위례신도시연계 배전지능화 자가통신망구축공사</t>
    <phoneticPr fontId="2" type="noConversion"/>
  </si>
  <si>
    <t>송산그린시티 1공구 관로</t>
    <phoneticPr fontId="2" type="noConversion"/>
  </si>
  <si>
    <t>배전</t>
    <phoneticPr fontId="2" type="noConversion"/>
  </si>
  <si>
    <t>수의</t>
    <phoneticPr fontId="2" type="noConversion"/>
  </si>
  <si>
    <t>함동규</t>
    <phoneticPr fontId="2" type="noConversion"/>
  </si>
  <si>
    <t>031-230-8488</t>
    <phoneticPr fontId="2" type="noConversion"/>
  </si>
  <si>
    <t>송산그린시티 1공구 도통</t>
    <phoneticPr fontId="2" type="noConversion"/>
  </si>
  <si>
    <t>경기지역본부</t>
    <phoneticPr fontId="2" type="noConversion"/>
  </si>
  <si>
    <t>전력사업처</t>
    <phoneticPr fontId="2" type="noConversion"/>
  </si>
  <si>
    <t>함동규</t>
    <phoneticPr fontId="2" type="noConversion"/>
  </si>
  <si>
    <t>송산그린시티 1공구 전기</t>
    <phoneticPr fontId="2" type="noConversion"/>
  </si>
  <si>
    <t>송산그린시티 2공구 관로</t>
    <phoneticPr fontId="2" type="noConversion"/>
  </si>
  <si>
    <t>수의</t>
    <phoneticPr fontId="2" type="noConversion"/>
  </si>
  <si>
    <t>송산그린시티 2공구 도통</t>
    <phoneticPr fontId="2" type="noConversion"/>
  </si>
  <si>
    <t>송산그린시티 2공구 전기</t>
    <phoneticPr fontId="2" type="noConversion"/>
  </si>
  <si>
    <t>16년도 지상변압기 활선엘보분리 연결공사</t>
    <phoneticPr fontId="2" type="noConversion"/>
  </si>
  <si>
    <t>경기지역본부</t>
    <phoneticPr fontId="2" type="noConversion"/>
  </si>
  <si>
    <t>전력사업처</t>
    <phoneticPr fontId="2" type="noConversion"/>
  </si>
  <si>
    <t>김준우</t>
    <phoneticPr fontId="2" type="noConversion"/>
  </si>
  <si>
    <t>031-230-8466</t>
    <phoneticPr fontId="2" type="noConversion"/>
  </si>
  <si>
    <t>경기지역본부</t>
    <phoneticPr fontId="2" type="noConversion"/>
  </si>
  <si>
    <t>위례신도시 배전지능화 자가광통신망구축공사</t>
    <phoneticPr fontId="2" type="noConversion"/>
  </si>
  <si>
    <t>남사지구 관로</t>
    <phoneticPr fontId="2" type="noConversion"/>
  </si>
  <si>
    <t>남사지구 도통</t>
    <phoneticPr fontId="2" type="noConversion"/>
  </si>
  <si>
    <t>남사지구 전기</t>
    <phoneticPr fontId="2" type="noConversion"/>
  </si>
  <si>
    <t>경기지역본부</t>
    <phoneticPr fontId="2" type="noConversion"/>
  </si>
  <si>
    <t>경기지역본부</t>
    <phoneticPr fontId="2" type="noConversion"/>
  </si>
  <si>
    <t>경기지역본부</t>
    <phoneticPr fontId="2" type="noConversion"/>
  </si>
  <si>
    <t>동탄신도시 배전지능화 자가통신망 구축공사</t>
    <phoneticPr fontId="2" type="noConversion"/>
  </si>
  <si>
    <t>팔달구 고등동 한국토지주택공사 지장전주공사</t>
    <phoneticPr fontId="2" type="noConversion"/>
  </si>
  <si>
    <t>최의수</t>
    <phoneticPr fontId="2" type="noConversion"/>
  </si>
  <si>
    <t>031-230-8275</t>
    <phoneticPr fontId="2" type="noConversion"/>
  </si>
  <si>
    <t>평택 신흥지구 배전간선 설치공사(도통)</t>
    <phoneticPr fontId="2" type="noConversion"/>
  </si>
  <si>
    <t>전력사업처</t>
    <phoneticPr fontId="2" type="noConversion"/>
  </si>
  <si>
    <t>홍성창</t>
    <phoneticPr fontId="2" type="noConversion"/>
  </si>
  <si>
    <t>031-230-8493</t>
    <phoneticPr fontId="2" type="noConversion"/>
  </si>
  <si>
    <t>평택 신흥지구 배전간선 설치공사(통합설계)</t>
    <phoneticPr fontId="2" type="noConversion"/>
  </si>
  <si>
    <t>하남미사공업구역간선설치공사</t>
    <phoneticPr fontId="2" type="noConversion"/>
  </si>
  <si>
    <t>배전</t>
    <phoneticPr fontId="2" type="noConversion"/>
  </si>
  <si>
    <t>경쟁</t>
    <phoneticPr fontId="2" type="noConversion"/>
  </si>
  <si>
    <t>경기지역본부</t>
    <phoneticPr fontId="2" type="noConversion"/>
  </si>
  <si>
    <t>전력사업처</t>
    <phoneticPr fontId="2" type="noConversion"/>
  </si>
  <si>
    <t>김영호</t>
    <phoneticPr fontId="2" type="noConversion"/>
  </si>
  <si>
    <t>031-230-8483</t>
    <phoneticPr fontId="2" type="noConversion"/>
  </si>
  <si>
    <t>전곡항 배전지능화 통신망 구축공사</t>
    <phoneticPr fontId="2" type="noConversion"/>
  </si>
  <si>
    <t>수원 연무동 지중화공사</t>
    <phoneticPr fontId="2" type="noConversion"/>
  </si>
  <si>
    <t>경기지역본부</t>
    <phoneticPr fontId="2" type="noConversion"/>
  </si>
  <si>
    <t>전력사업처</t>
    <phoneticPr fontId="2" type="noConversion"/>
  </si>
  <si>
    <t>심수행</t>
    <phoneticPr fontId="2" type="noConversion"/>
  </si>
  <si>
    <t>031-230-8274</t>
    <phoneticPr fontId="2" type="noConversion"/>
  </si>
  <si>
    <t>동탄 연계 배전지능화 통신망구축공사</t>
    <phoneticPr fontId="2" type="noConversion"/>
  </si>
  <si>
    <t>평택 동삭2지구 배전간선 도통시험</t>
    <phoneticPr fontId="2" type="noConversion"/>
  </si>
  <si>
    <t>경기지역본부</t>
    <phoneticPr fontId="2" type="noConversion"/>
  </si>
  <si>
    <t>전력사업처</t>
    <phoneticPr fontId="2" type="noConversion"/>
  </si>
  <si>
    <t>정경국</t>
    <phoneticPr fontId="2" type="noConversion"/>
  </si>
  <si>
    <t>031-230-8487</t>
    <phoneticPr fontId="2" type="noConversion"/>
  </si>
  <si>
    <t>평택 동삭2지구 배전간선 설치공사(관로)</t>
    <phoneticPr fontId="2" type="noConversion"/>
  </si>
  <si>
    <t>오산 세교2지구(1공구) 배전간선 도통시험공사</t>
    <phoneticPr fontId="2" type="noConversion"/>
  </si>
  <si>
    <t>경기지역본부</t>
    <phoneticPr fontId="2" type="noConversion"/>
  </si>
  <si>
    <t>전력사업처</t>
    <phoneticPr fontId="2" type="noConversion"/>
  </si>
  <si>
    <t>권규현</t>
    <phoneticPr fontId="2" type="noConversion"/>
  </si>
  <si>
    <t>오산 세교2지구(1공구) 배전간선 설치공사(관로)</t>
    <phoneticPr fontId="2" type="noConversion"/>
  </si>
  <si>
    <t>031-230-8492</t>
    <phoneticPr fontId="2" type="noConversion"/>
  </si>
  <si>
    <t>오산 세교2지구(1공구) 배전간선 설치공사(전기)</t>
    <phoneticPr fontId="2" type="noConversion"/>
  </si>
  <si>
    <t>권규현</t>
    <phoneticPr fontId="2" type="noConversion"/>
  </si>
  <si>
    <t>031-230-8492</t>
    <phoneticPr fontId="2" type="noConversion"/>
  </si>
  <si>
    <t>칠보농협사거리-쌍용아파트간 지중화공사</t>
    <phoneticPr fontId="2" type="noConversion"/>
  </si>
  <si>
    <t>변성덕</t>
    <phoneticPr fontId="2" type="noConversion"/>
  </si>
  <si>
    <t>031-230-8276</t>
    <phoneticPr fontId="2" type="noConversion"/>
  </si>
  <si>
    <t>2016년도 배전지능화분야 연간 단가계약</t>
    <phoneticPr fontId="2" type="noConversion"/>
  </si>
  <si>
    <t>이윤미</t>
    <phoneticPr fontId="2" type="noConversion"/>
  </si>
  <si>
    <t>031-230-8474</t>
    <phoneticPr fontId="2" type="noConversion"/>
  </si>
  <si>
    <t>평택 서정동 지중화공사</t>
    <phoneticPr fontId="2" type="noConversion"/>
  </si>
  <si>
    <t>경기지역본부</t>
    <phoneticPr fontId="2" type="noConversion"/>
  </si>
  <si>
    <t>전력사업처</t>
    <phoneticPr fontId="2" type="noConversion"/>
  </si>
  <si>
    <t>김종석</t>
    <phoneticPr fontId="2" type="noConversion"/>
  </si>
  <si>
    <t>031-230-8246</t>
    <phoneticPr fontId="2" type="noConversion"/>
  </si>
  <si>
    <t>군포송정공공주택지구 배전간선 설치공사(관로)</t>
    <phoneticPr fontId="2" type="noConversion"/>
  </si>
  <si>
    <t>박선미</t>
    <phoneticPr fontId="2" type="noConversion"/>
  </si>
  <si>
    <t>031-230-8486</t>
    <phoneticPr fontId="2" type="noConversion"/>
  </si>
  <si>
    <t>군포송정공공주택지구 배전간선 설치공사(도통시험)</t>
    <phoneticPr fontId="2" type="noConversion"/>
  </si>
  <si>
    <t>군포송정공공주택지구 배전간선 설치공사(전기)</t>
    <phoneticPr fontId="2" type="noConversion"/>
  </si>
  <si>
    <t>안성 아양택지 배전간선 도통시험</t>
    <phoneticPr fontId="2" type="noConversion"/>
  </si>
  <si>
    <t>임창모</t>
    <phoneticPr fontId="2" type="noConversion"/>
  </si>
  <si>
    <t>031-230-8490</t>
    <phoneticPr fontId="2" type="noConversion"/>
  </si>
  <si>
    <t>안성 아양택지 배전간선 설치공사</t>
    <phoneticPr fontId="2" type="noConversion"/>
  </si>
  <si>
    <t>안양 벌말로 지중화공사</t>
    <phoneticPr fontId="2" type="noConversion"/>
  </si>
  <si>
    <t>경기지역본부</t>
    <phoneticPr fontId="2" type="noConversion"/>
  </si>
  <si>
    <t>김종석</t>
    <phoneticPr fontId="2" type="noConversion"/>
  </si>
  <si>
    <t>031-230-8246</t>
    <phoneticPr fontId="2" type="noConversion"/>
  </si>
  <si>
    <t>이천 마장지구 택지개발사업 배전간선 설치공사(관로)</t>
    <phoneticPr fontId="2" type="noConversion"/>
  </si>
  <si>
    <t>박선미</t>
    <phoneticPr fontId="2" type="noConversion"/>
  </si>
  <si>
    <t>031-230-8486</t>
    <phoneticPr fontId="2" type="noConversion"/>
  </si>
  <si>
    <t>이천 마장지구 택지개발사업 배전간선 설치공사(도통시험)</t>
    <phoneticPr fontId="2" type="noConversion"/>
  </si>
  <si>
    <t>평택 고덕지구 배전간선 설치공사(1-1공구 전기)</t>
    <phoneticPr fontId="2" type="noConversion"/>
  </si>
  <si>
    <t>경기지역본부</t>
    <phoneticPr fontId="2" type="noConversion"/>
  </si>
  <si>
    <t>전력사업처</t>
    <phoneticPr fontId="2" type="noConversion"/>
  </si>
  <si>
    <t>정   걸</t>
    <phoneticPr fontId="2" type="noConversion"/>
  </si>
  <si>
    <t>031-230-8485</t>
    <phoneticPr fontId="2" type="noConversion"/>
  </si>
  <si>
    <t>2차년도 AMI통신망 구축공사</t>
    <phoneticPr fontId="2" type="noConversion"/>
  </si>
  <si>
    <t>신용인지사 ICT설비 시설공사</t>
    <phoneticPr fontId="2" type="noConversion"/>
  </si>
  <si>
    <t>이주훈</t>
    <phoneticPr fontId="2" type="noConversion"/>
  </si>
  <si>
    <t>031-230-8396</t>
    <phoneticPr fontId="2" type="noConversion"/>
  </si>
  <si>
    <t>용인 동천2지구 배전간선 도통시험</t>
    <phoneticPr fontId="2" type="noConversion"/>
  </si>
  <si>
    <t>임창모</t>
    <phoneticPr fontId="2" type="noConversion"/>
  </si>
  <si>
    <t>031-230-8490</t>
    <phoneticPr fontId="2" type="noConversion"/>
  </si>
  <si>
    <t>용인 동천2지구 배전간선 설치공사</t>
    <phoneticPr fontId="2" type="noConversion"/>
  </si>
  <si>
    <t>평택 동삭2지구 배전간선 설치공사(전기)</t>
    <phoneticPr fontId="2" type="noConversion"/>
  </si>
  <si>
    <t>정경국</t>
    <phoneticPr fontId="2" type="noConversion"/>
  </si>
  <si>
    <t>031-230-8487</t>
    <phoneticPr fontId="2" type="noConversion"/>
  </si>
  <si>
    <t>평택 세교지구 배전간선 설치공사(관로)</t>
    <phoneticPr fontId="2" type="noConversion"/>
  </si>
  <si>
    <t>홍성창</t>
    <phoneticPr fontId="2" type="noConversion"/>
  </si>
  <si>
    <t>031-230-8493</t>
    <phoneticPr fontId="2" type="noConversion"/>
  </si>
  <si>
    <t>평택 세교지구 배전간선 설치공사(도통)</t>
    <phoneticPr fontId="2" type="noConversion"/>
  </si>
  <si>
    <t>평택 세교지구 배전간선 설치공사(전기)</t>
    <phoneticPr fontId="2" type="noConversion"/>
  </si>
  <si>
    <t>345kV 삼척-한울NP1T/L 전선접속개소 전선교체공사</t>
    <phoneticPr fontId="2" type="noConversion"/>
  </si>
  <si>
    <t>동해전력지사</t>
    <phoneticPr fontId="2" type="noConversion"/>
  </si>
  <si>
    <t>최원구</t>
    <phoneticPr fontId="2" type="noConversion"/>
  </si>
  <si>
    <t>033-530-5353</t>
    <phoneticPr fontId="2" type="noConversion"/>
  </si>
  <si>
    <t>영월SS 북쌍DL 계통보강공사</t>
    <phoneticPr fontId="2" type="noConversion"/>
  </si>
  <si>
    <t>영월지사</t>
    <phoneticPr fontId="2" type="noConversion"/>
  </si>
  <si>
    <t>이홍기</t>
    <phoneticPr fontId="2" type="noConversion"/>
  </si>
  <si>
    <t>033-370-4276</t>
    <phoneticPr fontId="2" type="noConversion"/>
  </si>
  <si>
    <t>16년 제1차 가로수 수목전지 공사</t>
    <phoneticPr fontId="2" type="noConversion"/>
  </si>
  <si>
    <t>-</t>
    <phoneticPr fontId="2" type="noConversion"/>
  </si>
  <si>
    <t>-</t>
    <phoneticPr fontId="2" type="noConversion"/>
  </si>
  <si>
    <t>이홍기</t>
    <phoneticPr fontId="2" type="noConversion"/>
  </si>
  <si>
    <t>033-370-4276</t>
    <phoneticPr fontId="2" type="noConversion"/>
  </si>
  <si>
    <t>원주시추모공원가감차로지장</t>
    <phoneticPr fontId="2" type="noConversion"/>
  </si>
  <si>
    <t>원주지사</t>
    <phoneticPr fontId="2" type="noConversion"/>
  </si>
  <si>
    <t>김남수</t>
    <phoneticPr fontId="2" type="noConversion"/>
  </si>
  <si>
    <t>033-741-4282</t>
    <phoneticPr fontId="2" type="noConversion"/>
  </si>
  <si>
    <t>춘천S/S ICT실 이설공사</t>
    <phoneticPr fontId="2" type="noConversion"/>
  </si>
  <si>
    <t>전자제어부</t>
    <phoneticPr fontId="2" type="noConversion"/>
  </si>
  <si>
    <t>최준영</t>
    <phoneticPr fontId="2" type="noConversion"/>
  </si>
  <si>
    <t>033-259-2548</t>
    <phoneticPr fontId="2" type="noConversion"/>
  </si>
  <si>
    <t>초당-동인d/l부하전환공사</t>
    <phoneticPr fontId="2" type="noConversion"/>
  </si>
  <si>
    <t>강릉지사</t>
    <phoneticPr fontId="2" type="noConversion"/>
  </si>
  <si>
    <t>김재철</t>
    <phoneticPr fontId="2" type="noConversion"/>
  </si>
  <si>
    <t>033-650-1274</t>
    <phoneticPr fontId="2" type="noConversion"/>
  </si>
  <si>
    <t>영월지사 사옥 리모델링공사</t>
    <phoneticPr fontId="2" type="noConversion"/>
  </si>
  <si>
    <t>경영지원부</t>
    <phoneticPr fontId="2" type="noConversion"/>
  </si>
  <si>
    <t>이재춘</t>
    <phoneticPr fontId="2" type="noConversion"/>
  </si>
  <si>
    <t>033-650-1216</t>
    <phoneticPr fontId="2" type="noConversion"/>
  </si>
  <si>
    <t>화천지사 증축 및 리모델링공사</t>
    <phoneticPr fontId="2" type="noConversion"/>
  </si>
  <si>
    <t>박승규</t>
    <phoneticPr fontId="2" type="noConversion"/>
  </si>
  <si>
    <t>033-259-2349</t>
    <phoneticPr fontId="2" type="noConversion"/>
  </si>
  <si>
    <t>345kV 동해 등 7개T/L 송전선로용 피뢰기 설치공사</t>
    <phoneticPr fontId="2" type="noConversion"/>
  </si>
  <si>
    <t>동해전력지사</t>
    <phoneticPr fontId="2" type="noConversion"/>
  </si>
  <si>
    <t>최원구</t>
    <phoneticPr fontId="2" type="noConversion"/>
  </si>
  <si>
    <t>033-530-5353</t>
    <phoneticPr fontId="2" type="noConversion"/>
  </si>
  <si>
    <t>2016년 동해지사 가로수 전지공사</t>
    <phoneticPr fontId="2" type="noConversion"/>
  </si>
  <si>
    <t>-</t>
    <phoneticPr fontId="2" type="noConversion"/>
  </si>
  <si>
    <t>동해지사</t>
    <phoneticPr fontId="2" type="noConversion"/>
  </si>
  <si>
    <t>장성연</t>
    <phoneticPr fontId="2" type="noConversion"/>
  </si>
  <si>
    <t>033-530-6284</t>
    <phoneticPr fontId="2" type="noConversion"/>
  </si>
  <si>
    <t>옥계-망상간 원주지방국토청 도로확장 지장주이설공사</t>
    <phoneticPr fontId="2" type="noConversion"/>
  </si>
  <si>
    <t>고성군 의정연수원 진입로 확포장 지장주이설공사</t>
    <phoneticPr fontId="2" type="noConversion"/>
  </si>
  <si>
    <t>배전</t>
    <phoneticPr fontId="2" type="noConversion"/>
  </si>
  <si>
    <t>경쟁</t>
    <phoneticPr fontId="2" type="noConversion"/>
  </si>
  <si>
    <t>속초지사</t>
    <phoneticPr fontId="2" type="noConversion"/>
  </si>
  <si>
    <t>정종수</t>
    <phoneticPr fontId="2" type="noConversion"/>
  </si>
  <si>
    <t>033-639-4274</t>
    <phoneticPr fontId="2" type="noConversion"/>
  </si>
  <si>
    <t>속초SS 척산DL 미시령지 계통보강 공사</t>
    <phoneticPr fontId="2" type="noConversion"/>
  </si>
  <si>
    <t>속초지사</t>
    <phoneticPr fontId="2" type="noConversion"/>
  </si>
  <si>
    <t>전재운</t>
    <phoneticPr fontId="2" type="noConversion"/>
  </si>
  <si>
    <t>033-639-4276</t>
    <phoneticPr fontId="2" type="noConversion"/>
  </si>
  <si>
    <t>강원지역본부</t>
    <phoneticPr fontId="2" type="noConversion"/>
  </si>
  <si>
    <t>양양지사</t>
    <phoneticPr fontId="2" type="noConversion"/>
  </si>
  <si>
    <t>김옥규</t>
    <phoneticPr fontId="2" type="noConversion"/>
  </si>
  <si>
    <t>033-670-1273</t>
    <phoneticPr fontId="2" type="noConversion"/>
  </si>
  <si>
    <t>-</t>
    <phoneticPr fontId="2" type="noConversion"/>
  </si>
  <si>
    <t>나전-숙암간 도로 지장전주이설공사</t>
    <phoneticPr fontId="2" type="noConversion"/>
  </si>
  <si>
    <t>정선지사</t>
    <phoneticPr fontId="2" type="noConversion"/>
  </si>
  <si>
    <t>남해식</t>
    <phoneticPr fontId="2" type="noConversion"/>
  </si>
  <si>
    <t>033-560-3272</t>
    <phoneticPr fontId="2" type="noConversion"/>
  </si>
  <si>
    <t>정선S/S 여량D/L 부하전환능력보강공사</t>
    <phoneticPr fontId="2" type="noConversion"/>
  </si>
  <si>
    <t>장인권</t>
    <phoneticPr fontId="2" type="noConversion"/>
  </si>
  <si>
    <t>033-560-3273</t>
    <phoneticPr fontId="2" type="noConversion"/>
  </si>
  <si>
    <t>철원SS 정연-양지이 성능저하설비 개선공사</t>
    <phoneticPr fontId="2" type="noConversion"/>
  </si>
  <si>
    <t>철원지사</t>
    <phoneticPr fontId="2" type="noConversion"/>
  </si>
  <si>
    <t>박준</t>
    <phoneticPr fontId="2" type="noConversion"/>
  </si>
  <si>
    <t>033-450-1273</t>
    <phoneticPr fontId="2" type="noConversion"/>
  </si>
  <si>
    <t>변전소 외장재(드라이비트) 교체공사</t>
    <phoneticPr fontId="2" type="noConversion"/>
  </si>
  <si>
    <t>김형빈</t>
    <phoneticPr fontId="2" type="noConversion"/>
  </si>
  <si>
    <t>033-259-2586</t>
    <phoneticPr fontId="2" type="noConversion"/>
  </si>
  <si>
    <t>진부서비스센터 사옥 신축공사</t>
    <phoneticPr fontId="2" type="noConversion"/>
  </si>
  <si>
    <t>국나영</t>
    <phoneticPr fontId="2" type="noConversion"/>
  </si>
  <si>
    <t>033-259-2651</t>
    <phoneticPr fontId="2" type="noConversion"/>
  </si>
  <si>
    <t>2016년 평창지사 수목전지</t>
    <phoneticPr fontId="2" type="noConversion"/>
  </si>
  <si>
    <t xml:space="preserve">평창지사 </t>
    <phoneticPr fontId="2" type="noConversion"/>
  </si>
  <si>
    <t>이호섭</t>
    <phoneticPr fontId="2" type="noConversion"/>
  </si>
  <si>
    <t>033-330-4275</t>
    <phoneticPr fontId="2" type="noConversion"/>
  </si>
  <si>
    <t>홍천지사</t>
    <phoneticPr fontId="2" type="noConversion"/>
  </si>
  <si>
    <t>안민우</t>
    <phoneticPr fontId="2" type="noConversion"/>
  </si>
  <si>
    <t>033-430-3273</t>
    <phoneticPr fontId="2" type="noConversion"/>
  </si>
  <si>
    <t>강신웅</t>
    <phoneticPr fontId="2" type="noConversion"/>
  </si>
  <si>
    <t>033-430-3383</t>
    <phoneticPr fontId="2" type="noConversion"/>
  </si>
  <si>
    <t>빙상단지예비전원 신설공사</t>
    <phoneticPr fontId="2" type="noConversion"/>
  </si>
  <si>
    <t>경쟁</t>
    <phoneticPr fontId="2" type="noConversion"/>
  </si>
  <si>
    <t>강릉지사</t>
    <phoneticPr fontId="2" type="noConversion"/>
  </si>
  <si>
    <t>김재철</t>
    <phoneticPr fontId="2" type="noConversion"/>
  </si>
  <si>
    <t>033-650-1274</t>
    <phoneticPr fontId="2" type="noConversion"/>
  </si>
  <si>
    <t>진부면 마평리 원주국토청 도로확장 지장설비 이설</t>
    <phoneticPr fontId="2" type="noConversion"/>
  </si>
  <si>
    <t>이대섭</t>
    <phoneticPr fontId="2" type="noConversion"/>
  </si>
  <si>
    <t>033-650-1283</t>
    <phoneticPr fontId="2" type="noConversion"/>
  </si>
  <si>
    <t>원주-강릉 철도건설 강릉차향기지 지장설비 이설</t>
    <phoneticPr fontId="2" type="noConversion"/>
  </si>
  <si>
    <t>삼척지사 테니스장 개선공사</t>
    <phoneticPr fontId="2" type="noConversion"/>
  </si>
  <si>
    <t>-</t>
    <phoneticPr fontId="2" type="noConversion"/>
  </si>
  <si>
    <t>경영지원부</t>
    <phoneticPr fontId="2" type="noConversion"/>
  </si>
  <si>
    <t>033-650-1216</t>
    <phoneticPr fontId="2" type="noConversion"/>
  </si>
  <si>
    <t>관동별곡 800리길 역사체험 탐방로 조성사업지장주</t>
    <phoneticPr fontId="2" type="noConversion"/>
  </si>
  <si>
    <t>고성지사</t>
    <phoneticPr fontId="2" type="noConversion"/>
  </si>
  <si>
    <t>방문철</t>
    <phoneticPr fontId="2" type="noConversion"/>
  </si>
  <si>
    <t>033-680-1265</t>
    <phoneticPr fontId="2" type="noConversion"/>
  </si>
  <si>
    <t>양양 양양교~교육지원센터 지중화</t>
    <phoneticPr fontId="2" type="noConversion"/>
  </si>
  <si>
    <t>김태권</t>
    <phoneticPr fontId="2" type="noConversion"/>
  </si>
  <si>
    <t>033-259-2281</t>
    <phoneticPr fontId="2" type="noConversion"/>
  </si>
  <si>
    <t xml:space="preserve">정선 정선1교~정선2교 지중화 </t>
    <phoneticPr fontId="2" type="noConversion"/>
  </si>
  <si>
    <t>-</t>
    <phoneticPr fontId="2" type="noConversion"/>
  </si>
  <si>
    <t>-</t>
    <phoneticPr fontId="2" type="noConversion"/>
  </si>
  <si>
    <t>154kV 인제-양구T/L 용량증대 전선교체공사</t>
    <phoneticPr fontId="2" type="noConversion"/>
  </si>
  <si>
    <t>송전운영부</t>
    <phoneticPr fontId="2" type="noConversion"/>
  </si>
  <si>
    <t>김도겸</t>
    <phoneticPr fontId="2" type="noConversion"/>
  </si>
  <si>
    <t>033-259-2622</t>
    <phoneticPr fontId="2" type="noConversion"/>
  </si>
  <si>
    <t>345kV 삼척GP-한울NP1T/L 지장철탑 이설공사</t>
    <phoneticPr fontId="2" type="noConversion"/>
  </si>
  <si>
    <t>안중한</t>
    <phoneticPr fontId="2" type="noConversion"/>
  </si>
  <si>
    <t>033-259-2529</t>
    <phoneticPr fontId="2" type="noConversion"/>
  </si>
  <si>
    <t>345kV 동해T/L 피뢰기설치공사</t>
    <phoneticPr fontId="2" type="noConversion"/>
  </si>
  <si>
    <t>원주전력지사</t>
    <phoneticPr fontId="2" type="noConversion"/>
  </si>
  <si>
    <t>홍진하</t>
    <phoneticPr fontId="2" type="noConversion"/>
  </si>
  <si>
    <t>033-741-5355</t>
    <phoneticPr fontId="2" type="noConversion"/>
  </si>
  <si>
    <t>문막변전소 노후 감시정보시스템 교체공사</t>
    <phoneticPr fontId="2" type="noConversion"/>
  </si>
  <si>
    <t>이영길</t>
    <phoneticPr fontId="2" type="noConversion"/>
  </si>
  <si>
    <t>033-741-5394</t>
    <phoneticPr fontId="2" type="noConversion"/>
  </si>
  <si>
    <t>154kV 주변압기 및 OLTC 정밀점검공사</t>
    <phoneticPr fontId="2" type="noConversion"/>
  </si>
  <si>
    <t>남금희</t>
    <phoneticPr fontId="2" type="noConversion"/>
  </si>
  <si>
    <t>033-741-5362</t>
    <phoneticPr fontId="2" type="noConversion"/>
  </si>
  <si>
    <t>170kV GIS 및 GCB 정밀점검공사</t>
    <phoneticPr fontId="2" type="noConversion"/>
  </si>
  <si>
    <t>김재형</t>
    <phoneticPr fontId="2" type="noConversion"/>
  </si>
  <si>
    <t>033-741-5363</t>
    <phoneticPr fontId="2" type="noConversion"/>
  </si>
  <si>
    <t>신태백S/S 362kV GIS 정밀점검 공사</t>
    <phoneticPr fontId="2" type="noConversion"/>
  </si>
  <si>
    <t>태백전력지사</t>
    <phoneticPr fontId="2" type="noConversion"/>
  </si>
  <si>
    <t>김한영</t>
    <phoneticPr fontId="2" type="noConversion"/>
  </si>
  <si>
    <t>033-550-3331</t>
    <phoneticPr fontId="2" type="noConversion"/>
  </si>
  <si>
    <t>관내S/S 170kV GIS 정밀점검 공사</t>
    <phoneticPr fontId="2" type="noConversion"/>
  </si>
  <si>
    <t>태백전력지사</t>
    <phoneticPr fontId="2" type="noConversion"/>
  </si>
  <si>
    <t>모장순</t>
    <phoneticPr fontId="2" type="noConversion"/>
  </si>
  <si>
    <t>033-550-3364</t>
    <phoneticPr fontId="2" type="noConversion"/>
  </si>
  <si>
    <t>관내S/S 154kV M.Tr 정밀점검 공사</t>
    <phoneticPr fontId="2" type="noConversion"/>
  </si>
  <si>
    <t>정승재</t>
    <phoneticPr fontId="2" type="noConversion"/>
  </si>
  <si>
    <t>033-550-3356</t>
    <phoneticPr fontId="2" type="noConversion"/>
  </si>
  <si>
    <t>태백S/S 배전반 정비공사</t>
    <phoneticPr fontId="2" type="noConversion"/>
  </si>
  <si>
    <t>류대희</t>
    <phoneticPr fontId="2" type="noConversion"/>
  </si>
  <si>
    <t>033-550-3338</t>
    <phoneticPr fontId="2" type="noConversion"/>
  </si>
  <si>
    <t>2016년 부하개폐형 지상변압기 교체공사(무정전)</t>
    <phoneticPr fontId="2" type="noConversion"/>
  </si>
  <si>
    <t>강원지역본부</t>
    <phoneticPr fontId="2" type="noConversion"/>
  </si>
  <si>
    <t>횡성지사</t>
    <phoneticPr fontId="2" type="noConversion"/>
  </si>
  <si>
    <t>박순천</t>
    <phoneticPr fontId="2" type="noConversion"/>
  </si>
  <si>
    <t>033-340-4283</t>
    <phoneticPr fontId="2" type="noConversion"/>
  </si>
  <si>
    <t>동계올림픽 빙상단지 컬링경기장 주전원 신설공사</t>
    <phoneticPr fontId="2" type="noConversion"/>
  </si>
  <si>
    <t>강릉지사</t>
    <phoneticPr fontId="2" type="noConversion"/>
  </si>
  <si>
    <t>김재철</t>
    <phoneticPr fontId="2" type="noConversion"/>
  </si>
  <si>
    <t>033-650-1274</t>
    <phoneticPr fontId="2" type="noConversion"/>
  </si>
  <si>
    <t>정선지사 임시사무실 설치공사</t>
    <phoneticPr fontId="2" type="noConversion"/>
  </si>
  <si>
    <t>-</t>
    <phoneticPr fontId="2" type="noConversion"/>
  </si>
  <si>
    <t>이재춘</t>
    <phoneticPr fontId="2" type="noConversion"/>
  </si>
  <si>
    <t>태백지사 테니스장 개선공사</t>
    <phoneticPr fontId="2" type="noConversion"/>
  </si>
  <si>
    <t>춘천S/S 154kV M.Tr 이설공사</t>
    <phoneticPr fontId="2" type="noConversion"/>
  </si>
  <si>
    <t>이호준</t>
    <phoneticPr fontId="2" type="noConversion"/>
  </si>
  <si>
    <t>033-259-2536</t>
    <phoneticPr fontId="2" type="noConversion"/>
  </si>
  <si>
    <t>직할 관내 주변압기 정밀점검공사</t>
    <phoneticPr fontId="2" type="noConversion"/>
  </si>
  <si>
    <t>민찬기</t>
    <phoneticPr fontId="2" type="noConversion"/>
  </si>
  <si>
    <t>033-259-2609</t>
    <phoneticPr fontId="2" type="noConversion"/>
  </si>
  <si>
    <t>직할 관내 154kV GCB, GIS 정밀점검공사</t>
    <phoneticPr fontId="2" type="noConversion"/>
  </si>
  <si>
    <t>손명권</t>
    <phoneticPr fontId="2" type="noConversion"/>
  </si>
  <si>
    <t>033-259-2565</t>
    <phoneticPr fontId="2" type="noConversion"/>
  </si>
  <si>
    <t>2016년도 맨홀 청소 및 점검공사</t>
    <phoneticPr fontId="2" type="noConversion"/>
  </si>
  <si>
    <t>인제지사</t>
    <phoneticPr fontId="2" type="noConversion"/>
  </si>
  <si>
    <t>김인건</t>
    <phoneticPr fontId="2" type="noConversion"/>
  </si>
  <si>
    <t>033-460-1273</t>
    <phoneticPr fontId="2" type="noConversion"/>
  </si>
  <si>
    <t>154kV 영월화력T/L 안전이격 확보공사</t>
    <phoneticPr fontId="2" type="noConversion"/>
  </si>
  <si>
    <t>태백전력지사</t>
    <phoneticPr fontId="2" type="noConversion"/>
  </si>
  <si>
    <t>백성찬</t>
    <phoneticPr fontId="2" type="noConversion"/>
  </si>
  <si>
    <t>033-550-3354</t>
    <phoneticPr fontId="2" type="noConversion"/>
  </si>
  <si>
    <t>신태백S/S 765kV M.Tr 정밀점검 공사</t>
    <phoneticPr fontId="2" type="noConversion"/>
  </si>
  <si>
    <t>박경근</t>
    <phoneticPr fontId="2" type="noConversion"/>
  </si>
  <si>
    <t>033-550-3361</t>
    <phoneticPr fontId="2" type="noConversion"/>
  </si>
  <si>
    <t>신태백S/S 800kV GIS 정밀점검 공사</t>
    <phoneticPr fontId="2" type="noConversion"/>
  </si>
  <si>
    <t>이대희</t>
    <phoneticPr fontId="2" type="noConversion"/>
  </si>
  <si>
    <t>033-550-3462</t>
    <phoneticPr fontId="2" type="noConversion"/>
  </si>
  <si>
    <t>사옥 LED교체공사</t>
    <phoneticPr fontId="2" type="noConversion"/>
  </si>
  <si>
    <t>한희천</t>
    <phoneticPr fontId="2" type="noConversion"/>
  </si>
  <si>
    <t>033-259-2658</t>
    <phoneticPr fontId="2" type="noConversion"/>
  </si>
  <si>
    <t>동계올림픽 아이스하키(2)경기장 예비전원 신설공사</t>
    <phoneticPr fontId="2" type="noConversion"/>
  </si>
  <si>
    <t>강릉지사</t>
    <phoneticPr fontId="2" type="noConversion"/>
  </si>
  <si>
    <t>김재철</t>
    <phoneticPr fontId="2" type="noConversion"/>
  </si>
  <si>
    <t>033-650-1274</t>
    <phoneticPr fontId="2" type="noConversion"/>
  </si>
  <si>
    <t>강릉 남대천~오뚜기아파트 지중화</t>
    <phoneticPr fontId="2" type="noConversion"/>
  </si>
  <si>
    <t>배전건설부</t>
    <phoneticPr fontId="2" type="noConversion"/>
  </si>
  <si>
    <t>김태권</t>
    <phoneticPr fontId="2" type="noConversion"/>
  </si>
  <si>
    <t>033-259-2281</t>
    <phoneticPr fontId="2" type="noConversion"/>
  </si>
  <si>
    <t>154kV 강릉 등 3개T/L 송전선로 지중화</t>
    <phoneticPr fontId="2" type="noConversion"/>
  </si>
  <si>
    <t>송전운영부</t>
    <phoneticPr fontId="2" type="noConversion"/>
  </si>
  <si>
    <t>천상록</t>
    <phoneticPr fontId="2" type="noConversion"/>
  </si>
  <si>
    <t>033-259-2528</t>
    <phoneticPr fontId="2" type="noConversion"/>
  </si>
  <si>
    <t>상남변전소 노후 감시정보시스템 교체공사</t>
    <phoneticPr fontId="2" type="noConversion"/>
  </si>
  <si>
    <t>-</t>
    <phoneticPr fontId="2" type="noConversion"/>
  </si>
  <si>
    <t>원주전력지사</t>
    <phoneticPr fontId="2" type="noConversion"/>
  </si>
  <si>
    <t>이영길</t>
    <phoneticPr fontId="2" type="noConversion"/>
  </si>
  <si>
    <t>033-741-5394</t>
    <phoneticPr fontId="2" type="noConversion"/>
  </si>
  <si>
    <t>양양터널 19MW
상용전력 신규공사</t>
    <phoneticPr fontId="2" type="noConversion"/>
  </si>
  <si>
    <t>배전</t>
    <phoneticPr fontId="2" type="noConversion"/>
  </si>
  <si>
    <t>경쟁</t>
    <phoneticPr fontId="2" type="noConversion"/>
  </si>
  <si>
    <t>전력공급부</t>
    <phoneticPr fontId="2" type="noConversion"/>
  </si>
  <si>
    <t>이창목</t>
    <phoneticPr fontId="2" type="noConversion"/>
  </si>
  <si>
    <t>033-259-2436</t>
    <phoneticPr fontId="2" type="noConversion"/>
  </si>
  <si>
    <t>철원지사 증축공사</t>
    <phoneticPr fontId="2" type="noConversion"/>
  </si>
  <si>
    <t>경영지원부</t>
    <phoneticPr fontId="2" type="noConversion"/>
  </si>
  <si>
    <t>박승규</t>
    <phoneticPr fontId="2" type="noConversion"/>
  </si>
  <si>
    <t>033-259-2349</t>
    <phoneticPr fontId="2" type="noConversion"/>
  </si>
  <si>
    <t>154kV 동해분기T/L 안전이격확보공사</t>
    <phoneticPr fontId="2" type="noConversion"/>
  </si>
  <si>
    <t>원동은</t>
    <phoneticPr fontId="2" type="noConversion"/>
  </si>
  <si>
    <t>033-530-5354</t>
    <phoneticPr fontId="2" type="noConversion"/>
  </si>
  <si>
    <t>남춘천S/S 무인보안시스템 교체</t>
    <phoneticPr fontId="2" type="noConversion"/>
  </si>
  <si>
    <t>한재형</t>
    <phoneticPr fontId="2" type="noConversion"/>
  </si>
  <si>
    <t>033-259-2547</t>
    <phoneticPr fontId="2" type="noConversion"/>
  </si>
  <si>
    <t xml:space="preserve"> 16년 강릉PO 변압기 및 OLTC 정밀점검공사</t>
    <phoneticPr fontId="2" type="noConversion"/>
  </si>
  <si>
    <t>강릉전력지사</t>
    <phoneticPr fontId="2" type="noConversion"/>
  </si>
  <si>
    <t>임준택</t>
    <phoneticPr fontId="2" type="noConversion"/>
  </si>
  <si>
    <t>033-640-8364</t>
    <phoneticPr fontId="2" type="noConversion"/>
  </si>
  <si>
    <t xml:space="preserve"> 16년 주문진SS 154kV GIS 정밀점검공사</t>
    <phoneticPr fontId="2" type="noConversion"/>
  </si>
  <si>
    <t>장윤수</t>
    <phoneticPr fontId="2" type="noConversion"/>
  </si>
  <si>
    <t>033-640-8319</t>
    <phoneticPr fontId="2" type="noConversion"/>
  </si>
  <si>
    <t>신양양S/S 170kV GIS 설치공사</t>
    <phoneticPr fontId="2" type="noConversion"/>
  </si>
  <si>
    <t>고길영</t>
    <phoneticPr fontId="2" type="noConversion"/>
  </si>
  <si>
    <t>033-259-2633</t>
    <phoneticPr fontId="2" type="noConversion"/>
  </si>
  <si>
    <t>홍천S/S 170kV GIS 설치공사</t>
    <phoneticPr fontId="2" type="noConversion"/>
  </si>
  <si>
    <t>최상순</t>
    <phoneticPr fontId="2" type="noConversion"/>
  </si>
  <si>
    <t>033-259-2537</t>
    <phoneticPr fontId="2" type="noConversion"/>
  </si>
  <si>
    <t>평창S/S #2M.Tr 대체공사</t>
    <phoneticPr fontId="2" type="noConversion"/>
  </si>
  <si>
    <t>주민정</t>
    <phoneticPr fontId="2" type="noConversion"/>
  </si>
  <si>
    <t>033-259-2580</t>
    <phoneticPr fontId="2" type="noConversion"/>
  </si>
  <si>
    <t>문막S/S 170kV 장기사용 GIS 대체 공사</t>
    <phoneticPr fontId="2" type="noConversion"/>
  </si>
  <si>
    <t>최원명</t>
    <phoneticPr fontId="2" type="noConversion"/>
  </si>
  <si>
    <t>033-259-2538</t>
    <phoneticPr fontId="2" type="noConversion"/>
  </si>
  <si>
    <t>ICT</t>
    <phoneticPr fontId="2" type="noConversion"/>
  </si>
  <si>
    <t>문막S/S 23kV 장기사용 GIS 대체 공사</t>
    <phoneticPr fontId="2" type="noConversion"/>
  </si>
  <si>
    <t>변전운영부</t>
    <phoneticPr fontId="2" type="noConversion"/>
  </si>
  <si>
    <t>최원명</t>
    <phoneticPr fontId="2" type="noConversion"/>
  </si>
  <si>
    <t>033-259-2538</t>
    <phoneticPr fontId="2" type="noConversion"/>
  </si>
  <si>
    <t>강원지역본부</t>
    <phoneticPr fontId="2" type="noConversion"/>
  </si>
  <si>
    <t>양구지사</t>
    <phoneticPr fontId="2" type="noConversion"/>
  </si>
  <si>
    <t>전력공급부</t>
    <phoneticPr fontId="2" type="noConversion"/>
  </si>
  <si>
    <t>박영근</t>
    <phoneticPr fontId="2" type="noConversion"/>
  </si>
  <si>
    <t>16년 금왕S/S 과부하해소공사(음성)</t>
    <phoneticPr fontId="2" type="noConversion"/>
  </si>
  <si>
    <t>충북지역본부</t>
    <phoneticPr fontId="2" type="noConversion"/>
  </si>
  <si>
    <t>음성지사</t>
    <phoneticPr fontId="2" type="noConversion"/>
  </si>
  <si>
    <t>여운화</t>
    <phoneticPr fontId="2" type="noConversion"/>
  </si>
  <si>
    <t>043-870-3235</t>
    <phoneticPr fontId="2" type="noConversion"/>
  </si>
  <si>
    <t>용산면 율리 초강 고향의강 정비사업 (지) 이설공사</t>
    <phoneticPr fontId="2" type="noConversion"/>
  </si>
  <si>
    <t>영동지사</t>
    <phoneticPr fontId="2" type="noConversion"/>
  </si>
  <si>
    <t>전경진</t>
    <phoneticPr fontId="2" type="noConversion"/>
  </si>
  <si>
    <t>043-740-2273</t>
    <phoneticPr fontId="2" type="noConversion"/>
  </si>
  <si>
    <t>154kV 왕암-가남T/L 안전이격확보공사</t>
    <phoneticPr fontId="2" type="noConversion"/>
  </si>
  <si>
    <t>송전</t>
    <phoneticPr fontId="2" type="noConversion"/>
  </si>
  <si>
    <t>송전운영부</t>
    <phoneticPr fontId="2" type="noConversion"/>
  </si>
  <si>
    <t>홍기흥</t>
    <phoneticPr fontId="2" type="noConversion"/>
  </si>
  <si>
    <t>043-251-2535</t>
    <phoneticPr fontId="2" type="noConversion"/>
  </si>
  <si>
    <t>154kV 단양-영월CCT/L 안전이격확보공사</t>
    <phoneticPr fontId="2" type="noConversion"/>
  </si>
  <si>
    <t>엄록경</t>
    <phoneticPr fontId="2" type="noConversion"/>
  </si>
  <si>
    <t>043-251-2529</t>
    <phoneticPr fontId="2" type="noConversion"/>
  </si>
  <si>
    <t>154kV 상주T/L 안전이격확보공사</t>
    <phoneticPr fontId="2" type="noConversion"/>
  </si>
  <si>
    <t>이한돌</t>
    <phoneticPr fontId="2" type="noConversion"/>
  </si>
  <si>
    <t>043-251-2525</t>
    <phoneticPr fontId="2" type="noConversion"/>
  </si>
  <si>
    <t>345kV 신옥천-북경남T/L 안전이격확보공사</t>
    <phoneticPr fontId="2" type="noConversion"/>
  </si>
  <si>
    <t>문명준</t>
    <phoneticPr fontId="2" type="noConversion"/>
  </si>
  <si>
    <t>043-251-2527</t>
    <phoneticPr fontId="2" type="noConversion"/>
  </si>
  <si>
    <t>345kV 곤지암-신충주등 2개T/L 송전선로용 피뢰기설치공사</t>
    <phoneticPr fontId="2" type="noConversion"/>
  </si>
  <si>
    <t>최승식</t>
    <phoneticPr fontId="2" type="noConversion"/>
  </si>
  <si>
    <t>043-251-2537</t>
    <phoneticPr fontId="2" type="noConversion"/>
  </si>
  <si>
    <t>345kV 청원-신진천등 2개T/L 송전선로용 피뢰기 설치공사</t>
    <phoneticPr fontId="2" type="noConversion"/>
  </si>
  <si>
    <t>최점용</t>
    <phoneticPr fontId="2" type="noConversion"/>
  </si>
  <si>
    <t>043-251-2536</t>
    <phoneticPr fontId="2" type="noConversion"/>
  </si>
  <si>
    <t>16년 도하DL 과부하 해소공사</t>
    <phoneticPr fontId="2" type="noConversion"/>
  </si>
  <si>
    <t>김영민</t>
    <phoneticPr fontId="2" type="noConversion"/>
  </si>
  <si>
    <t>043-251-2424</t>
    <phoneticPr fontId="2" type="noConversion"/>
  </si>
  <si>
    <t>16년 공항DL사천DL 부하전환능력 보강공사</t>
    <phoneticPr fontId="2" type="noConversion"/>
  </si>
  <si>
    <t>김홍진</t>
    <phoneticPr fontId="2" type="noConversion"/>
  </si>
  <si>
    <t>043-251-2425</t>
    <phoneticPr fontId="2" type="noConversion"/>
  </si>
  <si>
    <t>충북지역본부</t>
    <phoneticPr fontId="2" type="noConversion"/>
  </si>
  <si>
    <t>전력공급부</t>
    <phoneticPr fontId="2" type="noConversion"/>
  </si>
  <si>
    <t>2016년 계통보호전송장치 교체공사</t>
    <phoneticPr fontId="2" type="noConversion"/>
  </si>
  <si>
    <t>이무훈</t>
    <phoneticPr fontId="2" type="noConversion"/>
  </si>
  <si>
    <t>010-2487-8911</t>
    <phoneticPr fontId="2" type="noConversion"/>
  </si>
  <si>
    <t>16년 북충주S/S 원월-백운D/L 부하전환능력 보강공사</t>
    <phoneticPr fontId="2" type="noConversion"/>
  </si>
  <si>
    <t>제천지사</t>
    <phoneticPr fontId="2" type="noConversion"/>
  </si>
  <si>
    <t>이승재</t>
    <phoneticPr fontId="2" type="noConversion"/>
  </si>
  <si>
    <t>043-640-2275</t>
    <phoneticPr fontId="2" type="noConversion"/>
  </si>
  <si>
    <t>16년 증평변전소  GIS화 인출정비공사</t>
    <phoneticPr fontId="2" type="noConversion"/>
  </si>
  <si>
    <t>증평괴산</t>
    <phoneticPr fontId="2" type="noConversion"/>
  </si>
  <si>
    <t>이완진</t>
    <phoneticPr fontId="2" type="noConversion"/>
  </si>
  <si>
    <t>043-835-2273</t>
    <phoneticPr fontId="2" type="noConversion"/>
  </si>
  <si>
    <t>진천지사</t>
    <phoneticPr fontId="2" type="noConversion"/>
  </si>
  <si>
    <t>김책</t>
    <phoneticPr fontId="2" type="noConversion"/>
  </si>
  <si>
    <t>043-539-2284</t>
    <phoneticPr fontId="2" type="noConversion"/>
  </si>
  <si>
    <t>만승변전소 죽현선 과부하해소공사</t>
    <phoneticPr fontId="2" type="noConversion"/>
  </si>
  <si>
    <t>경인수</t>
    <phoneticPr fontId="2" type="noConversion"/>
  </si>
  <si>
    <t>043-539-2282</t>
    <phoneticPr fontId="2" type="noConversion"/>
  </si>
  <si>
    <t>금왕변전소 과부하해소공사</t>
    <phoneticPr fontId="2" type="noConversion"/>
  </si>
  <si>
    <t>주재훈</t>
    <phoneticPr fontId="2" type="noConversion"/>
  </si>
  <si>
    <t>043-539-2273</t>
    <phoneticPr fontId="2" type="noConversion"/>
  </si>
  <si>
    <t>진천변전소 과부하해소공사</t>
    <phoneticPr fontId="2" type="noConversion"/>
  </si>
  <si>
    <t>송민선</t>
    <phoneticPr fontId="2" type="noConversion"/>
  </si>
  <si>
    <t>043-539-2274</t>
    <phoneticPr fontId="2" type="noConversion"/>
  </si>
  <si>
    <t>345kV 신옥천-북경남T/L 송전피뢰기 설치공사</t>
    <phoneticPr fontId="2" type="noConversion"/>
  </si>
  <si>
    <t>송전</t>
    <phoneticPr fontId="2" type="noConversion"/>
  </si>
  <si>
    <t>청주전력지사</t>
    <phoneticPr fontId="2" type="noConversion"/>
  </si>
  <si>
    <t>권영성</t>
    <phoneticPr fontId="2" type="noConversion"/>
  </si>
  <si>
    <t>043-229-0358</t>
    <phoneticPr fontId="2" type="noConversion"/>
  </si>
  <si>
    <t>345kV 무주분기 T/L 송전피뢰기 설치공사</t>
    <phoneticPr fontId="2" type="noConversion"/>
  </si>
  <si>
    <t>154kV 봉명-상당 등 2개 전력구 감시시스템 설치공사</t>
    <phoneticPr fontId="2" type="noConversion"/>
  </si>
  <si>
    <t>이주경</t>
    <phoneticPr fontId="2" type="noConversion"/>
  </si>
  <si>
    <t>043-229-0356</t>
    <phoneticPr fontId="2" type="noConversion"/>
  </si>
  <si>
    <t>2016년 청주전력지사 154kV GIS 정밀점검</t>
    <phoneticPr fontId="2" type="noConversion"/>
  </si>
  <si>
    <t>이민영</t>
    <phoneticPr fontId="2" type="noConversion"/>
  </si>
  <si>
    <t>043-229-0343</t>
    <phoneticPr fontId="2" type="noConversion"/>
  </si>
  <si>
    <t>2016년 충주전력지사 변전소 소방설비점검 용역 및 보수공사</t>
    <phoneticPr fontId="2" type="noConversion"/>
  </si>
  <si>
    <t>충북지역본부</t>
    <phoneticPr fontId="2" type="noConversion"/>
  </si>
  <si>
    <t>충주전력지사</t>
    <phoneticPr fontId="2" type="noConversion"/>
  </si>
  <si>
    <t>최종성</t>
    <phoneticPr fontId="2" type="noConversion"/>
  </si>
  <si>
    <t>043-720-3381</t>
    <phoneticPr fontId="2" type="noConversion"/>
  </si>
  <si>
    <t>안보간8L37-8L57 취약경과지 해소공사</t>
    <phoneticPr fontId="2" type="noConversion"/>
  </si>
  <si>
    <t>충주지사</t>
    <phoneticPr fontId="2" type="noConversion"/>
  </si>
  <si>
    <t>박정섭</t>
    <phoneticPr fontId="2" type="noConversion"/>
  </si>
  <si>
    <t>043-840-4284</t>
    <phoneticPr fontId="2" type="noConversion"/>
  </si>
  <si>
    <t>동청주지사 환경조성공사</t>
    <phoneticPr fontId="2" type="noConversion"/>
  </si>
  <si>
    <t>경쟁</t>
    <phoneticPr fontId="2" type="noConversion"/>
  </si>
  <si>
    <t>황순호</t>
    <phoneticPr fontId="2" type="noConversion"/>
  </si>
  <si>
    <t>043-251-2369</t>
    <phoneticPr fontId="2" type="noConversion"/>
  </si>
  <si>
    <t>오송-청주행복도시건설청도로확장선로이설</t>
    <phoneticPr fontId="2" type="noConversion"/>
  </si>
  <si>
    <t>충북지역본부</t>
    <phoneticPr fontId="2" type="noConversion"/>
  </si>
  <si>
    <t>서청주지사</t>
    <phoneticPr fontId="2" type="noConversion"/>
  </si>
  <si>
    <t>김대익</t>
    <phoneticPr fontId="2" type="noConversion"/>
  </si>
  <si>
    <t>043-230-8382</t>
    <phoneticPr fontId="2" type="noConversion"/>
  </si>
  <si>
    <t>043-870-3285</t>
    <phoneticPr fontId="2" type="noConversion"/>
  </si>
  <si>
    <t>충북지역본부</t>
    <phoneticPr fontId="2" type="noConversion"/>
  </si>
  <si>
    <t>전력공급부</t>
    <phoneticPr fontId="2" type="noConversion"/>
  </si>
  <si>
    <t>김영민</t>
    <phoneticPr fontId="2" type="noConversion"/>
  </si>
  <si>
    <t>043-251-2424</t>
    <phoneticPr fontId="2" type="noConversion"/>
  </si>
  <si>
    <t>충주 호암택지 간선설치공사</t>
    <phoneticPr fontId="2" type="noConversion"/>
  </si>
  <si>
    <t>김상기</t>
    <phoneticPr fontId="2" type="noConversion"/>
  </si>
  <si>
    <t>043-251-2828</t>
    <phoneticPr fontId="2" type="noConversion"/>
  </si>
  <si>
    <t>충주 호암택지 관로설치공사</t>
    <phoneticPr fontId="2" type="noConversion"/>
  </si>
  <si>
    <t>김상기</t>
    <phoneticPr fontId="2" type="noConversion"/>
  </si>
  <si>
    <t>043-251-2828</t>
    <phoneticPr fontId="2" type="noConversion"/>
  </si>
  <si>
    <t>영동산업단지 배전간선설치공사</t>
    <phoneticPr fontId="2" type="noConversion"/>
  </si>
  <si>
    <t>정민수</t>
    <phoneticPr fontId="2" type="noConversion"/>
  </si>
  <si>
    <t>043-251-2826</t>
    <phoneticPr fontId="2" type="noConversion"/>
  </si>
  <si>
    <t>2016년 배전지능화</t>
    <phoneticPr fontId="2" type="noConversion"/>
  </si>
  <si>
    <t>배전</t>
    <phoneticPr fontId="2" type="noConversion"/>
  </si>
  <si>
    <t>배전운영부</t>
    <phoneticPr fontId="2" type="noConversion"/>
  </si>
  <si>
    <t>주화섭</t>
    <phoneticPr fontId="2" type="noConversion"/>
  </si>
  <si>
    <t>043-251-2221</t>
    <phoneticPr fontId="2" type="noConversion"/>
  </si>
  <si>
    <t>2016년 배전지능화
시스템 성능관리 위탁</t>
    <phoneticPr fontId="2" type="noConversion"/>
  </si>
  <si>
    <t>고윤정</t>
    <phoneticPr fontId="2" type="noConversion"/>
  </si>
  <si>
    <t>043-251-2223</t>
    <phoneticPr fontId="2" type="noConversion"/>
  </si>
  <si>
    <t>LG화학 신재생에너지 10MW 신규공사</t>
    <phoneticPr fontId="2" type="noConversion"/>
  </si>
  <si>
    <t>충북지역본부</t>
    <phoneticPr fontId="2" type="noConversion"/>
  </si>
  <si>
    <t>서청주지사</t>
    <phoneticPr fontId="2" type="noConversion"/>
  </si>
  <si>
    <t>백종철</t>
    <phoneticPr fontId="2" type="noConversion"/>
  </si>
  <si>
    <t>043-231-7933</t>
    <phoneticPr fontId="2" type="noConversion"/>
  </si>
  <si>
    <t>충주 녹색패션산업단지 간선설치공사</t>
    <phoneticPr fontId="2" type="noConversion"/>
  </si>
  <si>
    <t>김상기</t>
    <phoneticPr fontId="2" type="noConversion"/>
  </si>
  <si>
    <t>043-251-2828</t>
    <phoneticPr fontId="2" type="noConversion"/>
  </si>
  <si>
    <t>증평2일반산업단지 간선설치공사</t>
    <phoneticPr fontId="2" type="noConversion"/>
  </si>
  <si>
    <t>김상진</t>
    <phoneticPr fontId="2" type="noConversion"/>
  </si>
  <si>
    <t>043-251-2825</t>
    <phoneticPr fontId="2" type="noConversion"/>
  </si>
  <si>
    <t>죽림S/S 화상감시시스템 교체 공사</t>
    <phoneticPr fontId="2" type="noConversion"/>
  </si>
  <si>
    <t>라소영</t>
    <phoneticPr fontId="2" type="noConversion"/>
  </si>
  <si>
    <t>043-251-2592</t>
    <phoneticPr fontId="2" type="noConversion"/>
  </si>
  <si>
    <t>노후 출입관리시스템 교체 공사</t>
    <phoneticPr fontId="2" type="noConversion"/>
  </si>
  <si>
    <t>'16년도 노후 SCADA RTU 교체공사</t>
    <phoneticPr fontId="2" type="noConversion"/>
  </si>
  <si>
    <t>안광석</t>
    <phoneticPr fontId="2" type="noConversion"/>
  </si>
  <si>
    <t>043-251-2545</t>
    <phoneticPr fontId="2" type="noConversion"/>
  </si>
  <si>
    <t>신사옥 급전(분)소 환경공사</t>
    <phoneticPr fontId="2" type="noConversion"/>
  </si>
  <si>
    <t>황보현</t>
    <phoneticPr fontId="2" type="noConversion"/>
  </si>
  <si>
    <t>043-251-2543</t>
    <phoneticPr fontId="2" type="noConversion"/>
  </si>
  <si>
    <t>2016년 충주전력지사 345kV 변압기 및 OLTC 정밀점검</t>
    <phoneticPr fontId="2" type="noConversion"/>
  </si>
  <si>
    <t>변전</t>
    <phoneticPr fontId="2" type="noConversion"/>
  </si>
  <si>
    <t>경쟁</t>
    <phoneticPr fontId="2" type="noConversion"/>
  </si>
  <si>
    <t>충북지역본부</t>
    <phoneticPr fontId="2" type="noConversion"/>
  </si>
  <si>
    <t>충주전력지사</t>
    <phoneticPr fontId="2" type="noConversion"/>
  </si>
  <si>
    <t>이주석</t>
    <phoneticPr fontId="2" type="noConversion"/>
  </si>
  <si>
    <t>043-720-3363</t>
    <phoneticPr fontId="2" type="noConversion"/>
  </si>
  <si>
    <t>154kV증평변전소 GIS 건물 증축공사</t>
    <phoneticPr fontId="2" type="noConversion"/>
  </si>
  <si>
    <t>토건운영부</t>
    <phoneticPr fontId="2" type="noConversion"/>
  </si>
  <si>
    <t>김주홍</t>
    <phoneticPr fontId="2" type="noConversion"/>
  </si>
  <si>
    <t>043-251-2617</t>
    <phoneticPr fontId="2" type="noConversion"/>
  </si>
  <si>
    <t>154kV변전소 건물 내진성능 보강공사</t>
    <phoneticPr fontId="2" type="noConversion"/>
  </si>
  <si>
    <t>변전소 보안울타리 보강공사</t>
    <phoneticPr fontId="2" type="noConversion"/>
  </si>
  <si>
    <t>이정희</t>
    <phoneticPr fontId="2" type="noConversion"/>
  </si>
  <si>
    <t>043-251-2616</t>
    <phoneticPr fontId="2" type="noConversion"/>
  </si>
  <si>
    <t>154kV 증평S/S 무인화 대비 설비보강공사(전문,일반)</t>
    <phoneticPr fontId="2" type="noConversion"/>
  </si>
  <si>
    <t>변전운영부</t>
    <phoneticPr fontId="2" type="noConversion"/>
  </si>
  <si>
    <t>한지훈</t>
    <phoneticPr fontId="2" type="noConversion"/>
  </si>
  <si>
    <t>043-251-2577</t>
    <phoneticPr fontId="2" type="noConversion"/>
  </si>
  <si>
    <t>154kV 봉명S/S GIS 부분방전진단시스템 설치공사(제작사 설치)</t>
    <phoneticPr fontId="2" type="noConversion"/>
  </si>
  <si>
    <t>수의</t>
    <phoneticPr fontId="2" type="noConversion"/>
  </si>
  <si>
    <t>이준호</t>
    <phoneticPr fontId="2" type="noConversion"/>
  </si>
  <si>
    <t>043-251-2652</t>
    <phoneticPr fontId="2" type="noConversion"/>
  </si>
  <si>
    <t>2016년 직할 345kV 변압기 및 OLTC 정밀점검</t>
    <phoneticPr fontId="2" type="noConversion"/>
  </si>
  <si>
    <t>차봉환</t>
    <phoneticPr fontId="2" type="noConversion"/>
  </si>
  <si>
    <t>043-251-2581</t>
    <phoneticPr fontId="2" type="noConversion"/>
  </si>
  <si>
    <t>영동군수 경찰서~미주아파트간 지중화공사</t>
    <phoneticPr fontId="2" type="noConversion"/>
  </si>
  <si>
    <t>배전</t>
    <phoneticPr fontId="2" type="noConversion"/>
  </si>
  <si>
    <t>영동지사</t>
    <phoneticPr fontId="2" type="noConversion"/>
  </si>
  <si>
    <t>박종철</t>
    <phoneticPr fontId="2" type="noConversion"/>
  </si>
  <si>
    <t>043-740-2275</t>
    <phoneticPr fontId="2" type="noConversion"/>
  </si>
  <si>
    <t>전력공급부</t>
    <phoneticPr fontId="2" type="noConversion"/>
  </si>
  <si>
    <t>신사옥 ICT관제소 구축 환경공사</t>
    <phoneticPr fontId="2" type="noConversion"/>
  </si>
  <si>
    <t>경쟁</t>
    <phoneticPr fontId="2" type="noConversion"/>
  </si>
  <si>
    <t>전자제어부</t>
    <phoneticPr fontId="2" type="noConversion"/>
  </si>
  <si>
    <t>안광석</t>
    <phoneticPr fontId="2" type="noConversion"/>
  </si>
  <si>
    <t>043-251-2545</t>
    <phoneticPr fontId="2" type="noConversion"/>
  </si>
  <si>
    <t>2016년 충주전력지사 154kV 변압기 및 OLTC 정밀점검</t>
    <phoneticPr fontId="2" type="noConversion"/>
  </si>
  <si>
    <t>단양지사 사옥증축공사</t>
    <phoneticPr fontId="2" type="noConversion"/>
  </si>
  <si>
    <t>경영지원부</t>
    <phoneticPr fontId="2" type="noConversion"/>
  </si>
  <si>
    <t>황순호</t>
    <phoneticPr fontId="2" type="noConversion"/>
  </si>
  <si>
    <t>043-251-2369</t>
    <phoneticPr fontId="2" type="noConversion"/>
  </si>
  <si>
    <t>2016년 충주전력지사 개폐장치 정밀점검</t>
    <phoneticPr fontId="2" type="noConversion"/>
  </si>
  <si>
    <t>변전</t>
    <phoneticPr fontId="2" type="noConversion"/>
  </si>
  <si>
    <t>충북지역본부</t>
    <phoneticPr fontId="2" type="noConversion"/>
  </si>
  <si>
    <t>충주전력지사</t>
    <phoneticPr fontId="2" type="noConversion"/>
  </si>
  <si>
    <t>유영철</t>
    <phoneticPr fontId="2" type="noConversion"/>
  </si>
  <si>
    <t>043-720-3364</t>
    <phoneticPr fontId="2" type="noConversion"/>
  </si>
  <si>
    <t>관내사택 주거환경개선공사</t>
    <phoneticPr fontId="2" type="noConversion"/>
  </si>
  <si>
    <t>경영지원부</t>
    <phoneticPr fontId="2" type="noConversion"/>
  </si>
  <si>
    <t>황순호</t>
    <phoneticPr fontId="2" type="noConversion"/>
  </si>
  <si>
    <t>043-251-2369</t>
    <phoneticPr fontId="2" type="noConversion"/>
  </si>
  <si>
    <t>2016년 청주전력지사 154kV 변압기 및 OLTC 정밀점검</t>
    <phoneticPr fontId="2" type="noConversion"/>
  </si>
  <si>
    <t>청주전력지사</t>
    <phoneticPr fontId="2" type="noConversion"/>
  </si>
  <si>
    <t>윤병길</t>
    <phoneticPr fontId="2" type="noConversion"/>
  </si>
  <si>
    <t>043-229-0364</t>
    <phoneticPr fontId="2" type="noConversion"/>
  </si>
  <si>
    <t>2016년 직할 154kV 변압기 및 OLTC 정밀점검</t>
    <phoneticPr fontId="2" type="noConversion"/>
  </si>
  <si>
    <t>변전운영부</t>
    <phoneticPr fontId="2" type="noConversion"/>
  </si>
  <si>
    <t>차봉환</t>
    <phoneticPr fontId="2" type="noConversion"/>
  </si>
  <si>
    <t>043-251-2581</t>
    <phoneticPr fontId="2" type="noConversion"/>
  </si>
  <si>
    <t>청주시~옥산간 대비관로공사</t>
    <phoneticPr fontId="2" type="noConversion"/>
  </si>
  <si>
    <t>백종철</t>
    <phoneticPr fontId="2" type="noConversion"/>
  </si>
  <si>
    <t>043-231-7933</t>
    <phoneticPr fontId="2" type="noConversion"/>
  </si>
  <si>
    <t>2016년 직할 154kV 개폐장치 정밀점검</t>
    <phoneticPr fontId="2" type="noConversion"/>
  </si>
  <si>
    <t>김동식</t>
    <phoneticPr fontId="2" type="noConversion"/>
  </si>
  <si>
    <t>043-251-2583</t>
    <phoneticPr fontId="2" type="noConversion"/>
  </si>
  <si>
    <t>증평S/S 화상감시시스템 보강 공사</t>
    <phoneticPr fontId="2" type="noConversion"/>
  </si>
  <si>
    <t>대전충남지역본부</t>
    <phoneticPr fontId="2" type="noConversion"/>
  </si>
  <si>
    <t>대전충남지역본부</t>
    <phoneticPr fontId="2" type="noConversion"/>
  </si>
  <si>
    <t>대전충남지역본부</t>
    <phoneticPr fontId="2" type="noConversion"/>
  </si>
  <si>
    <t>전력관리처</t>
    <phoneticPr fontId="2" type="noConversion"/>
  </si>
  <si>
    <t>042-620-2755</t>
    <phoneticPr fontId="2" type="noConversion"/>
  </si>
  <si>
    <t>대전충남지역본부</t>
    <phoneticPr fontId="2" type="noConversion"/>
  </si>
  <si>
    <t>전력관리처</t>
    <phoneticPr fontId="2" type="noConversion"/>
  </si>
  <si>
    <t>042-620-2556</t>
    <phoneticPr fontId="2" type="noConversion"/>
  </si>
  <si>
    <t>대전충남지역본부</t>
    <phoneticPr fontId="2" type="noConversion"/>
  </si>
  <si>
    <t>전력관리처</t>
    <phoneticPr fontId="2" type="noConversion"/>
  </si>
  <si>
    <t>대전충남지역본부</t>
    <phoneticPr fontId="2" type="noConversion"/>
  </si>
  <si>
    <t>전력관리처</t>
    <phoneticPr fontId="2" type="noConversion"/>
  </si>
  <si>
    <t>대전충남지역본부</t>
    <phoneticPr fontId="2" type="noConversion"/>
  </si>
  <si>
    <t>대전충남지역본부</t>
    <phoneticPr fontId="2" type="noConversion"/>
  </si>
  <si>
    <t>서대전지사</t>
    <phoneticPr fontId="2" type="noConversion"/>
  </si>
  <si>
    <t>서대전지사</t>
    <phoneticPr fontId="2" type="noConversion"/>
  </si>
  <si>
    <t>대전충남지역본부</t>
    <phoneticPr fontId="2" type="noConversion"/>
  </si>
  <si>
    <t>서대전지사</t>
    <phoneticPr fontId="2" type="noConversion"/>
  </si>
  <si>
    <t>대전충남지역본부</t>
    <phoneticPr fontId="2" type="noConversion"/>
  </si>
  <si>
    <t>041-750-3233</t>
    <phoneticPr fontId="2" type="noConversion"/>
  </si>
  <si>
    <t>대전충남지역본부</t>
    <phoneticPr fontId="2" type="noConversion"/>
  </si>
  <si>
    <t>041-750-3272</t>
    <phoneticPr fontId="2" type="noConversion"/>
  </si>
  <si>
    <t>대전충남지역본부</t>
    <phoneticPr fontId="2" type="noConversion"/>
  </si>
  <si>
    <t>041-750-3271</t>
    <phoneticPr fontId="2" type="noConversion"/>
  </si>
  <si>
    <t>대전충남지역본부</t>
    <phoneticPr fontId="2" type="noConversion"/>
  </si>
  <si>
    <t>서면 마량리 중부발전 건물신축 지장전주이설공사</t>
    <phoneticPr fontId="2" type="noConversion"/>
  </si>
  <si>
    <t>서천지사</t>
    <phoneticPr fontId="2" type="noConversion"/>
  </si>
  <si>
    <t>대전충남지역본부</t>
    <phoneticPr fontId="2" type="noConversion"/>
  </si>
  <si>
    <t>대전충남지역본부</t>
    <phoneticPr fontId="2" type="noConversion"/>
  </si>
  <si>
    <t>전력사업처</t>
    <phoneticPr fontId="2" type="noConversion"/>
  </si>
  <si>
    <t>대전충남지역본부</t>
    <phoneticPr fontId="2" type="noConversion"/>
  </si>
  <si>
    <t>2016년도 수목전지공사</t>
    <phoneticPr fontId="2" type="noConversion"/>
  </si>
  <si>
    <t>대전충남지역본부</t>
    <phoneticPr fontId="2" type="noConversion"/>
  </si>
  <si>
    <t>전력사업처</t>
    <phoneticPr fontId="2" type="noConversion"/>
  </si>
  <si>
    <t>대전하소일반산업단지 간선설치공사</t>
    <phoneticPr fontId="2" type="noConversion"/>
  </si>
  <si>
    <t>조치원읍신안리섭골길 지중화공사</t>
    <phoneticPr fontId="2" type="noConversion"/>
  </si>
  <si>
    <t>전력사업처</t>
    <phoneticPr fontId="2" type="noConversion"/>
  </si>
  <si>
    <t>대전충남지역본부</t>
    <phoneticPr fontId="2" type="noConversion"/>
  </si>
  <si>
    <t>전력관리처</t>
    <phoneticPr fontId="2" type="noConversion"/>
  </si>
  <si>
    <t>042-620-2759</t>
    <phoneticPr fontId="2" type="noConversion"/>
  </si>
  <si>
    <t>대전충남지역본부</t>
    <phoneticPr fontId="2" type="noConversion"/>
  </si>
  <si>
    <t>대전충남지역본부</t>
    <phoneticPr fontId="2" type="noConversion"/>
  </si>
  <si>
    <t>대전충남지역본부</t>
    <phoneticPr fontId="2" type="noConversion"/>
  </si>
  <si>
    <t>대전충남지역본부</t>
    <phoneticPr fontId="2" type="noConversion"/>
  </si>
  <si>
    <t>대전충남지역본부</t>
    <phoneticPr fontId="2" type="noConversion"/>
  </si>
  <si>
    <t>대전충남지역본부</t>
    <phoneticPr fontId="2" type="noConversion"/>
  </si>
  <si>
    <t>대전충남지역본부</t>
    <phoneticPr fontId="2" type="noConversion"/>
  </si>
  <si>
    <t>서대전지사</t>
    <phoneticPr fontId="2" type="noConversion"/>
  </si>
  <si>
    <t>서대전지사</t>
    <phoneticPr fontId="2" type="noConversion"/>
  </si>
  <si>
    <t>서대전지사</t>
    <phoneticPr fontId="2" type="noConversion"/>
  </si>
  <si>
    <t>아산지사</t>
    <phoneticPr fontId="2" type="noConversion"/>
  </si>
  <si>
    <t>대전충남지역본부</t>
    <phoneticPr fontId="2" type="noConversion"/>
  </si>
  <si>
    <t>아산지사</t>
    <phoneticPr fontId="2" type="noConversion"/>
  </si>
  <si>
    <t>대전충남지역본부</t>
    <phoneticPr fontId="2" type="noConversion"/>
  </si>
  <si>
    <t>아산지사</t>
    <phoneticPr fontId="2" type="noConversion"/>
  </si>
  <si>
    <t>당진지사</t>
    <phoneticPr fontId="2" type="noConversion"/>
  </si>
  <si>
    <t>대전충남지역본부</t>
    <phoneticPr fontId="2" type="noConversion"/>
  </si>
  <si>
    <t>당진지사</t>
    <phoneticPr fontId="2" type="noConversion"/>
  </si>
  <si>
    <t>공주지사</t>
    <phoneticPr fontId="2" type="noConversion"/>
  </si>
  <si>
    <t>대전충남지역본부</t>
    <phoneticPr fontId="2" type="noConversion"/>
  </si>
  <si>
    <t>태안지사</t>
    <phoneticPr fontId="2" type="noConversion"/>
  </si>
  <si>
    <t>041-671-1233</t>
    <phoneticPr fontId="2" type="noConversion"/>
  </si>
  <si>
    <t>태안지사</t>
    <phoneticPr fontId="2" type="noConversion"/>
  </si>
  <si>
    <t>041-671-1232</t>
    <phoneticPr fontId="2" type="noConversion"/>
  </si>
  <si>
    <t>대전충남지역본부</t>
    <phoneticPr fontId="2" type="noConversion"/>
  </si>
  <si>
    <t>이준호</t>
    <phoneticPr fontId="2" type="noConversion"/>
  </si>
  <si>
    <t>손동선</t>
    <phoneticPr fontId="2" type="noConversion"/>
  </si>
  <si>
    <t>대전충남지역본부</t>
    <phoneticPr fontId="2" type="noConversion"/>
  </si>
  <si>
    <t>대전충남지역본부</t>
    <phoneticPr fontId="2" type="noConversion"/>
  </si>
  <si>
    <t>세종전력지사</t>
    <phoneticPr fontId="2" type="noConversion"/>
  </si>
  <si>
    <t>청양전력지사</t>
    <phoneticPr fontId="2" type="noConversion"/>
  </si>
  <si>
    <t>042-620-2558</t>
    <phoneticPr fontId="2" type="noConversion"/>
  </si>
  <si>
    <t>아산지사</t>
    <phoneticPr fontId="2" type="noConversion"/>
  </si>
  <si>
    <t>아산지사</t>
    <phoneticPr fontId="2" type="noConversion"/>
  </si>
  <si>
    <t>장기-의당 부하전환능력 보강공사</t>
    <phoneticPr fontId="2" type="noConversion"/>
  </si>
  <si>
    <t>대전충남지역본부</t>
    <phoneticPr fontId="2" type="noConversion"/>
  </si>
  <si>
    <t>세종지사</t>
    <phoneticPr fontId="2" type="noConversion"/>
  </si>
  <si>
    <t>044-861-4272</t>
    <phoneticPr fontId="2" type="noConversion"/>
  </si>
  <si>
    <t>세종지사</t>
    <phoneticPr fontId="2" type="noConversion"/>
  </si>
  <si>
    <t>044-861-4274</t>
    <phoneticPr fontId="2" type="noConversion"/>
  </si>
  <si>
    <t>대전충남지역본부</t>
    <phoneticPr fontId="2" type="noConversion"/>
  </si>
  <si>
    <t>청양지사</t>
    <phoneticPr fontId="2" type="noConversion"/>
  </si>
  <si>
    <t>태안T/P 345kV 장기사용 GIS(72Bay) 대체공사-전문</t>
    <phoneticPr fontId="2" type="noConversion"/>
  </si>
  <si>
    <t>대전충남지역본부</t>
    <phoneticPr fontId="2" type="noConversion"/>
  </si>
  <si>
    <t>태안T/P 345kV 장기사용 GIS(72Bay) 대체공사-일반</t>
    <phoneticPr fontId="2" type="noConversion"/>
  </si>
  <si>
    <t>청양전력지사</t>
    <phoneticPr fontId="2" type="noConversion"/>
  </si>
  <si>
    <t>청양전력지사</t>
    <phoneticPr fontId="2" type="noConversion"/>
  </si>
  <si>
    <t>성연S/S ~ 서산전력지사간 광케이블 시설공사</t>
    <phoneticPr fontId="2" type="noConversion"/>
  </si>
  <si>
    <t>서산전력지사 광통신설비 시설공사</t>
    <phoneticPr fontId="2" type="noConversion"/>
  </si>
  <si>
    <t>대전충남지역본부</t>
    <phoneticPr fontId="2" type="noConversion"/>
  </si>
  <si>
    <t>전력관리처</t>
    <phoneticPr fontId="2" type="noConversion"/>
  </si>
  <si>
    <t>042-620-2758</t>
    <phoneticPr fontId="2" type="noConversion"/>
  </si>
  <si>
    <t>전력관리처</t>
    <phoneticPr fontId="2" type="noConversion"/>
  </si>
  <si>
    <t>부여계백로,궁남로 지중화공사</t>
    <phoneticPr fontId="2" type="noConversion"/>
  </si>
  <si>
    <t>대전충남지역본부</t>
    <phoneticPr fontId="2" type="noConversion"/>
  </si>
  <si>
    <t>전력관리처</t>
    <phoneticPr fontId="2" type="noConversion"/>
  </si>
  <si>
    <t>노후 광전송장치 교체공사</t>
    <phoneticPr fontId="2" type="noConversion"/>
  </si>
  <si>
    <t>공주지사</t>
    <phoneticPr fontId="2" type="noConversion"/>
  </si>
  <si>
    <t>전력관리처</t>
    <phoneticPr fontId="2" type="noConversion"/>
  </si>
  <si>
    <t>당진지사</t>
    <phoneticPr fontId="2" type="noConversion"/>
  </si>
  <si>
    <t>태안T/P 345kV 장기사용 GIS(74Bay) 대체공사-전문</t>
    <phoneticPr fontId="2" type="noConversion"/>
  </si>
  <si>
    <t>대전충남지역본부</t>
    <phoneticPr fontId="2" type="noConversion"/>
  </si>
  <si>
    <t>태안T/P 345kV 장기사용 GIS(74Bay) 대체공사-일반</t>
    <phoneticPr fontId="2" type="noConversion"/>
  </si>
  <si>
    <t>청양전력지사</t>
    <phoneticPr fontId="2" type="noConversion"/>
  </si>
  <si>
    <t>대전충남지역본부</t>
    <phoneticPr fontId="2" type="noConversion"/>
  </si>
  <si>
    <t>구)충남도청주변 지중화공사</t>
    <phoneticPr fontId="2" type="noConversion"/>
  </si>
  <si>
    <t>전력사업처</t>
    <phoneticPr fontId="2" type="noConversion"/>
  </si>
  <si>
    <t>대전충남지역본부</t>
    <phoneticPr fontId="2" type="noConversion"/>
  </si>
  <si>
    <t>전력관리처</t>
    <phoneticPr fontId="2" type="noConversion"/>
  </si>
  <si>
    <t>세종지사</t>
    <phoneticPr fontId="2" type="noConversion"/>
  </si>
  <si>
    <t>청양전력지사</t>
    <phoneticPr fontId="2" type="noConversion"/>
  </si>
  <si>
    <t>청양지사</t>
    <phoneticPr fontId="2" type="noConversion"/>
  </si>
  <si>
    <t>경쟁</t>
    <phoneticPr fontId="2" type="noConversion"/>
  </si>
  <si>
    <t>대전충남지역본부</t>
    <phoneticPr fontId="2" type="noConversion"/>
  </si>
  <si>
    <t>경쟁</t>
    <phoneticPr fontId="2" type="noConversion"/>
  </si>
  <si>
    <t>국방대 1회선 신설공사</t>
    <phoneticPr fontId="2" type="noConversion"/>
  </si>
  <si>
    <t>두마S/S 왕대D/L 과부해소공사</t>
    <phoneticPr fontId="2" type="noConversion"/>
  </si>
  <si>
    <t>신재생 논산바이오 1회선 신설공사</t>
    <phoneticPr fontId="2" type="noConversion"/>
  </si>
  <si>
    <t>경쟁</t>
    <phoneticPr fontId="2" type="noConversion"/>
  </si>
  <si>
    <t>경쟁</t>
    <phoneticPr fontId="2" type="noConversion"/>
  </si>
  <si>
    <t>내초S/S 옥구D/L 부하전환능력 보강공사</t>
    <phoneticPr fontId="2" type="noConversion"/>
  </si>
  <si>
    <t>군산지사</t>
    <phoneticPr fontId="2" type="noConversion"/>
  </si>
  <si>
    <t>김건군</t>
    <phoneticPr fontId="2" type="noConversion"/>
  </si>
  <si>
    <t>063-440-2275</t>
    <phoneticPr fontId="2" type="noConversion"/>
  </si>
  <si>
    <t>김제전력지사</t>
    <phoneticPr fontId="2" type="noConversion"/>
  </si>
  <si>
    <t>김제전력지사</t>
    <phoneticPr fontId="2" type="noConversion"/>
  </si>
  <si>
    <t>김제전력지사</t>
    <phoneticPr fontId="2" type="noConversion"/>
  </si>
  <si>
    <t>김제전력지사</t>
    <phoneticPr fontId="2" type="noConversion"/>
  </si>
  <si>
    <t>금구-황산D/L 부하전환능력 확보공사</t>
    <phoneticPr fontId="2" type="noConversion"/>
  </si>
  <si>
    <t>경쟁</t>
    <phoneticPr fontId="2" type="noConversion"/>
  </si>
  <si>
    <t>김제지사</t>
    <phoneticPr fontId="2" type="noConversion"/>
  </si>
  <si>
    <t>박인석</t>
    <phoneticPr fontId="2" type="noConversion"/>
  </si>
  <si>
    <t>063-540-2236</t>
    <phoneticPr fontId="2" type="noConversion"/>
  </si>
  <si>
    <t>남전주S/S 중앙D/L 계통보강공사</t>
    <phoneticPr fontId="2" type="noConversion"/>
  </si>
  <si>
    <t>남전주지사</t>
    <phoneticPr fontId="2" type="noConversion"/>
  </si>
  <si>
    <t>서재용</t>
    <phoneticPr fontId="2" type="noConversion"/>
  </si>
  <si>
    <t>063-249-5274</t>
    <phoneticPr fontId="2" type="noConversion"/>
  </si>
  <si>
    <t>이서-행정D/L 부하전환능력 보강공사</t>
    <phoneticPr fontId="2" type="noConversion"/>
  </si>
  <si>
    <t>154kV 이리-백산T/L 선종교체공사</t>
    <phoneticPr fontId="2" type="noConversion"/>
  </si>
  <si>
    <t>송전운영부</t>
    <phoneticPr fontId="2" type="noConversion"/>
  </si>
  <si>
    <t>이현우</t>
    <phoneticPr fontId="2" type="noConversion"/>
  </si>
  <si>
    <t>063-240-5538</t>
    <phoneticPr fontId="2" type="noConversion"/>
  </si>
  <si>
    <t>154kV 곡성-남원T/L 전선접속개소 전력선교체공사</t>
    <phoneticPr fontId="2" type="noConversion"/>
  </si>
  <si>
    <t>신상윤</t>
    <phoneticPr fontId="2" type="noConversion"/>
  </si>
  <si>
    <t>063-240-5516</t>
    <phoneticPr fontId="2" type="noConversion"/>
  </si>
  <si>
    <t xml:space="preserve">154kV 군산-이리T/L 일부지중화공사 </t>
    <phoneticPr fontId="2" type="noConversion"/>
  </si>
  <si>
    <t>송전</t>
    <phoneticPr fontId="2" type="noConversion"/>
  </si>
  <si>
    <t>김영진</t>
    <phoneticPr fontId="2" type="noConversion"/>
  </si>
  <si>
    <t>063-240-5527</t>
    <phoneticPr fontId="2" type="noConversion"/>
  </si>
  <si>
    <t>금풍D/L 494~508 외 성능저하 설비보강공사</t>
    <phoneticPr fontId="2" type="noConversion"/>
  </si>
  <si>
    <t>순창지사</t>
    <phoneticPr fontId="2" type="noConversion"/>
  </si>
  <si>
    <t>최봉근</t>
    <phoneticPr fontId="2" type="noConversion"/>
  </si>
  <si>
    <t>063-650-3275</t>
    <phoneticPr fontId="2" type="noConversion"/>
  </si>
  <si>
    <t>담양S/S 복흥D/L 공급능력확충공사</t>
    <phoneticPr fontId="2" type="noConversion"/>
  </si>
  <si>
    <t>최준곤</t>
    <phoneticPr fontId="2" type="noConversion"/>
  </si>
  <si>
    <t>063-650-3274</t>
    <phoneticPr fontId="2" type="noConversion"/>
  </si>
  <si>
    <t>장수지사</t>
    <phoneticPr fontId="2" type="noConversion"/>
  </si>
  <si>
    <t>남하현</t>
    <phoneticPr fontId="2" type="noConversion"/>
  </si>
  <si>
    <t>063-350-3274</t>
    <phoneticPr fontId="2" type="noConversion"/>
  </si>
  <si>
    <t>정주S/S GIS화에 따른 배전선로 인출정비공사</t>
    <phoneticPr fontId="2" type="noConversion"/>
  </si>
  <si>
    <t>정읍지사</t>
    <phoneticPr fontId="2" type="noConversion"/>
  </si>
  <si>
    <t>김상열</t>
    <phoneticPr fontId="2" type="noConversion"/>
  </si>
  <si>
    <t>063-530-2274</t>
    <phoneticPr fontId="2" type="noConversion"/>
  </si>
  <si>
    <t>정공S/S 내장D/L 287L26R분기 계통보강공사</t>
    <phoneticPr fontId="2" type="noConversion"/>
  </si>
  <si>
    <t>천균만</t>
    <phoneticPr fontId="2" type="noConversion"/>
  </si>
  <si>
    <t>063-530-2280</t>
    <phoneticPr fontId="2" type="noConversion"/>
  </si>
  <si>
    <t>정공S/S 태감D/L 164~175호 계통보강공사</t>
    <phoneticPr fontId="2" type="noConversion"/>
  </si>
  <si>
    <t>고형준</t>
    <phoneticPr fontId="2" type="noConversion"/>
  </si>
  <si>
    <t>063-530-2277</t>
    <phoneticPr fontId="2" type="noConversion"/>
  </si>
  <si>
    <t>063-240-5553</t>
    <phoneticPr fontId="2" type="noConversion"/>
  </si>
  <si>
    <t>배전계통 자가광통신망 구축공사</t>
    <phoneticPr fontId="2" type="noConversion"/>
  </si>
  <si>
    <t>ICT지원부</t>
    <phoneticPr fontId="2" type="noConversion"/>
  </si>
  <si>
    <t>고창S/S흥덕간선불량경과지변경공사</t>
    <phoneticPr fontId="2" type="noConversion"/>
  </si>
  <si>
    <t>경쟁</t>
    <phoneticPr fontId="2" type="noConversion"/>
  </si>
  <si>
    <t>고창지사</t>
    <phoneticPr fontId="2" type="noConversion"/>
  </si>
  <si>
    <t>김보석</t>
    <phoneticPr fontId="2" type="noConversion"/>
  </si>
  <si>
    <t>063-560-3275</t>
    <phoneticPr fontId="2" type="noConversion"/>
  </si>
  <si>
    <t>154kV 팔봉-두마 등 2개 T/L 전선접속개소 전선교체공사</t>
    <phoneticPr fontId="2" type="noConversion"/>
  </si>
  <si>
    <t>군산전력지사</t>
    <phoneticPr fontId="2" type="noConversion"/>
  </si>
  <si>
    <t>송길훈</t>
    <phoneticPr fontId="2" type="noConversion"/>
  </si>
  <si>
    <t>063-450-3352</t>
    <phoneticPr fontId="2" type="noConversion"/>
  </si>
  <si>
    <t>군산P/O 345kV 차단기 정밀점검공사</t>
    <phoneticPr fontId="2" type="noConversion"/>
  </si>
  <si>
    <t>이웅렬</t>
    <phoneticPr fontId="2" type="noConversion"/>
  </si>
  <si>
    <t>063-450-3364</t>
    <phoneticPr fontId="2" type="noConversion"/>
  </si>
  <si>
    <t>154kV 신김제-남전주T/L 전선접속개소 해소공사</t>
    <phoneticPr fontId="2" type="noConversion"/>
  </si>
  <si>
    <t>김제전력지사</t>
    <phoneticPr fontId="2" type="noConversion"/>
  </si>
  <si>
    <t>배기환</t>
    <phoneticPr fontId="2" type="noConversion"/>
  </si>
  <si>
    <t>061-240-5824</t>
    <phoneticPr fontId="2" type="noConversion"/>
  </si>
  <si>
    <t>154kV 임실-남전주T/L 전선접속개소 해소공사</t>
    <phoneticPr fontId="2" type="noConversion"/>
  </si>
  <si>
    <t>김대현</t>
    <phoneticPr fontId="2" type="noConversion"/>
  </si>
  <si>
    <t>061-240-5822</t>
    <phoneticPr fontId="2" type="noConversion"/>
  </si>
  <si>
    <t>345kV 신남원-한빛T/L 전선접속개소 해소공사</t>
    <phoneticPr fontId="2" type="noConversion"/>
  </si>
  <si>
    <t>김경태</t>
    <phoneticPr fontId="2" type="noConversion"/>
  </si>
  <si>
    <t>061-240-5823</t>
    <phoneticPr fontId="2" type="noConversion"/>
  </si>
  <si>
    <t>광치동 성빈솔라태양광외19 2.7MW 신규공사</t>
    <phoneticPr fontId="2" type="noConversion"/>
  </si>
  <si>
    <t>남원지사</t>
    <phoneticPr fontId="2" type="noConversion"/>
  </si>
  <si>
    <t>김용전</t>
    <phoneticPr fontId="2" type="noConversion"/>
  </si>
  <si>
    <t>063-620-2276</t>
    <phoneticPr fontId="2" type="noConversion"/>
  </si>
  <si>
    <t>모악D/L 297호 이후 계통보강공사(단가)</t>
    <phoneticPr fontId="2" type="noConversion"/>
  </si>
  <si>
    <t>남전주지사</t>
    <phoneticPr fontId="2" type="noConversion"/>
  </si>
  <si>
    <t>서재용</t>
    <phoneticPr fontId="2" type="noConversion"/>
  </si>
  <si>
    <t>063-249-5274</t>
    <phoneticPr fontId="2" type="noConversion"/>
  </si>
  <si>
    <t>모악D/L 193호 이후 계통보강공사(단가)</t>
    <phoneticPr fontId="2" type="noConversion"/>
  </si>
  <si>
    <t>모악선 434R68L51R1R1호 이후 계통보강공사(단가)</t>
    <phoneticPr fontId="2" type="noConversion"/>
  </si>
  <si>
    <t>모악선 93R분기 계통보강공사(단가)</t>
    <phoneticPr fontId="2" type="noConversion"/>
  </si>
  <si>
    <t>장신D/L 상관지114호 이후 계통보강공사(단가)</t>
    <phoneticPr fontId="2" type="noConversion"/>
  </si>
  <si>
    <t>장승D/L 계통보강공사(단가)</t>
    <phoneticPr fontId="2" type="noConversion"/>
  </si>
  <si>
    <t>장신선 128R분기 계통보강공사(단가)</t>
    <phoneticPr fontId="2" type="noConversion"/>
  </si>
  <si>
    <t>삼평선 190호 이후 계통보강공사(단가)</t>
    <phoneticPr fontId="2" type="noConversion"/>
  </si>
  <si>
    <t>안성 공정리 에코빌리지 조성 관로공사</t>
    <phoneticPr fontId="2" type="noConversion"/>
  </si>
  <si>
    <t>무주지사</t>
    <phoneticPr fontId="2" type="noConversion"/>
  </si>
  <si>
    <t>황현택</t>
    <phoneticPr fontId="2" type="noConversion"/>
  </si>
  <si>
    <t>063-320-6272</t>
    <phoneticPr fontId="2" type="noConversion"/>
  </si>
  <si>
    <t>무주S/S 구천D/L 구천간118R분기 계통보강공사</t>
    <phoneticPr fontId="2" type="noConversion"/>
  </si>
  <si>
    <t>최갑수</t>
    <phoneticPr fontId="2" type="noConversion"/>
  </si>
  <si>
    <t>063-320-6273</t>
    <phoneticPr fontId="2" type="noConversion"/>
  </si>
  <si>
    <t>345kV 신남원-한빛#1T/L 송전선로 피뢰기 설치공사</t>
    <phoneticPr fontId="2" type="noConversion"/>
  </si>
  <si>
    <t>송전운영부</t>
    <phoneticPr fontId="2" type="noConversion"/>
  </si>
  <si>
    <t>김만수</t>
    <phoneticPr fontId="2" type="noConversion"/>
  </si>
  <si>
    <t>063-240-5539</t>
    <phoneticPr fontId="2" type="noConversion"/>
  </si>
  <si>
    <t>345kV 신남원-의령T/L 안전이격확보공사</t>
    <phoneticPr fontId="2" type="noConversion"/>
  </si>
  <si>
    <t>김희택</t>
    <phoneticPr fontId="2" type="noConversion"/>
  </si>
  <si>
    <t>063-240-5517</t>
    <phoneticPr fontId="2" type="noConversion"/>
  </si>
  <si>
    <t>영등S/S 하나-주공D/L 부하전환 보강공사</t>
    <phoneticPr fontId="2" type="noConversion"/>
  </si>
  <si>
    <t>익산</t>
    <phoneticPr fontId="2" type="noConversion"/>
  </si>
  <si>
    <t>임영수</t>
    <phoneticPr fontId="2" type="noConversion"/>
  </si>
  <si>
    <t>063-839-4275</t>
    <phoneticPr fontId="2" type="noConversion"/>
  </si>
  <si>
    <t>노후무인보안설비교체</t>
    <phoneticPr fontId="2" type="noConversion"/>
  </si>
  <si>
    <t>전형진</t>
    <phoneticPr fontId="2" type="noConversion"/>
  </si>
  <si>
    <t>063-240-5572</t>
    <phoneticPr fontId="2" type="noConversion"/>
  </si>
  <si>
    <t>태인면 소재지 지중화공사</t>
    <phoneticPr fontId="2" type="noConversion"/>
  </si>
  <si>
    <t>정읍지사</t>
    <phoneticPr fontId="2" type="noConversion"/>
  </si>
  <si>
    <t>고형준</t>
    <phoneticPr fontId="2" type="noConversion"/>
  </si>
  <si>
    <t>063-530-2277</t>
    <phoneticPr fontId="2" type="noConversion"/>
  </si>
  <si>
    <t>063-240-5562</t>
    <phoneticPr fontId="2" type="noConversion"/>
  </si>
  <si>
    <t>063-240-5561</t>
    <phoneticPr fontId="2" type="noConversion"/>
  </si>
  <si>
    <t xml:space="preserve">사업소 CCTV 시설공사 </t>
    <phoneticPr fontId="2" type="noConversion"/>
  </si>
  <si>
    <t>장우창</t>
    <phoneticPr fontId="2" type="noConversion"/>
  </si>
  <si>
    <t>063-240-5288</t>
    <phoneticPr fontId="2" type="noConversion"/>
  </si>
  <si>
    <t>154kV 팔봉-두마T/L 안전이격거리확보공사</t>
    <phoneticPr fontId="2" type="noConversion"/>
  </si>
  <si>
    <t>군산전력지사</t>
    <phoneticPr fontId="2" type="noConversion"/>
  </si>
  <si>
    <t>임성준</t>
    <phoneticPr fontId="2" type="noConversion"/>
  </si>
  <si>
    <t>063-450-3353</t>
    <phoneticPr fontId="2" type="noConversion"/>
  </si>
  <si>
    <t>154kV 이리-전주T/L 안전이격거리확보공사</t>
    <phoneticPr fontId="2" type="noConversion"/>
  </si>
  <si>
    <t>최현석</t>
    <phoneticPr fontId="2" type="noConversion"/>
  </si>
  <si>
    <t>063-450-3354</t>
    <phoneticPr fontId="2" type="noConversion"/>
  </si>
  <si>
    <t>154kV 팔봉-두마T/L No.26~29호 OPGW 이설공사</t>
    <phoneticPr fontId="2" type="noConversion"/>
  </si>
  <si>
    <t>소상호</t>
    <phoneticPr fontId="2" type="noConversion"/>
  </si>
  <si>
    <t>063-450-3393</t>
    <phoneticPr fontId="2" type="noConversion"/>
  </si>
  <si>
    <t>154kV 이리-전주T/L No.51~52호 OPGW 이설공사</t>
    <phoneticPr fontId="2" type="noConversion"/>
  </si>
  <si>
    <t>154kV 담양-김제T/L 안전이격거리 확보공사(No.65)</t>
    <phoneticPr fontId="2" type="noConversion"/>
  </si>
  <si>
    <t>김제전력지사</t>
    <phoneticPr fontId="2" type="noConversion"/>
  </si>
  <si>
    <t>061-240-5822</t>
    <phoneticPr fontId="2" type="noConversion"/>
  </si>
  <si>
    <t>154kV 담양-김제T/L 안전이격거리 확보공사(No.82,83)</t>
    <phoneticPr fontId="2" type="noConversion"/>
  </si>
  <si>
    <t>배기환</t>
    <phoneticPr fontId="2" type="noConversion"/>
  </si>
  <si>
    <t>중화산동 서원로 주변 지중화 공사</t>
    <phoneticPr fontId="2" type="noConversion"/>
  </si>
  <si>
    <t>남전주지사</t>
    <phoneticPr fontId="2" type="noConversion"/>
  </si>
  <si>
    <t>김남균</t>
    <phoneticPr fontId="2" type="noConversion"/>
  </si>
  <si>
    <t>063-249-5262</t>
    <phoneticPr fontId="2" type="noConversion"/>
  </si>
  <si>
    <t>전주시 전동 성심여중고 옆 지중화공사</t>
    <phoneticPr fontId="2" type="noConversion"/>
  </si>
  <si>
    <t>전북직할 345kV 차단기 정밀점검공사</t>
    <phoneticPr fontId="2" type="noConversion"/>
  </si>
  <si>
    <t>김영조</t>
    <phoneticPr fontId="2" type="noConversion"/>
  </si>
  <si>
    <t>063-240-5712</t>
    <phoneticPr fontId="2" type="noConversion"/>
  </si>
  <si>
    <t>345kV 신남원-한빛#1T/L 전선접속개소 해소공사</t>
    <phoneticPr fontId="2" type="noConversion"/>
  </si>
  <si>
    <t>김만수</t>
    <phoneticPr fontId="2" type="noConversion"/>
  </si>
  <si>
    <t>063-240-5539</t>
    <phoneticPr fontId="2" type="noConversion"/>
  </si>
  <si>
    <t>154kV 군산-이리 등 3개T/L C/H 설치공사</t>
    <phoneticPr fontId="2" type="noConversion"/>
  </si>
  <si>
    <t>지중송전선로 온라인PD 진단 시스템 설치공사</t>
    <phoneticPr fontId="2" type="noConversion"/>
  </si>
  <si>
    <t>이정길</t>
    <phoneticPr fontId="2" type="noConversion"/>
  </si>
  <si>
    <t>063-240-5528</t>
    <phoneticPr fontId="2" type="noConversion"/>
  </si>
  <si>
    <t>금마면 전라북도지사 지방도722호확포장지장이설공사</t>
    <phoneticPr fontId="2" type="noConversion"/>
  </si>
  <si>
    <t>익산</t>
    <phoneticPr fontId="2" type="noConversion"/>
  </si>
  <si>
    <t>전진수</t>
    <phoneticPr fontId="2" type="noConversion"/>
  </si>
  <si>
    <t>063-839-4263</t>
    <phoneticPr fontId="2" type="noConversion"/>
  </si>
  <si>
    <t>왕궁 익산국토청 클러스터 진입도로확장지장이설공사</t>
    <phoneticPr fontId="2" type="noConversion"/>
  </si>
  <si>
    <t>송천S/S 건설 대비관로공사</t>
    <phoneticPr fontId="2" type="noConversion"/>
  </si>
  <si>
    <t>전력공급부</t>
    <phoneticPr fontId="2" type="noConversion"/>
  </si>
  <si>
    <t>윤택수</t>
    <phoneticPr fontId="2" type="noConversion"/>
  </si>
  <si>
    <t>063-240-5464</t>
    <phoneticPr fontId="2" type="noConversion"/>
  </si>
  <si>
    <t>용담-비봉D/L 부하전환능력확보공사</t>
    <phoneticPr fontId="2" type="noConversion"/>
  </si>
  <si>
    <t>선운사사무소∼일주문 지중화공사</t>
    <phoneticPr fontId="2" type="noConversion"/>
  </si>
  <si>
    <t>이진수</t>
    <phoneticPr fontId="2" type="noConversion"/>
  </si>
  <si>
    <t>063-240-5359</t>
    <phoneticPr fontId="2" type="noConversion"/>
  </si>
  <si>
    <t>임실읍 운수로 주변 지중화공사</t>
    <phoneticPr fontId="2" type="noConversion"/>
  </si>
  <si>
    <t>김지하</t>
    <phoneticPr fontId="2" type="noConversion"/>
  </si>
  <si>
    <t>063-240-5369</t>
    <phoneticPr fontId="2" type="noConversion"/>
  </si>
  <si>
    <t>임실읍 오수면 소재지 지중화공사</t>
    <phoneticPr fontId="2" type="noConversion"/>
  </si>
  <si>
    <t>팔복동 구렛들1길 주변 지중화공사</t>
    <phoneticPr fontId="2" type="noConversion"/>
  </si>
  <si>
    <t>김길정</t>
    <phoneticPr fontId="2" type="noConversion"/>
  </si>
  <si>
    <t>063-240-5353</t>
    <phoneticPr fontId="2" type="noConversion"/>
  </si>
  <si>
    <t>고창 운곡습지일원 지중화공사</t>
    <phoneticPr fontId="2" type="noConversion"/>
  </si>
  <si>
    <t>순창풍산제2농공단지 포장복구공사</t>
    <phoneticPr fontId="2" type="noConversion"/>
  </si>
  <si>
    <t>16년도 해빙기 선로고장예방 초음파 진단용역</t>
    <phoneticPr fontId="2" type="noConversion"/>
  </si>
  <si>
    <t>진안지사</t>
    <phoneticPr fontId="2" type="noConversion"/>
  </si>
  <si>
    <t>이경환</t>
    <phoneticPr fontId="2" type="noConversion"/>
  </si>
  <si>
    <t>063-430-3272</t>
    <phoneticPr fontId="2" type="noConversion"/>
  </si>
  <si>
    <t>무주지사(Ⅳ) 사옥 증축공사</t>
    <phoneticPr fontId="2" type="noConversion"/>
  </si>
  <si>
    <t>채수훈</t>
    <phoneticPr fontId="2" type="noConversion"/>
  </si>
  <si>
    <t>063-240-5555</t>
    <phoneticPr fontId="2" type="noConversion"/>
  </si>
  <si>
    <t>송전</t>
    <phoneticPr fontId="2" type="noConversion"/>
  </si>
  <si>
    <t>전북직할 154kV 차단기 정밀점검공사</t>
    <phoneticPr fontId="2" type="noConversion"/>
  </si>
  <si>
    <t>김영조</t>
    <phoneticPr fontId="2" type="noConversion"/>
  </si>
  <si>
    <t>063-240-5712</t>
    <phoneticPr fontId="2" type="noConversion"/>
  </si>
  <si>
    <t>전북직할 관내 활선애자 청소공사</t>
    <phoneticPr fontId="2" type="noConversion"/>
  </si>
  <si>
    <t>임화섭</t>
    <phoneticPr fontId="2" type="noConversion"/>
  </si>
  <si>
    <t>063-240-5711</t>
    <phoneticPr fontId="2" type="noConversion"/>
  </si>
  <si>
    <t>154kV 팔봉-두마T/L 지장철탑이설공사</t>
    <phoneticPr fontId="2" type="noConversion"/>
  </si>
  <si>
    <t>경쟁</t>
    <phoneticPr fontId="2" type="noConversion"/>
  </si>
  <si>
    <t>송전운영부</t>
    <phoneticPr fontId="2" type="noConversion"/>
  </si>
  <si>
    <t>김만수</t>
    <phoneticPr fontId="2" type="noConversion"/>
  </si>
  <si>
    <t>063-240-5539</t>
    <phoneticPr fontId="2" type="noConversion"/>
  </si>
  <si>
    <t>익산식품클러스터 주택상가단지 관로설치공사</t>
    <phoneticPr fontId="2" type="noConversion"/>
  </si>
  <si>
    <t>전력공급부</t>
    <phoneticPr fontId="2" type="noConversion"/>
  </si>
  <si>
    <t>김지하</t>
    <phoneticPr fontId="2" type="noConversion"/>
  </si>
  <si>
    <t>063-240-5369</t>
    <phoneticPr fontId="2" type="noConversion"/>
  </si>
  <si>
    <t>내초S/S 부분방전진단시스템 구축공사</t>
    <phoneticPr fontId="2" type="noConversion"/>
  </si>
  <si>
    <t>최성원</t>
    <phoneticPr fontId="2" type="noConversion"/>
  </si>
  <si>
    <t>063-240-5714</t>
    <phoneticPr fontId="2" type="noConversion"/>
  </si>
  <si>
    <t>무주양수S/Y 접속설비 대체공사(일반)</t>
    <phoneticPr fontId="2" type="noConversion"/>
  </si>
  <si>
    <t>송익경</t>
    <phoneticPr fontId="2" type="noConversion"/>
  </si>
  <si>
    <t>063-240-5704</t>
    <phoneticPr fontId="2" type="noConversion"/>
  </si>
  <si>
    <t>변전</t>
    <phoneticPr fontId="2" type="noConversion"/>
  </si>
  <si>
    <t>무주양수S/Y 접속설비 대체공사(전문)</t>
    <phoneticPr fontId="2" type="noConversion"/>
  </si>
  <si>
    <t>동전주-태평 등 2개 전력구 자동 화재탐지설비 보강공사</t>
    <phoneticPr fontId="2" type="noConversion"/>
  </si>
  <si>
    <t>경쟁</t>
    <phoneticPr fontId="2" type="noConversion"/>
  </si>
  <si>
    <t>송전운영부</t>
    <phoneticPr fontId="2" type="noConversion"/>
  </si>
  <si>
    <t>이정길</t>
    <phoneticPr fontId="2" type="noConversion"/>
  </si>
  <si>
    <t>063-240-5528</t>
    <phoneticPr fontId="2" type="noConversion"/>
  </si>
  <si>
    <t>전북직할 주변압기 정밀점검공사</t>
    <phoneticPr fontId="2" type="noConversion"/>
  </si>
  <si>
    <t>한남규</t>
    <phoneticPr fontId="2" type="noConversion"/>
  </si>
  <si>
    <t>063-240-5715</t>
    <phoneticPr fontId="2" type="noConversion"/>
  </si>
  <si>
    <t>군산S/S 부분방전진단시스템 구축공사</t>
    <phoneticPr fontId="2" type="noConversion"/>
  </si>
  <si>
    <t>익산식품클러스터 간선 관로설치공사</t>
    <phoneticPr fontId="2" type="noConversion"/>
  </si>
  <si>
    <t>김지하</t>
    <phoneticPr fontId="2" type="noConversion"/>
  </si>
  <si>
    <t>063-240-5369</t>
    <phoneticPr fontId="2" type="noConversion"/>
  </si>
  <si>
    <t>계통보호전송장치교체</t>
    <phoneticPr fontId="2" type="noConversion"/>
  </si>
  <si>
    <t>ICT</t>
    <phoneticPr fontId="2" type="noConversion"/>
  </si>
  <si>
    <t>전자제어부</t>
    <phoneticPr fontId="2" type="noConversion"/>
  </si>
  <si>
    <t>임성환</t>
    <phoneticPr fontId="2" type="noConversion"/>
  </si>
  <si>
    <t>063-240-5544</t>
    <phoneticPr fontId="2" type="noConversion"/>
  </si>
  <si>
    <t>군산P/O 154kV 차단기 정밀점검공사</t>
    <phoneticPr fontId="2" type="noConversion"/>
  </si>
  <si>
    <t>이웅렬</t>
    <phoneticPr fontId="2" type="noConversion"/>
  </si>
  <si>
    <t>063-450-3364</t>
    <phoneticPr fontId="2" type="noConversion"/>
  </si>
  <si>
    <t>군산P/O 주변압기 정밀점검공사</t>
    <phoneticPr fontId="2" type="noConversion"/>
  </si>
  <si>
    <t>이건석</t>
    <phoneticPr fontId="2" type="noConversion"/>
  </si>
  <si>
    <t>063-450-3363</t>
    <phoneticPr fontId="2" type="noConversion"/>
  </si>
  <si>
    <t>전북직할 23kV 신규수용 GIS 증설공사</t>
    <phoneticPr fontId="2" type="noConversion"/>
  </si>
  <si>
    <t>변전운영부</t>
    <phoneticPr fontId="2" type="noConversion"/>
  </si>
  <si>
    <t>김병완</t>
    <phoneticPr fontId="2" type="noConversion"/>
  </si>
  <si>
    <t>063-240-5717</t>
    <phoneticPr fontId="2" type="noConversion"/>
  </si>
  <si>
    <t>경쟁</t>
    <phoneticPr fontId="2" type="noConversion"/>
  </si>
  <si>
    <t>전력공급부</t>
    <phoneticPr fontId="2" type="noConversion"/>
  </si>
  <si>
    <t>군산P/O 소방시설 점검용역</t>
    <phoneticPr fontId="2" type="noConversion"/>
  </si>
  <si>
    <t>황형연</t>
    <phoneticPr fontId="2" type="noConversion"/>
  </si>
  <si>
    <t>063-450-3315</t>
    <phoneticPr fontId="2" type="noConversion"/>
  </si>
  <si>
    <t>154kV 백산-김제T/L 선종교체공사</t>
    <phoneticPr fontId="2" type="noConversion"/>
  </si>
  <si>
    <t>이현우</t>
    <phoneticPr fontId="2" type="noConversion"/>
  </si>
  <si>
    <t>063-240-5538</t>
    <phoneticPr fontId="2" type="noConversion"/>
  </si>
  <si>
    <t>2016 사옥보안설비(CCTV) 교체공사</t>
    <phoneticPr fontId="2" type="noConversion"/>
  </si>
  <si>
    <t>광주전남지역본부</t>
    <phoneticPr fontId="2" type="noConversion"/>
  </si>
  <si>
    <t>조아라</t>
    <phoneticPr fontId="2" type="noConversion"/>
  </si>
  <si>
    <t>062-260-5477</t>
    <phoneticPr fontId="2" type="noConversion"/>
  </si>
  <si>
    <t>광주전남지역본부</t>
    <phoneticPr fontId="2" type="noConversion"/>
  </si>
  <si>
    <t>신강진P/O 과학화 보안설비 보강공사</t>
    <phoneticPr fontId="2" type="noConversion"/>
  </si>
  <si>
    <t>강진전력지사</t>
    <phoneticPr fontId="2" type="noConversion"/>
  </si>
  <si>
    <t>양재환</t>
    <phoneticPr fontId="2" type="noConversion"/>
  </si>
  <si>
    <t>061-430-2392</t>
    <phoneticPr fontId="2" type="noConversion"/>
  </si>
  <si>
    <t>관내S/S 154kV M.Tr 및 OLTC 정밀점검공사</t>
    <phoneticPr fontId="2" type="noConversion"/>
  </si>
  <si>
    <t>나병로</t>
    <phoneticPr fontId="2" type="noConversion"/>
  </si>
  <si>
    <t>061-430-2354</t>
    <phoneticPr fontId="2" type="noConversion"/>
  </si>
  <si>
    <t>관내S/S 170kV GIS 정밀점검공사</t>
    <phoneticPr fontId="2" type="noConversion"/>
  </si>
  <si>
    <t>위정철</t>
    <phoneticPr fontId="2" type="noConversion"/>
  </si>
  <si>
    <t>061-430-4356</t>
    <phoneticPr fontId="2" type="noConversion"/>
  </si>
  <si>
    <t>관내S/S 154kV M.Tr 2차 전력케이블 교체공사</t>
    <phoneticPr fontId="2" type="noConversion"/>
  </si>
  <si>
    <t>이재봉</t>
    <phoneticPr fontId="2" type="noConversion"/>
  </si>
  <si>
    <t>관내S/S 345kV  M.Tr 및 OLTC 정밀점검공사</t>
    <phoneticPr fontId="2" type="noConversion"/>
  </si>
  <si>
    <t>061-430-2324</t>
    <phoneticPr fontId="2" type="noConversion"/>
  </si>
  <si>
    <t>용봉사택 102동 201호등 2세대 난방 및 수장공사</t>
    <phoneticPr fontId="2" type="noConversion"/>
  </si>
  <si>
    <t>경영지원부</t>
    <phoneticPr fontId="2" type="noConversion"/>
  </si>
  <si>
    <t>임재민</t>
    <phoneticPr fontId="2" type="noConversion"/>
  </si>
  <si>
    <t>062-260-5274</t>
    <phoneticPr fontId="2" type="noConversion"/>
  </si>
  <si>
    <t xml:space="preserve">용봉사택 101동 철거공사 </t>
    <phoneticPr fontId="2" type="noConversion"/>
  </si>
  <si>
    <t>나주지사 연립사택 환경개선공사</t>
    <phoneticPr fontId="2" type="noConversion"/>
  </si>
  <si>
    <t>박정구</t>
    <phoneticPr fontId="2" type="noConversion"/>
  </si>
  <si>
    <t>장흥지사 사옥 증축공사</t>
    <phoneticPr fontId="2" type="noConversion"/>
  </si>
  <si>
    <t>062-260-5271</t>
    <phoneticPr fontId="2" type="noConversion"/>
  </si>
  <si>
    <t>순천지사 리모델링 공사</t>
    <phoneticPr fontId="2" type="noConversion"/>
  </si>
  <si>
    <t>송원종</t>
    <phoneticPr fontId="2" type="noConversion"/>
  </si>
  <si>
    <t>062-260-5272</t>
    <phoneticPr fontId="2" type="noConversion"/>
  </si>
  <si>
    <t>광주전남지역본부 리모델링 공사</t>
    <phoneticPr fontId="2" type="noConversion"/>
  </si>
  <si>
    <t>강진지사 창고옥상 방수공사</t>
    <phoneticPr fontId="2" type="noConversion"/>
  </si>
  <si>
    <t>고흥지사</t>
    <phoneticPr fontId="2" type="noConversion"/>
  </si>
  <si>
    <t>점암지526L분기 휴양림구간 취약 경과지 변경공사</t>
    <phoneticPr fontId="2" type="noConversion"/>
  </si>
  <si>
    <t>나광수</t>
    <phoneticPr fontId="2" type="noConversion"/>
  </si>
  <si>
    <t>061-830-1244</t>
    <phoneticPr fontId="2" type="noConversion"/>
  </si>
  <si>
    <t>과역D/L 동강D/L 부하전환 보강공사</t>
    <phoneticPr fontId="2" type="noConversion"/>
  </si>
  <si>
    <t>읍내,과역D/L 부하전환능력 확충공사</t>
    <phoneticPr fontId="2" type="noConversion"/>
  </si>
  <si>
    <t>곡성지사</t>
    <phoneticPr fontId="2" type="noConversion"/>
  </si>
  <si>
    <t>국토13호선 무창지구 도로개보수 지전이설공사</t>
    <phoneticPr fontId="2" type="noConversion"/>
  </si>
  <si>
    <t>조학수</t>
    <phoneticPr fontId="2" type="noConversion"/>
  </si>
  <si>
    <t>061-360-1235</t>
    <phoneticPr fontId="2" type="noConversion"/>
  </si>
  <si>
    <t>광산지사</t>
    <phoneticPr fontId="2" type="noConversion"/>
  </si>
  <si>
    <t>진곡산단 현대오토에버10MW신규</t>
    <phoneticPr fontId="2" type="noConversion"/>
  </si>
  <si>
    <t>공진경</t>
    <phoneticPr fontId="2" type="noConversion"/>
  </si>
  <si>
    <t>062-940-3232</t>
    <phoneticPr fontId="2" type="noConversion"/>
  </si>
  <si>
    <t>광양지사</t>
    <phoneticPr fontId="2" type="noConversion"/>
  </si>
  <si>
    <t>안용섭</t>
    <phoneticPr fontId="2" type="noConversion"/>
  </si>
  <si>
    <t>061-798-4275</t>
    <phoneticPr fontId="2" type="noConversion"/>
  </si>
  <si>
    <t>와우지구 도시개발 지장전주이설공사</t>
    <phoneticPr fontId="2" type="noConversion"/>
  </si>
  <si>
    <t>345kV신남원-광양T/L지상고확보공사</t>
    <phoneticPr fontId="2" type="noConversion"/>
  </si>
  <si>
    <t>광주전력지사</t>
    <phoneticPr fontId="2" type="noConversion"/>
  </si>
  <si>
    <t>서운상</t>
    <phoneticPr fontId="2" type="noConversion"/>
  </si>
  <si>
    <t>062-260-4353</t>
    <phoneticPr fontId="2" type="noConversion"/>
  </si>
  <si>
    <t>345kV신광주-신화순T/L지상고확보공사</t>
    <phoneticPr fontId="2" type="noConversion"/>
  </si>
  <si>
    <t>박경균</t>
    <phoneticPr fontId="2" type="noConversion"/>
  </si>
  <si>
    <t>062-260-4354</t>
    <phoneticPr fontId="2" type="noConversion"/>
  </si>
  <si>
    <t>154kV계림-승주T/L지상고확보공사</t>
    <phoneticPr fontId="2" type="noConversion"/>
  </si>
  <si>
    <t>장영대</t>
    <phoneticPr fontId="2" type="noConversion"/>
  </si>
  <si>
    <t>026-260-4352</t>
    <phoneticPr fontId="2" type="noConversion"/>
  </si>
  <si>
    <t>154kV담양-일곡T/L전선접속개소해소공사</t>
    <phoneticPr fontId="2" type="noConversion"/>
  </si>
  <si>
    <t>154kV장성-영광T/L전선접속개소해소공사</t>
    <phoneticPr fontId="2" type="noConversion"/>
  </si>
  <si>
    <t>345kV신광주-한빛NPT/L전선접속개소해소공사</t>
    <phoneticPr fontId="2" type="noConversion"/>
  </si>
  <si>
    <t>구례지사</t>
    <phoneticPr fontId="2" type="noConversion"/>
  </si>
  <si>
    <t>나채동</t>
    <phoneticPr fontId="2" type="noConversion"/>
  </si>
  <si>
    <t>061-780-1234</t>
    <phoneticPr fontId="2" type="noConversion"/>
  </si>
  <si>
    <t>구례SS 용방 냉천DL 부하전환능력 보강공사</t>
    <phoneticPr fontId="2" type="noConversion"/>
  </si>
  <si>
    <t>구례SS 화엄DL 노고단선로 부하전환능력 보</t>
    <phoneticPr fontId="2" type="noConversion"/>
  </si>
  <si>
    <t>이정현</t>
    <phoneticPr fontId="2" type="noConversion"/>
  </si>
  <si>
    <t>061-780-1232</t>
    <phoneticPr fontId="2" type="noConversion"/>
  </si>
  <si>
    <t>구례SS 문척DL 벚꽃길 취약설비 해소공사</t>
    <phoneticPr fontId="2" type="noConversion"/>
  </si>
  <si>
    <t>고정석</t>
    <phoneticPr fontId="2" type="noConversion"/>
  </si>
  <si>
    <t>061-780-1233</t>
    <phoneticPr fontId="2" type="noConversion"/>
  </si>
  <si>
    <t>냉천DL 부하전환능력 보강공사</t>
    <phoneticPr fontId="2" type="noConversion"/>
  </si>
  <si>
    <t>김두원</t>
    <phoneticPr fontId="2" type="noConversion"/>
  </si>
  <si>
    <t>061-780-1236</t>
    <phoneticPr fontId="2" type="noConversion"/>
  </si>
  <si>
    <t>나주지사</t>
    <phoneticPr fontId="2" type="noConversion"/>
  </si>
  <si>
    <t>권오갑</t>
    <phoneticPr fontId="2" type="noConversion"/>
  </si>
  <si>
    <t>061-330-2272</t>
    <phoneticPr fontId="2" type="noConversion"/>
  </si>
  <si>
    <t>엄다SS공산DL공급능력확충공사</t>
    <phoneticPr fontId="2" type="noConversion"/>
  </si>
  <si>
    <t>서용선</t>
    <phoneticPr fontId="2" type="noConversion"/>
  </si>
  <si>
    <t>061-330-2233</t>
    <phoneticPr fontId="2" type="noConversion"/>
  </si>
  <si>
    <t>나주SS금천SS간 비상시 부하전환능력보강공사</t>
    <phoneticPr fontId="2" type="noConversion"/>
  </si>
  <si>
    <t>061-330-2273</t>
    <phoneticPr fontId="2" type="noConversion"/>
  </si>
  <si>
    <t>나주SS백동지선 성능저하설비개선공사</t>
    <phoneticPr fontId="2" type="noConversion"/>
  </si>
  <si>
    <t>최동환</t>
    <phoneticPr fontId="2" type="noConversion"/>
  </si>
  <si>
    <t>061-330-2236</t>
    <phoneticPr fontId="2" type="noConversion"/>
  </si>
  <si>
    <t>나주SS학교DL공급능력확충공사</t>
    <phoneticPr fontId="2" type="noConversion"/>
  </si>
  <si>
    <t>전창선</t>
    <phoneticPr fontId="2" type="noConversion"/>
  </si>
  <si>
    <t>061-330-2235</t>
    <phoneticPr fontId="2" type="noConversion"/>
  </si>
  <si>
    <t>담양지사</t>
    <phoneticPr fontId="2" type="noConversion"/>
  </si>
  <si>
    <t xml:space="preserve">담양S/S 백동D/L 부하전환능력보강공사 </t>
    <phoneticPr fontId="2" type="noConversion"/>
  </si>
  <si>
    <t>김선진</t>
    <phoneticPr fontId="2" type="noConversion"/>
  </si>
  <si>
    <t>061-380-0235</t>
    <phoneticPr fontId="2" type="noConversion"/>
  </si>
  <si>
    <t xml:space="preserve">담양S/S 월산D/L 부하전환능력보강공사 </t>
    <phoneticPr fontId="2" type="noConversion"/>
  </si>
  <si>
    <t>윤용하</t>
    <phoneticPr fontId="2" type="noConversion"/>
  </si>
  <si>
    <t>061-380-0236</t>
    <phoneticPr fontId="2" type="noConversion"/>
  </si>
  <si>
    <t xml:space="preserve">담양S/S 수북D/L 부하전환능력보강공사 </t>
    <phoneticPr fontId="2" type="noConversion"/>
  </si>
  <si>
    <t>김현진</t>
    <phoneticPr fontId="2" type="noConversion"/>
  </si>
  <si>
    <t>061-380-0232</t>
    <phoneticPr fontId="2" type="noConversion"/>
  </si>
  <si>
    <t xml:space="preserve">계림S/S 망월D/L외 2 부하전환능력보강공사 </t>
    <phoneticPr fontId="2" type="noConversion"/>
  </si>
  <si>
    <t>이영백</t>
    <phoneticPr fontId="2" type="noConversion"/>
  </si>
  <si>
    <t>061-380-0237</t>
    <phoneticPr fontId="2" type="noConversion"/>
  </si>
  <si>
    <t>345kV 신광주한빛T/L 전선접속개소 전선교체 공사 외 1건</t>
    <phoneticPr fontId="2" type="noConversion"/>
  </si>
  <si>
    <t>목포전력지사</t>
    <phoneticPr fontId="2" type="noConversion"/>
  </si>
  <si>
    <t>김용국</t>
    <phoneticPr fontId="2" type="noConversion"/>
  </si>
  <si>
    <t>061-989-3352</t>
    <phoneticPr fontId="2" type="noConversion"/>
  </si>
  <si>
    <t>한빛#1S/Y 362kV GIS 대체공사</t>
    <phoneticPr fontId="2" type="noConversion"/>
  </si>
  <si>
    <t>김민우</t>
    <phoneticPr fontId="2" type="noConversion"/>
  </si>
  <si>
    <t>061-989-3364</t>
    <phoneticPr fontId="2" type="noConversion"/>
  </si>
  <si>
    <t>한빛#3S/Y GIS 부분방전 진단시스템 구축공사</t>
    <phoneticPr fontId="2" type="noConversion"/>
  </si>
  <si>
    <t>2016년 2분기 362kV GIS 정밀점검 공사</t>
    <phoneticPr fontId="2" type="noConversion"/>
  </si>
  <si>
    <t>김광철</t>
    <phoneticPr fontId="2" type="noConversion"/>
  </si>
  <si>
    <t>061-989-3363</t>
    <phoneticPr fontId="2" type="noConversion"/>
  </si>
  <si>
    <t>154kV 장성영광T/L 전선접속개소 전선교체 공사</t>
    <phoneticPr fontId="2" type="noConversion"/>
  </si>
  <si>
    <t>2016년 목포전력지사 170kV GIS 정밀점검 공사</t>
    <phoneticPr fontId="2" type="noConversion"/>
  </si>
  <si>
    <t>김현웅</t>
    <phoneticPr fontId="2" type="noConversion"/>
  </si>
  <si>
    <t>061-989-3362</t>
    <phoneticPr fontId="2" type="noConversion"/>
  </si>
  <si>
    <t>154kV 홍농분기T/L 안전이격거리 확보공사</t>
    <phoneticPr fontId="2" type="noConversion"/>
  </si>
  <si>
    <t>154kV 홍농분기T/L 전선접속개소 전선교체 공사</t>
    <phoneticPr fontId="2" type="noConversion"/>
  </si>
  <si>
    <t>2016년 4분기 362kV GIS 정밀점검 공사</t>
    <phoneticPr fontId="2" type="noConversion"/>
  </si>
  <si>
    <t>2016년 목포전력지사 주변압기 및 OLTC 정밀점검 공사</t>
    <phoneticPr fontId="2" type="noConversion"/>
  </si>
  <si>
    <t>154kV 나주엄다T/L 안전이격거리 확보공사 외 1건</t>
    <phoneticPr fontId="2" type="noConversion"/>
  </si>
  <si>
    <t>154kV 엄다목포T/L 안전이격거리 확보공사</t>
    <phoneticPr fontId="2" type="noConversion"/>
  </si>
  <si>
    <t>영광 법성면소재지 지중화공사</t>
    <phoneticPr fontId="2" type="noConversion"/>
  </si>
  <si>
    <t>김택곤</t>
    <phoneticPr fontId="2" type="noConversion"/>
  </si>
  <si>
    <t>062-260-5468</t>
    <phoneticPr fontId="2" type="noConversion"/>
  </si>
  <si>
    <t>조발 및 둔병대교 대비관로공사</t>
    <phoneticPr fontId="2" type="noConversion"/>
  </si>
  <si>
    <t>신홍석</t>
    <phoneticPr fontId="2" type="noConversion"/>
  </si>
  <si>
    <t>062-260-5463</t>
    <phoneticPr fontId="2" type="noConversion"/>
  </si>
  <si>
    <t>화양대교 대비관로공사</t>
    <phoneticPr fontId="2" type="noConversion"/>
  </si>
  <si>
    <t>고흥 사양~와교 대비관로공사</t>
    <phoneticPr fontId="2" type="noConversion"/>
  </si>
  <si>
    <t>나주혁신산업단지 간선설치공사</t>
    <phoneticPr fontId="2" type="noConversion"/>
  </si>
  <si>
    <t>오종도</t>
    <phoneticPr fontId="2" type="noConversion"/>
  </si>
  <si>
    <t>062-260-5464</t>
    <phoneticPr fontId="2" type="noConversion"/>
  </si>
  <si>
    <t>화정S/S 주변압기 대체공사</t>
    <phoneticPr fontId="2" type="noConversion"/>
  </si>
  <si>
    <t>서근영</t>
    <phoneticPr fontId="2" type="noConversion"/>
  </si>
  <si>
    <t>062-260-5582</t>
    <phoneticPr fontId="2" type="noConversion"/>
  </si>
  <si>
    <t>소태S/S 가스변압기 대체공사(전문)</t>
    <phoneticPr fontId="2" type="noConversion"/>
  </si>
  <si>
    <t>송은주</t>
    <phoneticPr fontId="2" type="noConversion"/>
  </si>
  <si>
    <t>062-260-5536</t>
    <phoneticPr fontId="2" type="noConversion"/>
  </si>
  <si>
    <t>소태S/S 가스변압기 대체공사(일반)</t>
    <phoneticPr fontId="2" type="noConversion"/>
  </si>
  <si>
    <t>직할 170kV GIS 정밀점검공사</t>
    <phoneticPr fontId="2" type="noConversion"/>
  </si>
  <si>
    <t>이동욱</t>
    <phoneticPr fontId="2" type="noConversion"/>
  </si>
  <si>
    <t>062-260-5581</t>
    <phoneticPr fontId="2" type="noConversion"/>
  </si>
  <si>
    <t>한빛N/P 362kV 장기사용 GIS 대체공사</t>
    <phoneticPr fontId="2" type="noConversion"/>
  </si>
  <si>
    <t>김용훈</t>
    <phoneticPr fontId="2" type="noConversion"/>
  </si>
  <si>
    <t>062-260-5538</t>
    <phoneticPr fontId="2" type="noConversion"/>
  </si>
  <si>
    <t>직할 M.Tr 정밀점검공사</t>
    <phoneticPr fontId="2" type="noConversion"/>
  </si>
  <si>
    <t>박종훈</t>
    <phoneticPr fontId="2" type="noConversion"/>
  </si>
  <si>
    <t>062-260-5584</t>
    <phoneticPr fontId="2" type="noConversion"/>
  </si>
  <si>
    <t>보성지사</t>
    <phoneticPr fontId="2" type="noConversion"/>
  </si>
  <si>
    <t>김철주</t>
    <phoneticPr fontId="2" type="noConversion"/>
  </si>
  <si>
    <t>061-850-2272</t>
    <phoneticPr fontId="2" type="noConversion"/>
  </si>
  <si>
    <t>보성S/S 득량D/L 공급능력확충 공사</t>
    <phoneticPr fontId="2" type="noConversion"/>
  </si>
  <si>
    <t>이동규</t>
    <phoneticPr fontId="2" type="noConversion"/>
  </si>
  <si>
    <t>061-850-2235</t>
    <phoneticPr fontId="2" type="noConversion"/>
  </si>
  <si>
    <t>벌교S/S 반암D/L 공급능력확충 공사</t>
    <phoneticPr fontId="2" type="noConversion"/>
  </si>
  <si>
    <t>154kV 광양-하동T/L 송전용량증대 전선교체공사</t>
    <phoneticPr fontId="2" type="noConversion"/>
  </si>
  <si>
    <t>선동곤</t>
    <phoneticPr fontId="2" type="noConversion"/>
  </si>
  <si>
    <t>062-260-5574</t>
    <phoneticPr fontId="2" type="noConversion"/>
  </si>
  <si>
    <t>154kV 광양-하동T/L 안전이격거리확보</t>
    <phoneticPr fontId="2" type="noConversion"/>
  </si>
  <si>
    <t>345kV 신광주-한빛NPT/L 안전이격거리확보</t>
    <phoneticPr fontId="2" type="noConversion"/>
  </si>
  <si>
    <t>서상준</t>
    <phoneticPr fontId="2" type="noConversion"/>
  </si>
  <si>
    <t>062-260-5773</t>
    <phoneticPr fontId="2" type="noConversion"/>
  </si>
  <si>
    <t>154kV 화순-승주 등 3개 T/L 전선접속개소해소공사</t>
    <phoneticPr fontId="2" type="noConversion"/>
  </si>
  <si>
    <t>구홍석</t>
    <phoneticPr fontId="2" type="noConversion"/>
  </si>
  <si>
    <t>062-260-5571</t>
    <phoneticPr fontId="2" type="noConversion"/>
  </si>
  <si>
    <t>154kV 계림등4개전력구 감시시스템 및 CCTV 설치공사</t>
    <phoneticPr fontId="2" type="noConversion"/>
  </si>
  <si>
    <t>김서룡</t>
    <phoneticPr fontId="2" type="noConversion"/>
  </si>
  <si>
    <t>062-260-5575</t>
    <phoneticPr fontId="2" type="noConversion"/>
  </si>
  <si>
    <t>154kV 신화순-나주 지장송전선로 이설공사</t>
    <phoneticPr fontId="2" type="noConversion"/>
  </si>
  <si>
    <t>이경주</t>
    <phoneticPr fontId="2" type="noConversion"/>
  </si>
  <si>
    <t>062-260-5526</t>
    <phoneticPr fontId="2" type="noConversion"/>
  </si>
  <si>
    <t>154kV 비아-하남 지장송전선로 이설공사</t>
    <phoneticPr fontId="2" type="noConversion"/>
  </si>
  <si>
    <t>345kV 광양-여수TP T/L 전선접속개소 전선교체</t>
    <phoneticPr fontId="2" type="noConversion"/>
  </si>
  <si>
    <t>순천전력지사</t>
    <phoneticPr fontId="2" type="noConversion"/>
  </si>
  <si>
    <t>이거태</t>
    <phoneticPr fontId="2" type="noConversion"/>
  </si>
  <si>
    <t>061-740-3354</t>
    <phoneticPr fontId="2" type="noConversion"/>
  </si>
  <si>
    <t>154kV 승주-서순천 등 6개T/L 전선접속개소 전선교체</t>
    <phoneticPr fontId="2" type="noConversion"/>
  </si>
  <si>
    <t>김준범</t>
    <phoneticPr fontId="2" type="noConversion"/>
  </si>
  <si>
    <t>061-740-3357</t>
    <phoneticPr fontId="2" type="noConversion"/>
  </si>
  <si>
    <t>345kV 신광양 등 16개T/L 송전 피뢰기 설치</t>
    <phoneticPr fontId="2" type="noConversion"/>
  </si>
  <si>
    <t>154kV 승주-서순천 T/L 안전이격거리확보</t>
    <phoneticPr fontId="2" type="noConversion"/>
  </si>
  <si>
    <t>2016년 상반기 순천전력지사 170kV GIS 정밀점검공사</t>
    <phoneticPr fontId="2" type="noConversion"/>
  </si>
  <si>
    <t>정병욱</t>
    <phoneticPr fontId="2" type="noConversion"/>
  </si>
  <si>
    <t>061-740-3372</t>
    <phoneticPr fontId="2" type="noConversion"/>
  </si>
  <si>
    <t>2016년 순천전력지사 345kV M.Tr 정밀점검공사</t>
    <phoneticPr fontId="2" type="noConversion"/>
  </si>
  <si>
    <t>조기향</t>
    <phoneticPr fontId="2" type="noConversion"/>
  </si>
  <si>
    <t>061-740-3344</t>
    <phoneticPr fontId="2" type="noConversion"/>
  </si>
  <si>
    <t>2016년 하반기 순천전력지사 170kV GIS 정밀점검공사</t>
    <phoneticPr fontId="2" type="noConversion"/>
  </si>
  <si>
    <t>2016년 순천전력지사 154kV M.Tr 정밀점검공사</t>
    <phoneticPr fontId="2" type="noConversion"/>
  </si>
  <si>
    <t>순천지사</t>
    <phoneticPr fontId="2" type="noConversion"/>
  </si>
  <si>
    <t>배민환</t>
    <phoneticPr fontId="2" type="noConversion"/>
  </si>
  <si>
    <t>061-750-2233</t>
    <phoneticPr fontId="2" type="noConversion"/>
  </si>
  <si>
    <t>여수지사</t>
    <phoneticPr fontId="2" type="noConversion"/>
  </si>
  <si>
    <t>여수S/S성두D/L 공급능력확충공사</t>
    <phoneticPr fontId="2" type="noConversion"/>
  </si>
  <si>
    <t>류인재</t>
    <phoneticPr fontId="2" type="noConversion"/>
  </si>
  <si>
    <t>061-650-2276</t>
    <phoneticPr fontId="2" type="noConversion"/>
  </si>
  <si>
    <t>영광지사</t>
    <phoneticPr fontId="2" type="noConversion"/>
  </si>
  <si>
    <t>염산 옥실~향화간 익산청 도로확장 지장전주</t>
    <phoneticPr fontId="2" type="noConversion"/>
  </si>
  <si>
    <t>구란희</t>
    <phoneticPr fontId="2" type="noConversion"/>
  </si>
  <si>
    <t>061-350-2273</t>
    <phoneticPr fontId="2" type="noConversion"/>
  </si>
  <si>
    <t>군남 포천~도장간 영광군수 지장전주 이설공사</t>
    <phoneticPr fontId="2" type="noConversion"/>
  </si>
  <si>
    <t>김정민</t>
    <phoneticPr fontId="2" type="noConversion"/>
  </si>
  <si>
    <t>061-350-2271</t>
    <phoneticPr fontId="2" type="noConversion"/>
  </si>
  <si>
    <t>영암지사</t>
    <phoneticPr fontId="2" type="noConversion"/>
  </si>
  <si>
    <t>주현성</t>
    <phoneticPr fontId="2" type="noConversion"/>
  </si>
  <si>
    <t>061-470-3232</t>
    <phoneticPr fontId="2" type="noConversion"/>
  </si>
  <si>
    <t>061-470-3233</t>
    <phoneticPr fontId="2" type="noConversion"/>
  </si>
  <si>
    <t>장흥지사</t>
    <phoneticPr fontId="2" type="noConversion"/>
  </si>
  <si>
    <t>송호선</t>
    <phoneticPr fontId="2" type="noConversion"/>
  </si>
  <si>
    <t>061-860-2234</t>
    <phoneticPr fontId="2" type="noConversion"/>
  </si>
  <si>
    <t>김광석</t>
    <phoneticPr fontId="2" type="noConversion"/>
  </si>
  <si>
    <t>061-860-2232</t>
    <phoneticPr fontId="2" type="noConversion"/>
  </si>
  <si>
    <t>신명우</t>
    <phoneticPr fontId="2" type="noConversion"/>
  </si>
  <si>
    <t>061-860-2231</t>
    <phoneticPr fontId="2" type="noConversion"/>
  </si>
  <si>
    <t>장흥SS 관산DL 공급능력 확충공사</t>
    <phoneticPr fontId="2" type="noConversion"/>
  </si>
  <si>
    <t>장흥SS 부산DL 공급능력 확충공사</t>
    <phoneticPr fontId="2" type="noConversion"/>
  </si>
  <si>
    <t>장흥SS 안양DL 공급능력 확충공사</t>
    <phoneticPr fontId="2" type="noConversion"/>
  </si>
  <si>
    <t>장흥SS 대덕DL 공급능력 확충공사</t>
    <phoneticPr fontId="2" type="noConversion"/>
  </si>
  <si>
    <t>정다은</t>
    <phoneticPr fontId="2" type="noConversion"/>
  </si>
  <si>
    <t>061-860-2233</t>
    <phoneticPr fontId="2" type="noConversion"/>
  </si>
  <si>
    <t>2016년 하반기 계통보호전송장치 교체공사</t>
    <phoneticPr fontId="2" type="noConversion"/>
  </si>
  <si>
    <t>김대환</t>
    <phoneticPr fontId="2" type="noConversion"/>
  </si>
  <si>
    <t>062-260-5548</t>
    <phoneticPr fontId="2" type="noConversion"/>
  </si>
  <si>
    <t>2016년 상반기 계통보호전송장치 교체공사</t>
    <phoneticPr fontId="2" type="noConversion"/>
  </si>
  <si>
    <t>진도지사</t>
    <phoneticPr fontId="2" type="noConversion"/>
  </si>
  <si>
    <t>진도S/S 지산D/L 공급능력 확충공사</t>
    <phoneticPr fontId="2" type="noConversion"/>
  </si>
  <si>
    <t>이규상</t>
    <phoneticPr fontId="2" type="noConversion"/>
  </si>
  <si>
    <t>061-540-2231</t>
    <phoneticPr fontId="2" type="noConversion"/>
  </si>
  <si>
    <t>2016년도 완도지역 사설항로표지 인양점검 및 보수공사</t>
    <phoneticPr fontId="2" type="noConversion"/>
  </si>
  <si>
    <t>특수설비부</t>
    <phoneticPr fontId="2" type="noConversion"/>
  </si>
  <si>
    <t>김중배</t>
    <phoneticPr fontId="2" type="noConversion"/>
  </si>
  <si>
    <t>061-260-5184</t>
    <phoneticPr fontId="2" type="noConversion"/>
  </si>
  <si>
    <t>나산,죽정D/L 공급능력 확충공사</t>
    <phoneticPr fontId="2" type="noConversion"/>
  </si>
  <si>
    <t>함평지사</t>
    <phoneticPr fontId="2" type="noConversion"/>
  </si>
  <si>
    <t>김훈범</t>
    <phoneticPr fontId="2" type="noConversion"/>
  </si>
  <si>
    <t>061-320-0235</t>
    <phoneticPr fontId="2" type="noConversion"/>
  </si>
  <si>
    <t>해남지사</t>
    <phoneticPr fontId="2" type="noConversion"/>
  </si>
  <si>
    <t>임종엽</t>
    <phoneticPr fontId="2" type="noConversion"/>
  </si>
  <si>
    <t>061-530-2276</t>
    <phoneticPr fontId="2" type="noConversion"/>
  </si>
  <si>
    <t>해남S/S 읍내,해남D/L 연계력보강공사</t>
    <phoneticPr fontId="2" type="noConversion"/>
  </si>
  <si>
    <t>해남SS 황산DL 계통보강공사</t>
    <phoneticPr fontId="2" type="noConversion"/>
  </si>
  <si>
    <t>김영환</t>
    <phoneticPr fontId="2" type="noConversion"/>
  </si>
  <si>
    <t>061-530-2234</t>
    <phoneticPr fontId="2" type="noConversion"/>
  </si>
  <si>
    <t>남창S/S 백포D/L 계통보강공사</t>
    <phoneticPr fontId="2" type="noConversion"/>
  </si>
  <si>
    <t>김남현</t>
    <phoneticPr fontId="2" type="noConversion"/>
  </si>
  <si>
    <t>061-530-2237</t>
    <phoneticPr fontId="2" type="noConversion"/>
  </si>
  <si>
    <t>화순지사</t>
    <phoneticPr fontId="2" type="noConversion"/>
  </si>
  <si>
    <t>소태SS 화순DL 과부하해소공사</t>
    <phoneticPr fontId="2" type="noConversion"/>
  </si>
  <si>
    <t>박귀열</t>
    <phoneticPr fontId="2" type="noConversion"/>
  </si>
  <si>
    <t>061-370-0271</t>
    <phoneticPr fontId="2" type="noConversion"/>
  </si>
  <si>
    <t>화순SS 능주DL 공급능력확충공사</t>
    <phoneticPr fontId="2" type="noConversion"/>
  </si>
  <si>
    <t>장인호</t>
    <phoneticPr fontId="2" type="noConversion"/>
  </si>
  <si>
    <t>061-370-0232</t>
    <phoneticPr fontId="2" type="noConversion"/>
  </si>
  <si>
    <t>화순SS 남면DL 공급능력확충공사</t>
    <phoneticPr fontId="2" type="noConversion"/>
  </si>
  <si>
    <t>김용주</t>
    <phoneticPr fontId="2" type="noConversion"/>
  </si>
  <si>
    <t>061-370-0231</t>
    <phoneticPr fontId="2" type="noConversion"/>
  </si>
  <si>
    <t>화순SS 화오DL 공급능력확충공사</t>
    <phoneticPr fontId="2" type="noConversion"/>
  </si>
  <si>
    <t>김유정</t>
    <phoneticPr fontId="2" type="noConversion"/>
  </si>
  <si>
    <t>061-370-0233</t>
    <phoneticPr fontId="2" type="noConversion"/>
  </si>
  <si>
    <t>화순읍 내평리 녹십자 20500KW 증설공사</t>
    <phoneticPr fontId="2" type="noConversion"/>
  </si>
  <si>
    <t>대구경북지역본부</t>
    <phoneticPr fontId="2" type="noConversion"/>
  </si>
  <si>
    <t>산격 등 11개 전력구 자동화재탐지설비 보강공사</t>
    <phoneticPr fontId="2" type="noConversion"/>
  </si>
  <si>
    <t>이호선</t>
    <phoneticPr fontId="2" type="noConversion"/>
  </si>
  <si>
    <t>053-210-3730</t>
    <phoneticPr fontId="2" type="noConversion"/>
  </si>
  <si>
    <t>2016년 청송지사 중공스크루로드 접지공사</t>
    <phoneticPr fontId="2" type="noConversion"/>
  </si>
  <si>
    <t>청송지사</t>
    <phoneticPr fontId="2" type="noConversion"/>
  </si>
  <si>
    <t>황윤철</t>
    <phoneticPr fontId="2" type="noConversion"/>
  </si>
  <si>
    <t>054-870-4273</t>
    <phoneticPr fontId="2" type="noConversion"/>
  </si>
  <si>
    <t>16년 경주S/S 옥내GIS화에 따른 부하전환공사 도통시험</t>
    <phoneticPr fontId="2" type="noConversion"/>
  </si>
  <si>
    <t>054-740-2232</t>
    <phoneticPr fontId="2" type="noConversion"/>
  </si>
  <si>
    <t>대구경북지역본부</t>
    <phoneticPr fontId="2" type="noConversion"/>
  </si>
  <si>
    <t>청도S/S이서D/L 과부하 해소공사감리용역</t>
    <phoneticPr fontId="2" type="noConversion"/>
  </si>
  <si>
    <t>청도지사</t>
    <phoneticPr fontId="2" type="noConversion"/>
  </si>
  <si>
    <t>김오만</t>
    <phoneticPr fontId="2" type="noConversion"/>
  </si>
  <si>
    <t>054-370-4234</t>
    <phoneticPr fontId="2" type="noConversion"/>
  </si>
  <si>
    <t>월성S/Y 72BAY GIS 정밀점검공사</t>
    <phoneticPr fontId="2" type="noConversion"/>
  </si>
  <si>
    <t>포항전력지사</t>
    <phoneticPr fontId="2" type="noConversion"/>
  </si>
  <si>
    <t>강효중</t>
    <phoneticPr fontId="2" type="noConversion"/>
  </si>
  <si>
    <t>054-720-3377</t>
    <phoneticPr fontId="2" type="noConversion"/>
  </si>
  <si>
    <t>동인S/S #1,4M.Tr 정밀점검 공사</t>
    <phoneticPr fontId="2" type="noConversion"/>
  </si>
  <si>
    <t>윤미경</t>
    <phoneticPr fontId="2" type="noConversion"/>
  </si>
  <si>
    <t>053-210-3752</t>
    <phoneticPr fontId="2" type="noConversion"/>
  </si>
  <si>
    <t>청하S/S칠포DL공급능력확충공사</t>
    <phoneticPr fontId="2" type="noConversion"/>
  </si>
  <si>
    <t>북포항지사</t>
    <phoneticPr fontId="2" type="noConversion"/>
  </si>
  <si>
    <t>전진홍</t>
    <phoneticPr fontId="2" type="noConversion"/>
  </si>
  <si>
    <t>청도S/S무등D/L 과부하 해소공사감리용역</t>
    <phoneticPr fontId="2" type="noConversion"/>
  </si>
  <si>
    <t>진상년</t>
    <phoneticPr fontId="2" type="noConversion"/>
  </si>
  <si>
    <t>054-370-4235</t>
    <phoneticPr fontId="2" type="noConversion"/>
  </si>
  <si>
    <t>점촌S/S 산양D/L 계통보강공사(120R분기)</t>
    <phoneticPr fontId="2" type="noConversion"/>
  </si>
  <si>
    <t>문경지사</t>
    <phoneticPr fontId="2" type="noConversion"/>
  </si>
  <si>
    <t>김익현</t>
    <phoneticPr fontId="2" type="noConversion"/>
  </si>
  <si>
    <t>054-550-2284</t>
    <phoneticPr fontId="2" type="noConversion"/>
  </si>
  <si>
    <t>청하S/S청하DL공급능력확충공사</t>
    <phoneticPr fontId="2" type="noConversion"/>
  </si>
  <si>
    <t>대구경북지역본부</t>
    <phoneticPr fontId="2" type="noConversion"/>
  </si>
  <si>
    <t>서종윤</t>
    <phoneticPr fontId="2" type="noConversion"/>
  </si>
  <si>
    <t>054-260-4231</t>
    <phoneticPr fontId="2" type="noConversion"/>
  </si>
  <si>
    <t>산격S/S 산격D/L 공급능력 확충공사</t>
    <phoneticPr fontId="2" type="noConversion"/>
  </si>
  <si>
    <t>이상수</t>
    <phoneticPr fontId="2" type="noConversion"/>
  </si>
  <si>
    <t>053-350-2296</t>
    <phoneticPr fontId="2" type="noConversion"/>
  </si>
  <si>
    <t>군위지사</t>
    <phoneticPr fontId="2" type="noConversion"/>
  </si>
  <si>
    <t>이병혁</t>
    <phoneticPr fontId="2" type="noConversion"/>
  </si>
  <si>
    <t>054-380-2236</t>
    <phoneticPr fontId="2" type="noConversion"/>
  </si>
  <si>
    <t>동부로 신세계백화점 주변 지중화공사</t>
    <phoneticPr fontId="2" type="noConversion"/>
  </si>
  <si>
    <t>동대구지사</t>
    <phoneticPr fontId="2" type="noConversion"/>
  </si>
  <si>
    <t>표진욱</t>
    <phoneticPr fontId="2" type="noConversion"/>
  </si>
  <si>
    <t>053-757-2333</t>
    <phoneticPr fontId="2" type="noConversion"/>
  </si>
  <si>
    <t>배전</t>
    <phoneticPr fontId="2" type="noConversion"/>
  </si>
  <si>
    <t>진보S/S청송D/L 공급능력 확충공사(청송간703~733)</t>
    <phoneticPr fontId="2" type="noConversion"/>
  </si>
  <si>
    <t>대구경북지역본부</t>
    <phoneticPr fontId="2" type="noConversion"/>
  </si>
  <si>
    <t>청송지사</t>
    <phoneticPr fontId="2" type="noConversion"/>
  </si>
  <si>
    <t>황윤철</t>
    <phoneticPr fontId="2" type="noConversion"/>
  </si>
  <si>
    <t>054-870-4273</t>
    <phoneticPr fontId="2" type="noConversion"/>
  </si>
  <si>
    <t>2016년상주지사가로수수목전지공사</t>
    <phoneticPr fontId="2" type="noConversion"/>
  </si>
  <si>
    <t>상주지사</t>
    <phoneticPr fontId="2" type="noConversion"/>
  </si>
  <si>
    <t>최원호</t>
    <phoneticPr fontId="2" type="noConversion"/>
  </si>
  <si>
    <t>054-530-2272</t>
    <phoneticPr fontId="2" type="noConversion"/>
  </si>
  <si>
    <t>배전</t>
    <phoneticPr fontId="2" type="noConversion"/>
  </si>
  <si>
    <t>군위SS 부계DL 공급능력 확충공사</t>
    <phoneticPr fontId="2" type="noConversion"/>
  </si>
  <si>
    <t>경쟁</t>
    <phoneticPr fontId="2" type="noConversion"/>
  </si>
  <si>
    <t>대구경북지역본부</t>
    <phoneticPr fontId="2" type="noConversion"/>
  </si>
  <si>
    <t>군위지사</t>
    <phoneticPr fontId="2" type="noConversion"/>
  </si>
  <si>
    <t>이상목</t>
    <phoneticPr fontId="2" type="noConversion"/>
  </si>
  <si>
    <t>054-380-2272</t>
    <phoneticPr fontId="2" type="noConversion"/>
  </si>
  <si>
    <t>예천S/S 선동D/L 공급능력 확충공사</t>
    <phoneticPr fontId="2" type="noConversion"/>
  </si>
  <si>
    <t>예천지사</t>
    <phoneticPr fontId="2" type="noConversion"/>
  </si>
  <si>
    <t>이제신</t>
    <phoneticPr fontId="2" type="noConversion"/>
  </si>
  <si>
    <t>054-650-2276</t>
    <phoneticPr fontId="2" type="noConversion"/>
  </si>
  <si>
    <t>예천S/S 풍양D/L 공급능력 확충공사</t>
    <phoneticPr fontId="2" type="noConversion"/>
  </si>
  <si>
    <t>김종언</t>
    <phoneticPr fontId="2" type="noConversion"/>
  </si>
  <si>
    <t>검단S/S #2M.Tr 교체공사</t>
    <phoneticPr fontId="2" type="noConversion"/>
  </si>
  <si>
    <t>변전운영부</t>
    <phoneticPr fontId="2" type="noConversion"/>
  </si>
  <si>
    <t>김현석</t>
    <phoneticPr fontId="2" type="noConversion"/>
  </si>
  <si>
    <t>053-210-3749</t>
    <phoneticPr fontId="2" type="noConversion"/>
  </si>
  <si>
    <t>053-350-2241</t>
    <phoneticPr fontId="2" type="noConversion"/>
  </si>
  <si>
    <t>154kV 남대구-동인 등 7개 T/L OF케이블 강화액소화장치 설치공사</t>
    <phoneticPr fontId="2" type="noConversion"/>
  </si>
  <si>
    <t>대구경북지역본부</t>
    <phoneticPr fontId="2" type="noConversion"/>
  </si>
  <si>
    <t>송전운영부</t>
    <phoneticPr fontId="2" type="noConversion"/>
  </si>
  <si>
    <t>이호선</t>
    <phoneticPr fontId="2" type="noConversion"/>
  </si>
  <si>
    <t>053-210-3730</t>
    <phoneticPr fontId="2" type="noConversion"/>
  </si>
  <si>
    <t>진보S/S청양D/L 공급능력 확충공사(청양간230)</t>
    <phoneticPr fontId="2" type="noConversion"/>
  </si>
  <si>
    <t>청송지사</t>
    <phoneticPr fontId="2" type="noConversion"/>
  </si>
  <si>
    <t>김철민</t>
    <phoneticPr fontId="2" type="noConversion"/>
  </si>
  <si>
    <t>054-870-4235</t>
    <phoneticPr fontId="2" type="noConversion"/>
  </si>
  <si>
    <t>남인동S/S오미D/L부하전환능력 보강공사</t>
    <phoneticPr fontId="2" type="noConversion"/>
  </si>
  <si>
    <t>구미지사</t>
    <phoneticPr fontId="2" type="noConversion"/>
  </si>
  <si>
    <t>김수진</t>
    <phoneticPr fontId="2" type="noConversion"/>
  </si>
  <si>
    <t>054-450-2233</t>
    <phoneticPr fontId="2" type="noConversion"/>
  </si>
  <si>
    <t>화령DL공급능력확충공사</t>
    <phoneticPr fontId="2" type="noConversion"/>
  </si>
  <si>
    <t>상주지사</t>
    <phoneticPr fontId="2" type="noConversion"/>
  </si>
  <si>
    <t>이정원</t>
    <phoneticPr fontId="2" type="noConversion"/>
  </si>
  <si>
    <t>054-530-2275</t>
    <phoneticPr fontId="2" type="noConversion"/>
  </si>
  <si>
    <t>봉덕S/S 비상시 부하전환능력 보강공사</t>
    <phoneticPr fontId="2" type="noConversion"/>
  </si>
  <si>
    <t>경쟁</t>
    <phoneticPr fontId="2" type="noConversion"/>
  </si>
  <si>
    <t>서대구지사</t>
    <phoneticPr fontId="2" type="noConversion"/>
  </si>
  <si>
    <t>김재진</t>
    <phoneticPr fontId="2" type="noConversion"/>
  </si>
  <si>
    <t>053-550-2233</t>
    <phoneticPr fontId="2" type="noConversion"/>
  </si>
  <si>
    <t>2016년도 서대구지사 수목전지공사(남구,달서구)</t>
    <phoneticPr fontId="2" type="noConversion"/>
  </si>
  <si>
    <t>김완호</t>
    <phoneticPr fontId="2" type="noConversion"/>
  </si>
  <si>
    <t>053-550-2274</t>
    <phoneticPr fontId="2" type="noConversion"/>
  </si>
  <si>
    <t>문경S/S 새재D/L~문경D/L 부하전환능력 보강공사</t>
    <phoneticPr fontId="2" type="noConversion"/>
  </si>
  <si>
    <t>김남식</t>
    <phoneticPr fontId="2" type="noConversion"/>
  </si>
  <si>
    <t>054-550-2273</t>
    <phoneticPr fontId="2" type="noConversion"/>
  </si>
  <si>
    <t>동부로 고속버스터미널 주변 지중화공사</t>
    <phoneticPr fontId="2" type="noConversion"/>
  </si>
  <si>
    <t>동대구지사</t>
    <phoneticPr fontId="2" type="noConversion"/>
  </si>
  <si>
    <t>표진욱</t>
    <phoneticPr fontId="2" type="noConversion"/>
  </si>
  <si>
    <t>053-757-2333</t>
    <phoneticPr fontId="2" type="noConversion"/>
  </si>
  <si>
    <t>2016년도 서대구지사 수목전지공사(서구)</t>
    <phoneticPr fontId="2" type="noConversion"/>
  </si>
  <si>
    <t>대구경북지역본부</t>
    <phoneticPr fontId="2" type="noConversion"/>
  </si>
  <si>
    <t>서대구지사</t>
    <phoneticPr fontId="2" type="noConversion"/>
  </si>
  <si>
    <t>김완호</t>
    <phoneticPr fontId="2" type="noConversion"/>
  </si>
  <si>
    <t>053-550-2274</t>
    <phoneticPr fontId="2" type="noConversion"/>
  </si>
  <si>
    <t>청도S/S이서D/L 과부하 해소공사</t>
    <phoneticPr fontId="2" type="noConversion"/>
  </si>
  <si>
    <t>김오만</t>
    <phoneticPr fontId="2" type="noConversion"/>
  </si>
  <si>
    <t>054-370-4234</t>
    <phoneticPr fontId="2" type="noConversion"/>
  </si>
  <si>
    <t>2016년 객주문학 관광테마타운 지중화공사</t>
    <phoneticPr fontId="2" type="noConversion"/>
  </si>
  <si>
    <t>청송지사</t>
    <phoneticPr fontId="2" type="noConversion"/>
  </si>
  <si>
    <t>김철민</t>
    <phoneticPr fontId="2" type="noConversion"/>
  </si>
  <si>
    <t>054-870-4235</t>
    <phoneticPr fontId="2" type="noConversion"/>
  </si>
  <si>
    <t>054-740-2132</t>
    <phoneticPr fontId="2" type="noConversion"/>
  </si>
  <si>
    <t>배전</t>
    <phoneticPr fontId="2" type="noConversion"/>
  </si>
  <si>
    <t>관음동 대구순환고속도로(4공구) 지장전주</t>
    <phoneticPr fontId="2" type="noConversion"/>
  </si>
  <si>
    <t>대구경북지역본부</t>
    <phoneticPr fontId="2" type="noConversion"/>
  </si>
  <si>
    <t>최무웅</t>
    <phoneticPr fontId="2" type="noConversion"/>
  </si>
  <si>
    <t>053-350-2295</t>
    <phoneticPr fontId="2" type="noConversion"/>
  </si>
  <si>
    <t>청도S/S무등D/L 과부하 해소공사</t>
    <phoneticPr fontId="2" type="noConversion"/>
  </si>
  <si>
    <t>청도지사</t>
    <phoneticPr fontId="2" type="noConversion"/>
  </si>
  <si>
    <t>진상년</t>
    <phoneticPr fontId="2" type="noConversion"/>
  </si>
  <si>
    <t xml:space="preserve">345kV신영주-한울NP3T/L 전선접속개소 교체
[발전사 부담 접속설비 대체] </t>
    <phoneticPr fontId="2" type="noConversion"/>
  </si>
  <si>
    <t>박상철</t>
    <phoneticPr fontId="2" type="noConversion"/>
  </si>
  <si>
    <t>053-630-3353</t>
    <phoneticPr fontId="2" type="noConversion"/>
  </si>
  <si>
    <t>345kV 영포T/L전선 접속개소 전선교체공사(2구간)</t>
    <phoneticPr fontId="2" type="noConversion"/>
  </si>
  <si>
    <t>송전운영부</t>
    <phoneticPr fontId="2" type="noConversion"/>
  </si>
  <si>
    <t>김영우</t>
    <phoneticPr fontId="2" type="noConversion"/>
  </si>
  <si>
    <t>053-210-3724</t>
    <phoneticPr fontId="2" type="noConversion"/>
  </si>
  <si>
    <t>345kV 영포T/L 전선 접속개소 전선교체공사(1구간)</t>
    <phoneticPr fontId="2" type="noConversion"/>
  </si>
  <si>
    <t>345kV 신영주-한울NP3 T/L 전선 접속개소 전선교체공사</t>
    <phoneticPr fontId="2" type="noConversion"/>
  </si>
  <si>
    <t>이상관</t>
    <phoneticPr fontId="2" type="noConversion"/>
  </si>
  <si>
    <t>053-210-3725</t>
    <phoneticPr fontId="2" type="noConversion"/>
  </si>
  <si>
    <t>청도군 청화로 지중화공사</t>
    <phoneticPr fontId="2" type="noConversion"/>
  </si>
  <si>
    <t>배전건설부</t>
    <phoneticPr fontId="2" type="noConversion"/>
  </si>
  <si>
    <t>수성의료지구 간선설치공사</t>
    <phoneticPr fontId="2" type="noConversion"/>
  </si>
  <si>
    <t>대구경북지역본부</t>
    <phoneticPr fontId="2" type="noConversion"/>
  </si>
  <si>
    <t>배전건설부</t>
    <phoneticPr fontId="2" type="noConversion"/>
  </si>
  <si>
    <t>대구경북지역본부</t>
    <phoneticPr fontId="2" type="noConversion"/>
  </si>
  <si>
    <t>배전건설부</t>
    <phoneticPr fontId="2" type="noConversion"/>
  </si>
  <si>
    <t>345kV 영포T/L 피뢰기설치공사</t>
    <phoneticPr fontId="2" type="noConversion"/>
  </si>
  <si>
    <t>송전</t>
    <phoneticPr fontId="2" type="noConversion"/>
  </si>
  <si>
    <t>안동전력지사</t>
    <phoneticPr fontId="2" type="noConversion"/>
  </si>
  <si>
    <t>변용철</t>
    <phoneticPr fontId="2" type="noConversion"/>
  </si>
  <si>
    <t>054-851-3353</t>
    <phoneticPr fontId="2" type="noConversion"/>
  </si>
  <si>
    <t>구미등 3개 전력구 실시간 감시CCTV 설치</t>
    <phoneticPr fontId="2" type="noConversion"/>
  </si>
  <si>
    <t>달성전력지사</t>
    <phoneticPr fontId="2" type="noConversion"/>
  </si>
  <si>
    <t>권민성</t>
    <phoneticPr fontId="2" type="noConversion"/>
  </si>
  <si>
    <t>053-630-3358</t>
    <phoneticPr fontId="2" type="noConversion"/>
  </si>
  <si>
    <t>신영주S/S GIS화관련 전력통신설비이설공사</t>
    <phoneticPr fontId="2" type="noConversion"/>
  </si>
  <si>
    <t>대구경북지역본부</t>
    <phoneticPr fontId="2" type="noConversion"/>
  </si>
  <si>
    <t>김재우</t>
    <phoneticPr fontId="2" type="noConversion"/>
  </si>
  <si>
    <t>054-630-3394</t>
    <phoneticPr fontId="2" type="noConversion"/>
  </si>
  <si>
    <t>달성 등 5개S/S 노후전력계통반 대체공사</t>
    <phoneticPr fontId="2" type="noConversion"/>
  </si>
  <si>
    <t>이수민</t>
    <phoneticPr fontId="2" type="noConversion"/>
  </si>
  <si>
    <t>053-210-3753</t>
    <phoneticPr fontId="2" type="noConversion"/>
  </si>
  <si>
    <t>대구경북지역본부</t>
    <phoneticPr fontId="2" type="noConversion"/>
  </si>
  <si>
    <t>외서면관련1길등2지역삼상화</t>
    <phoneticPr fontId="2" type="noConversion"/>
  </si>
  <si>
    <t>상주지사</t>
    <phoneticPr fontId="2" type="noConversion"/>
  </si>
  <si>
    <t>정용욱</t>
    <phoneticPr fontId="2" type="noConversion"/>
  </si>
  <si>
    <t>054-530-2238</t>
    <phoneticPr fontId="2" type="noConversion"/>
  </si>
  <si>
    <t>입석DL 공급능력 확충공사</t>
    <phoneticPr fontId="2" type="noConversion"/>
  </si>
  <si>
    <t>배전</t>
    <phoneticPr fontId="2" type="noConversion"/>
  </si>
  <si>
    <t>경쟁</t>
    <phoneticPr fontId="2" type="noConversion"/>
  </si>
  <si>
    <t>영양지사</t>
    <phoneticPr fontId="2" type="noConversion"/>
  </si>
  <si>
    <t>권순재</t>
    <phoneticPr fontId="2" type="noConversion"/>
  </si>
  <si>
    <t>054-680-4272</t>
    <phoneticPr fontId="2" type="noConversion"/>
  </si>
  <si>
    <t>054-740-2281</t>
    <phoneticPr fontId="2" type="noConversion"/>
  </si>
  <si>
    <t>배전</t>
    <phoneticPr fontId="2" type="noConversion"/>
  </si>
  <si>
    <t>무을도로 선형개량공사 지장주 이설공사</t>
    <phoneticPr fontId="2" type="noConversion"/>
  </si>
  <si>
    <t>대구경북지역본부</t>
    <phoneticPr fontId="2" type="noConversion"/>
  </si>
  <si>
    <t>구미지사</t>
    <phoneticPr fontId="2" type="noConversion"/>
  </si>
  <si>
    <t>박범기</t>
    <phoneticPr fontId="2" type="noConversion"/>
  </si>
  <si>
    <t>054-450-2277</t>
    <phoneticPr fontId="2" type="noConversion"/>
  </si>
  <si>
    <t>청도S/S각남D/L 과부하 해소공사</t>
    <phoneticPr fontId="2" type="noConversion"/>
  </si>
  <si>
    <t>대구경북지역본부</t>
    <phoneticPr fontId="2" type="noConversion"/>
  </si>
  <si>
    <t>청도지사</t>
    <phoneticPr fontId="2" type="noConversion"/>
  </si>
  <si>
    <t>정인화</t>
    <phoneticPr fontId="2" type="noConversion"/>
  </si>
  <si>
    <t>054-370-4233</t>
    <phoneticPr fontId="2" type="noConversion"/>
  </si>
  <si>
    <t>16년 경산P/O GIS 정밀점검공사</t>
    <phoneticPr fontId="2" type="noConversion"/>
  </si>
  <si>
    <t>경산전력지사</t>
    <phoneticPr fontId="2" type="noConversion"/>
  </si>
  <si>
    <t>유영근</t>
    <phoneticPr fontId="2" type="noConversion"/>
  </si>
  <si>
    <t>053-859-8364</t>
    <phoneticPr fontId="2" type="noConversion"/>
  </si>
  <si>
    <t>건천 용명 ㈜삼영핫스탠핑 (산)9950kW 증설공사</t>
    <phoneticPr fontId="2" type="noConversion"/>
  </si>
  <si>
    <t>경주지사</t>
    <phoneticPr fontId="2" type="noConversion"/>
  </si>
  <si>
    <t>이상규</t>
    <phoneticPr fontId="2" type="noConversion"/>
  </si>
  <si>
    <t>054-740-2233</t>
    <phoneticPr fontId="2" type="noConversion"/>
  </si>
  <si>
    <t>도레이20mw증설</t>
    <phoneticPr fontId="2" type="noConversion"/>
  </si>
  <si>
    <t>정연주</t>
    <phoneticPr fontId="2" type="noConversion"/>
  </si>
  <si>
    <t>054-450-2232</t>
    <phoneticPr fontId="2" type="noConversion"/>
  </si>
  <si>
    <t>월배분기등 5개 전력구 감시시스템 설치</t>
    <phoneticPr fontId="2" type="noConversion"/>
  </si>
  <si>
    <t>달성전력지사</t>
    <phoneticPr fontId="2" type="noConversion"/>
  </si>
  <si>
    <t>권민성</t>
    <phoneticPr fontId="2" type="noConversion"/>
  </si>
  <si>
    <t>053-630-3358</t>
    <phoneticPr fontId="2" type="noConversion"/>
  </si>
  <si>
    <t>금릉S/S 과부하해소공사</t>
    <phoneticPr fontId="2" type="noConversion"/>
  </si>
  <si>
    <t>김천지사</t>
    <phoneticPr fontId="2" type="noConversion"/>
  </si>
  <si>
    <t>장영진</t>
    <phoneticPr fontId="2" type="noConversion"/>
  </si>
  <si>
    <t>054-429-5231</t>
    <phoneticPr fontId="2" type="noConversion"/>
  </si>
  <si>
    <t>대구경북지역본부</t>
    <phoneticPr fontId="2" type="noConversion"/>
  </si>
  <si>
    <t>154kV 상주-풍산등6개T/L 피뢰기설치공사</t>
    <phoneticPr fontId="2" type="noConversion"/>
  </si>
  <si>
    <t>송전</t>
    <phoneticPr fontId="2" type="noConversion"/>
  </si>
  <si>
    <t>안동전력지사</t>
    <phoneticPr fontId="2" type="noConversion"/>
  </si>
  <si>
    <t>변용철</t>
    <phoneticPr fontId="2" type="noConversion"/>
  </si>
  <si>
    <t>054-851-3353</t>
    <phoneticPr fontId="2" type="noConversion"/>
  </si>
  <si>
    <t>동암D/L-명인D/L 부하전환능력 보강공사</t>
    <phoneticPr fontId="2" type="noConversion"/>
  </si>
  <si>
    <t>성주지사</t>
    <phoneticPr fontId="2" type="noConversion"/>
  </si>
  <si>
    <t>석계득</t>
    <phoneticPr fontId="2" type="noConversion"/>
  </si>
  <si>
    <t>054-930-2234</t>
    <phoneticPr fontId="2" type="noConversion"/>
  </si>
  <si>
    <t>345kV 북경남 1,2분기 피뢰기 설치공사</t>
    <phoneticPr fontId="2" type="noConversion"/>
  </si>
  <si>
    <t>경쟁</t>
    <phoneticPr fontId="2" type="noConversion"/>
  </si>
  <si>
    <t>달성전력지사</t>
    <phoneticPr fontId="2" type="noConversion"/>
  </si>
  <si>
    <t>이성철</t>
    <phoneticPr fontId="2" type="noConversion"/>
  </si>
  <si>
    <t>053-630-3355</t>
    <phoneticPr fontId="2" type="noConversion"/>
  </si>
  <si>
    <t>16년 전력사업처 수목전지공사</t>
    <phoneticPr fontId="2" type="noConversion"/>
  </si>
  <si>
    <t>배전운영부</t>
    <phoneticPr fontId="2" type="noConversion"/>
  </si>
  <si>
    <t>김재철</t>
    <phoneticPr fontId="2" type="noConversion"/>
  </si>
  <si>
    <t>053-350-2284</t>
    <phoneticPr fontId="2" type="noConversion"/>
  </si>
  <si>
    <t>왜관3산업단지내 도로개설에 따른 대비관로공사</t>
    <phoneticPr fontId="2" type="noConversion"/>
  </si>
  <si>
    <t>칠곡지사</t>
    <phoneticPr fontId="2" type="noConversion"/>
  </si>
  <si>
    <t>채희걸</t>
    <phoneticPr fontId="2" type="noConversion"/>
  </si>
  <si>
    <t>054-970-3234</t>
    <phoneticPr fontId="2" type="noConversion"/>
  </si>
  <si>
    <t>팔달 등 10개 전력구 감시시스템 설치공사</t>
    <phoneticPr fontId="2" type="noConversion"/>
  </si>
  <si>
    <t>송전운영부</t>
    <phoneticPr fontId="2" type="noConversion"/>
  </si>
  <si>
    <t>이수형</t>
    <phoneticPr fontId="2" type="noConversion"/>
  </si>
  <si>
    <t>053-210-3728</t>
    <phoneticPr fontId="2" type="noConversion"/>
  </si>
  <si>
    <t>배전건설부</t>
    <phoneticPr fontId="2" type="noConversion"/>
  </si>
  <si>
    <t>배전건설부</t>
    <phoneticPr fontId="2" type="noConversion"/>
  </si>
  <si>
    <t>053-350-2408</t>
    <phoneticPr fontId="2" type="noConversion"/>
  </si>
  <si>
    <t>청도S/S각남D/L 과부하 해소공사감리용역</t>
    <phoneticPr fontId="2" type="noConversion"/>
  </si>
  <si>
    <t>청도지사</t>
    <phoneticPr fontId="2" type="noConversion"/>
  </si>
  <si>
    <t>정인화</t>
    <phoneticPr fontId="2" type="noConversion"/>
  </si>
  <si>
    <t>054-370-4233</t>
    <phoneticPr fontId="2" type="noConversion"/>
  </si>
  <si>
    <t>한울N/P SPS용 PITR 시설공사</t>
    <phoneticPr fontId="2" type="noConversion"/>
  </si>
  <si>
    <t>한창오</t>
    <phoneticPr fontId="2" type="noConversion"/>
  </si>
  <si>
    <t>053-210-3766</t>
    <phoneticPr fontId="2" type="noConversion"/>
  </si>
  <si>
    <t>효목S/S 25.8kV GIS*3CCT증설공사</t>
    <phoneticPr fontId="2" type="noConversion"/>
  </si>
  <si>
    <t>최효진</t>
    <phoneticPr fontId="2" type="noConversion"/>
  </si>
  <si>
    <t>053-210-3751</t>
    <phoneticPr fontId="2" type="noConversion"/>
  </si>
  <si>
    <t xml:space="preserve">345kV 한울연락#1,2T/L 태풍취약철탑보강 
[발전사 부담 접속설비 대체] </t>
    <phoneticPr fontId="2" type="noConversion"/>
  </si>
  <si>
    <t>송준이</t>
    <phoneticPr fontId="2" type="noConversion"/>
  </si>
  <si>
    <t>053-630-3352</t>
    <phoneticPr fontId="2" type="noConversion"/>
  </si>
  <si>
    <t>대항염 주례리 경북종합건설소 도로확지장주 이설공사</t>
    <phoneticPr fontId="2" type="noConversion"/>
  </si>
  <si>
    <t>김천지사</t>
    <phoneticPr fontId="2" type="noConversion"/>
  </si>
  <si>
    <t>김으뜸</t>
    <phoneticPr fontId="2" type="noConversion"/>
  </si>
  <si>
    <t>054-427-5273</t>
    <phoneticPr fontId="2" type="noConversion"/>
  </si>
  <si>
    <t>2016년 구미전력지사 154kV 변압기 정밀점검</t>
    <phoneticPr fontId="2" type="noConversion"/>
  </si>
  <si>
    <t>구미전력지사</t>
    <phoneticPr fontId="2" type="noConversion"/>
  </si>
  <si>
    <t>김성수</t>
    <phoneticPr fontId="2" type="noConversion"/>
  </si>
  <si>
    <t>054-479-9363</t>
    <phoneticPr fontId="2" type="noConversion"/>
  </si>
  <si>
    <t>2016년 구미전력지사 154kV GIS 정밀점검</t>
    <phoneticPr fontId="2" type="noConversion"/>
  </si>
  <si>
    <t>154kV 노변-효목 등 8개 T/L 자기애관 EBA교체공사</t>
    <phoneticPr fontId="2" type="noConversion"/>
  </si>
  <si>
    <t>이호선</t>
    <phoneticPr fontId="2" type="noConversion"/>
  </si>
  <si>
    <t>053-210-3729</t>
    <phoneticPr fontId="2" type="noConversion"/>
  </si>
  <si>
    <t>포항전력지사 154kV M.Tr 정밀점검공사</t>
    <phoneticPr fontId="2" type="noConversion"/>
  </si>
  <si>
    <t>권태범</t>
    <phoneticPr fontId="2" type="noConversion"/>
  </si>
  <si>
    <t>054-720-3373</t>
    <phoneticPr fontId="2" type="noConversion"/>
  </si>
  <si>
    <t>아천지구 경북종합건설소 하천정비지장주 이설공사</t>
    <phoneticPr fontId="2" type="noConversion"/>
  </si>
  <si>
    <t>최창열</t>
    <phoneticPr fontId="2" type="noConversion"/>
  </si>
  <si>
    <t>054-429-5274</t>
    <phoneticPr fontId="2" type="noConversion"/>
  </si>
  <si>
    <t>154kV 영주-봉화T/L 지장철탑이설공사</t>
    <phoneticPr fontId="2" type="noConversion"/>
  </si>
  <si>
    <t>권구현</t>
    <phoneticPr fontId="2" type="noConversion"/>
  </si>
  <si>
    <t>대항면 운수리 하야로비공원 지장주이설공사</t>
    <phoneticPr fontId="2" type="noConversion"/>
  </si>
  <si>
    <t>이홍직</t>
    <phoneticPr fontId="2" type="noConversion"/>
  </si>
  <si>
    <t>054-429-5276</t>
    <phoneticPr fontId="2" type="noConversion"/>
  </si>
  <si>
    <t>345kV 울주-월성NP 등 2개 T/L 송전선로 계통정비공사</t>
    <phoneticPr fontId="2" type="noConversion"/>
  </si>
  <si>
    <t>정영식</t>
    <phoneticPr fontId="2" type="noConversion"/>
  </si>
  <si>
    <t>054-720-3342</t>
    <phoneticPr fontId="2" type="noConversion"/>
  </si>
  <si>
    <t>154kV 동안동-임하HP 전선접속개소교체공사</t>
    <phoneticPr fontId="2" type="noConversion"/>
  </si>
  <si>
    <t>안동전력지사</t>
    <phoneticPr fontId="2" type="noConversion"/>
  </si>
  <si>
    <t>권순호</t>
    <phoneticPr fontId="2" type="noConversion"/>
  </si>
  <si>
    <t>054-851-3352</t>
    <phoneticPr fontId="2" type="noConversion"/>
  </si>
  <si>
    <t>345kV 영포등 10개 T/L 피뢰기설치공사</t>
    <phoneticPr fontId="2" type="noConversion"/>
  </si>
  <si>
    <t>054-720-3343</t>
    <phoneticPr fontId="2" type="noConversion"/>
  </si>
  <si>
    <t>중앙로#1~#3 배전S/T 변압기 교체</t>
    <phoneticPr fontId="2" type="noConversion"/>
  </si>
  <si>
    <t>대구경북지역본부</t>
    <phoneticPr fontId="2" type="noConversion"/>
  </si>
  <si>
    <t>345kV 신경산S/S 노후배전반 대체공사</t>
    <phoneticPr fontId="2" type="noConversion"/>
  </si>
  <si>
    <t>김재훈</t>
    <phoneticPr fontId="2" type="noConversion"/>
  </si>
  <si>
    <t>053-210-3744</t>
    <phoneticPr fontId="2" type="noConversion"/>
  </si>
  <si>
    <t>345kV 신포항-신월성#3,4 등 2개 T/L 전력선교체공사</t>
    <phoneticPr fontId="2" type="noConversion"/>
  </si>
  <si>
    <t>송전</t>
    <phoneticPr fontId="2" type="noConversion"/>
  </si>
  <si>
    <t>포항전력지사</t>
    <phoneticPr fontId="2" type="noConversion"/>
  </si>
  <si>
    <t>정영식</t>
    <phoneticPr fontId="2" type="noConversion"/>
  </si>
  <si>
    <t>054-720-3342</t>
    <phoneticPr fontId="2" type="noConversion"/>
  </si>
  <si>
    <t>154kV 단양T/L 노후취약지지물 교체공사</t>
    <phoneticPr fontId="2" type="noConversion"/>
  </si>
  <si>
    <t>박상철</t>
    <phoneticPr fontId="2" type="noConversion"/>
  </si>
  <si>
    <t>053-630-3353</t>
    <phoneticPr fontId="2" type="noConversion"/>
  </si>
  <si>
    <t>154kV 포항-천북 T/L 안전이격확보공사</t>
    <phoneticPr fontId="2" type="noConversion"/>
  </si>
  <si>
    <t>김정민</t>
    <phoneticPr fontId="2" type="noConversion"/>
  </si>
  <si>
    <t>054-720-3343</t>
    <phoneticPr fontId="2" type="noConversion"/>
  </si>
  <si>
    <t>154kV 영일-양북 T/L 안전이격확보공사</t>
    <phoneticPr fontId="2" type="noConversion"/>
  </si>
  <si>
    <t>2016년도 배전지능화 단말장치 설치공사</t>
    <phoneticPr fontId="2" type="noConversion"/>
  </si>
  <si>
    <t>배전운영부</t>
    <phoneticPr fontId="2" type="noConversion"/>
  </si>
  <si>
    <t>박재빈</t>
    <phoneticPr fontId="2" type="noConversion"/>
  </si>
  <si>
    <t>053-350-2275</t>
    <phoneticPr fontId="2" type="noConversion"/>
  </si>
  <si>
    <t>배전건설부</t>
    <phoneticPr fontId="2" type="noConversion"/>
  </si>
  <si>
    <t>광전송장치 계통보강 공사</t>
    <phoneticPr fontId="2" type="noConversion"/>
  </si>
  <si>
    <t>신병익</t>
    <phoneticPr fontId="2" type="noConversion"/>
  </si>
  <si>
    <t>053-210-3769</t>
    <phoneticPr fontId="2" type="noConversion"/>
  </si>
  <si>
    <t>칠곡전력지사 보안등 교체공사</t>
    <phoneticPr fontId="2" type="noConversion"/>
  </si>
  <si>
    <t>토건운영부</t>
    <phoneticPr fontId="2" type="noConversion"/>
  </si>
  <si>
    <t>송재갑</t>
    <phoneticPr fontId="2" type="noConversion"/>
  </si>
  <si>
    <t>대구경북지역본부</t>
    <phoneticPr fontId="2" type="noConversion"/>
  </si>
  <si>
    <t>전력공급부</t>
    <phoneticPr fontId="2" type="noConversion"/>
  </si>
  <si>
    <t>안동P/O 상반기 차단기 정밀점검</t>
    <phoneticPr fontId="2" type="noConversion"/>
  </si>
  <si>
    <t>안동전력지사</t>
    <phoneticPr fontId="2" type="noConversion"/>
  </si>
  <si>
    <t>윤민호</t>
    <phoneticPr fontId="2" type="noConversion"/>
  </si>
  <si>
    <t>054-851-3368</t>
    <phoneticPr fontId="2" type="noConversion"/>
  </si>
  <si>
    <t>원전 스위치야드 보안설비 보강(한울 1발 스위치야드)</t>
    <phoneticPr fontId="2" type="noConversion"/>
  </si>
  <si>
    <t>권태준</t>
    <phoneticPr fontId="2" type="noConversion"/>
  </si>
  <si>
    <t>053-210-3767</t>
    <phoneticPr fontId="2" type="noConversion"/>
  </si>
  <si>
    <t>KepCIT 광선로 취약개소 보강공사(1차)</t>
    <phoneticPr fontId="2" type="noConversion"/>
  </si>
  <si>
    <t>장윤석</t>
    <phoneticPr fontId="2" type="noConversion"/>
  </si>
  <si>
    <t>053-350-2474</t>
    <phoneticPr fontId="2" type="noConversion"/>
  </si>
  <si>
    <t>공평 등 4개S/S 170kV GIS정밀점검공사</t>
    <phoneticPr fontId="2" type="noConversion"/>
  </si>
  <si>
    <t>154kV논공등 3개T/L EBA 자기애관 교체</t>
    <phoneticPr fontId="2" type="noConversion"/>
  </si>
  <si>
    <t>달성전력지사</t>
    <phoneticPr fontId="2" type="noConversion"/>
  </si>
  <si>
    <t>권민성</t>
    <phoneticPr fontId="2" type="noConversion"/>
  </si>
  <si>
    <t>053-630-3358</t>
    <phoneticPr fontId="2" type="noConversion"/>
  </si>
  <si>
    <t>안동P/O 상반기 주변압기 정밀점검</t>
    <phoneticPr fontId="2" type="noConversion"/>
  </si>
  <si>
    <t>곽준형</t>
    <phoneticPr fontId="2" type="noConversion"/>
  </si>
  <si>
    <t>054-851-3369</t>
    <phoneticPr fontId="2" type="noConversion"/>
  </si>
  <si>
    <t>검단 등 4개S/S 주변압기 정밀점검공사</t>
    <phoneticPr fontId="2" type="noConversion"/>
  </si>
  <si>
    <t>김세영</t>
    <phoneticPr fontId="2" type="noConversion"/>
  </si>
  <si>
    <t>053-210-3748</t>
    <phoneticPr fontId="2" type="noConversion"/>
  </si>
  <si>
    <t>달성전력지사 2016년 상반기 주변압기 정밀점검공사</t>
    <phoneticPr fontId="2" type="noConversion"/>
  </si>
  <si>
    <t>성창현</t>
    <phoneticPr fontId="2" type="noConversion"/>
  </si>
  <si>
    <t>053-630-3377</t>
    <phoneticPr fontId="2" type="noConversion"/>
  </si>
  <si>
    <t>달성전력지사 2016년 상반기 GIS 정밀점검공사</t>
    <phoneticPr fontId="2" type="noConversion"/>
  </si>
  <si>
    <t>김영환</t>
    <phoneticPr fontId="2" type="noConversion"/>
  </si>
  <si>
    <t>053-630-3374</t>
    <phoneticPr fontId="2" type="noConversion"/>
  </si>
  <si>
    <t>북포항S/S 23kV GIS 대체공사</t>
    <phoneticPr fontId="2" type="noConversion"/>
  </si>
  <si>
    <t>임대우</t>
    <phoneticPr fontId="2" type="noConversion"/>
  </si>
  <si>
    <t>054-720-3374</t>
    <phoneticPr fontId="2" type="noConversion"/>
  </si>
  <si>
    <t>2016년 남대구지사 수목전지 공사</t>
    <phoneticPr fontId="2" type="noConversion"/>
  </si>
  <si>
    <t>남대구지사</t>
    <phoneticPr fontId="2" type="noConversion"/>
  </si>
  <si>
    <t>이동렬</t>
    <phoneticPr fontId="2" type="noConversion"/>
  </si>
  <si>
    <t>053-630-2272</t>
    <phoneticPr fontId="2" type="noConversion"/>
  </si>
  <si>
    <t>345kV 서대구-고령T/L 안전이격 확보공사</t>
    <phoneticPr fontId="2" type="noConversion"/>
  </si>
  <si>
    <t>이성철</t>
    <phoneticPr fontId="2" type="noConversion"/>
  </si>
  <si>
    <t>직할 배전계통 광케이블 시설공사</t>
    <phoneticPr fontId="2" type="noConversion"/>
  </si>
  <si>
    <t>ICT</t>
    <phoneticPr fontId="2" type="noConversion"/>
  </si>
  <si>
    <t>현진우</t>
    <phoneticPr fontId="2" type="noConversion"/>
  </si>
  <si>
    <t>053-350-2475</t>
    <phoneticPr fontId="2" type="noConversion"/>
  </si>
  <si>
    <t>직할 배전계통 OPNW 시설공사</t>
    <phoneticPr fontId="2" type="noConversion"/>
  </si>
  <si>
    <t>통합단말장치 시설공사</t>
    <phoneticPr fontId="2" type="noConversion"/>
  </si>
  <si>
    <t>154kV 성주-금릉T/L 지중화 관련 OPGW 이설공사</t>
    <phoneticPr fontId="2" type="noConversion"/>
  </si>
  <si>
    <t>칠곡전력지사</t>
    <phoneticPr fontId="2" type="noConversion"/>
  </si>
  <si>
    <t>윤경한</t>
    <phoneticPr fontId="2" type="noConversion"/>
  </si>
  <si>
    <t>054-970-3392</t>
    <phoneticPr fontId="2" type="noConversion"/>
  </si>
  <si>
    <t>신영주S/S 345kV M.Tr 예방진단시스템 설치공사</t>
    <phoneticPr fontId="2" type="noConversion"/>
  </si>
  <si>
    <t>한준형</t>
    <phoneticPr fontId="2" type="noConversion"/>
  </si>
  <si>
    <t>053-210-3760</t>
    <phoneticPr fontId="2" type="noConversion"/>
  </si>
  <si>
    <t>구미S/S GIS 부분방전진단시스템 설치공사</t>
    <phoneticPr fontId="2" type="noConversion"/>
  </si>
  <si>
    <t>2016년 남대구지사 맨홀 청소점검공사</t>
    <phoneticPr fontId="2" type="noConversion"/>
  </si>
  <si>
    <t>최경석</t>
    <phoneticPr fontId="2" type="noConversion"/>
  </si>
  <si>
    <t>053-630-2273</t>
    <phoneticPr fontId="2" type="noConversion"/>
  </si>
  <si>
    <t>2016년 남대구 맨홀 보수보강공사</t>
    <phoneticPr fontId="2" type="noConversion"/>
  </si>
  <si>
    <t>053-630-2276</t>
    <phoneticPr fontId="2" type="noConversion"/>
  </si>
  <si>
    <t>원전 스위치야드 보안설비 보강(월성 2발 스위치야드)</t>
    <phoneticPr fontId="2" type="noConversion"/>
  </si>
  <si>
    <t>월성S/Y 77BAY GIS 정밀점검공사</t>
    <phoneticPr fontId="2" type="noConversion"/>
  </si>
  <si>
    <t>강효중</t>
    <phoneticPr fontId="2" type="noConversion"/>
  </si>
  <si>
    <t>2016년 칠곡전력지사 차단기 정밀점검공사</t>
    <phoneticPr fontId="2" type="noConversion"/>
  </si>
  <si>
    <t>이두성</t>
    <phoneticPr fontId="2" type="noConversion"/>
  </si>
  <si>
    <t>054-970-3362</t>
    <phoneticPr fontId="2" type="noConversion"/>
  </si>
  <si>
    <t>내당,양북S/S RTU 교체에따른 SCADA 정비공사</t>
    <phoneticPr fontId="2" type="noConversion"/>
  </si>
  <si>
    <t>김정근</t>
    <phoneticPr fontId="2" type="noConversion"/>
  </si>
  <si>
    <t>053-210-3756</t>
    <phoneticPr fontId="2" type="noConversion"/>
  </si>
  <si>
    <t>북대구S/S 345kV M.Tr 정밀점검공사</t>
    <phoneticPr fontId="2" type="noConversion"/>
  </si>
  <si>
    <t>김도완</t>
    <phoneticPr fontId="2" type="noConversion"/>
  </si>
  <si>
    <t>054-970-3382</t>
    <phoneticPr fontId="2" type="noConversion"/>
  </si>
  <si>
    <t>신영주S/S GIS 부분방전진단시스템 설치공사</t>
    <phoneticPr fontId="2" type="noConversion"/>
  </si>
  <si>
    <t>안계변전소 등 3개소 변압기실 벽체보강공사</t>
    <phoneticPr fontId="2" type="noConversion"/>
  </si>
  <si>
    <t>방봉규</t>
    <phoneticPr fontId="2" type="noConversion"/>
  </si>
  <si>
    <t>경주지사 냉동기 교체공사</t>
    <phoneticPr fontId="2" type="noConversion"/>
  </si>
  <si>
    <t>단양T/L 노후 취약지지물 교체관련 OPGW공사</t>
    <phoneticPr fontId="2" type="noConversion"/>
  </si>
  <si>
    <t>상주T/L OPGW 이설공사</t>
    <phoneticPr fontId="2" type="noConversion"/>
  </si>
  <si>
    <t>김준성</t>
    <phoneticPr fontId="2" type="noConversion"/>
  </si>
  <si>
    <t>상주-첨촌T/L OPGW 이설공사</t>
    <phoneticPr fontId="2" type="noConversion"/>
  </si>
  <si>
    <t>154kV 청리-상주 등 6개 T/L 송전피뢰기설치공사</t>
    <phoneticPr fontId="2" type="noConversion"/>
  </si>
  <si>
    <t>김병수</t>
    <phoneticPr fontId="2" type="noConversion"/>
  </si>
  <si>
    <t>054-479-9352</t>
    <phoneticPr fontId="2" type="noConversion"/>
  </si>
  <si>
    <t>관내 변전소 화재수신반 교체공사</t>
    <phoneticPr fontId="2" type="noConversion"/>
  </si>
  <si>
    <t>포항지사 빙축열 교체공사</t>
    <phoneticPr fontId="2" type="noConversion"/>
  </si>
  <si>
    <t>나종원</t>
    <phoneticPr fontId="2" type="noConversion"/>
  </si>
  <si>
    <t>154kV 안동-안동HP 안전이격공사</t>
    <phoneticPr fontId="2" type="noConversion"/>
  </si>
  <si>
    <t>16년 신경산S/S 170kV 장기사용 GIS 대체공사</t>
    <phoneticPr fontId="2" type="noConversion"/>
  </si>
  <si>
    <t>경산전력지사</t>
    <phoneticPr fontId="2" type="noConversion"/>
  </si>
  <si>
    <t>박언수</t>
    <phoneticPr fontId="2" type="noConversion"/>
  </si>
  <si>
    <t>053-859-8382</t>
    <phoneticPr fontId="2" type="noConversion"/>
  </si>
  <si>
    <t>154kV 상주-점촌T/L 노후취약지지물교체공사</t>
    <phoneticPr fontId="2" type="noConversion"/>
  </si>
  <si>
    <t>구미전력지사</t>
    <phoneticPr fontId="2" type="noConversion"/>
  </si>
  <si>
    <t>김병수</t>
    <phoneticPr fontId="2" type="noConversion"/>
  </si>
  <si>
    <t>054-479-9352</t>
    <phoneticPr fontId="2" type="noConversion"/>
  </si>
  <si>
    <t>의성군중앙로 지중화 공사</t>
    <phoneticPr fontId="2" type="noConversion"/>
  </si>
  <si>
    <t>울진군 중앙로 지중화공사</t>
    <phoneticPr fontId="2" type="noConversion"/>
  </si>
  <si>
    <t>포항시 영일만 지중화공사</t>
    <phoneticPr fontId="2" type="noConversion"/>
  </si>
  <si>
    <t>원전 스위치야드 보안설비 보강(월성 3발 스위치야드)</t>
    <phoneticPr fontId="2" type="noConversion"/>
  </si>
  <si>
    <t>영주댐 시설 지장철탑 이설관련 OPGW 공사</t>
    <phoneticPr fontId="2" type="noConversion"/>
  </si>
  <si>
    <t>배성우</t>
    <phoneticPr fontId="2" type="noConversion"/>
  </si>
  <si>
    <t>054-630-3392</t>
    <phoneticPr fontId="2" type="noConversion"/>
  </si>
  <si>
    <t>안동 태사길 지중화공사</t>
    <phoneticPr fontId="2" type="noConversion"/>
  </si>
  <si>
    <t>배전건설부</t>
    <phoneticPr fontId="2" type="noConversion"/>
  </si>
  <si>
    <t>신효경</t>
    <phoneticPr fontId="2" type="noConversion"/>
  </si>
  <si>
    <t>053-350-2426</t>
    <phoneticPr fontId="2" type="noConversion"/>
  </si>
  <si>
    <t>안동 대안로 지중화공사</t>
    <phoneticPr fontId="2" type="noConversion"/>
  </si>
  <si>
    <t>영양 중앙로 지중화공사</t>
    <phoneticPr fontId="2" type="noConversion"/>
  </si>
  <si>
    <t>2016년 SCADA 원격소장치 교체공사</t>
    <phoneticPr fontId="2" type="noConversion"/>
  </si>
  <si>
    <t>정해일</t>
    <phoneticPr fontId="2" type="noConversion"/>
  </si>
  <si>
    <t>053-210-3763</t>
    <phoneticPr fontId="2" type="noConversion"/>
  </si>
  <si>
    <t>계통보호전송장치 교체공사</t>
    <phoneticPr fontId="2" type="noConversion"/>
  </si>
  <si>
    <t>KepCIT 광선로 취약개소 보강공사(2차)</t>
    <phoneticPr fontId="2" type="noConversion"/>
  </si>
  <si>
    <t>154kV 청리-상주T/L 노후취약지지물교체공사</t>
    <phoneticPr fontId="2" type="noConversion"/>
  </si>
  <si>
    <t>조수영</t>
    <phoneticPr fontId="2" type="noConversion"/>
  </si>
  <si>
    <t>서대구 무침회골목 지중화공사</t>
    <phoneticPr fontId="2" type="noConversion"/>
  </si>
  <si>
    <t>최민곤</t>
    <phoneticPr fontId="2" type="noConversion"/>
  </si>
  <si>
    <t>053-350-2456</t>
    <phoneticPr fontId="2" type="noConversion"/>
  </si>
  <si>
    <t>성주 성주로 지중화공사</t>
    <phoneticPr fontId="2" type="noConversion"/>
  </si>
  <si>
    <t>고령 고령광장 지중화공사</t>
    <phoneticPr fontId="2" type="noConversion"/>
  </si>
  <si>
    <t>김연수</t>
    <phoneticPr fontId="2" type="noConversion"/>
  </si>
  <si>
    <t>053-350-2424</t>
    <phoneticPr fontId="2" type="noConversion"/>
  </si>
  <si>
    <t>김천 김천로 지중화공사</t>
    <phoneticPr fontId="2" type="noConversion"/>
  </si>
  <si>
    <t>선산-고아#1,2T/L PITR 교체공사</t>
    <phoneticPr fontId="2" type="noConversion"/>
  </si>
  <si>
    <t>정재균</t>
    <phoneticPr fontId="2" type="noConversion"/>
  </si>
  <si>
    <t>과학화보안설비 울타리 보강(신포항변전소)</t>
    <phoneticPr fontId="2" type="noConversion"/>
  </si>
  <si>
    <t>과학화보안설비 울타리 보강(서대구변전소)</t>
    <phoneticPr fontId="2" type="noConversion"/>
  </si>
  <si>
    <t>광평S/S 154kV M.Tr 정밀점검공사</t>
    <phoneticPr fontId="2" type="noConversion"/>
  </si>
  <si>
    <t>박용현</t>
    <phoneticPr fontId="2" type="noConversion"/>
  </si>
  <si>
    <t>054-970-3363</t>
    <phoneticPr fontId="2" type="noConversion"/>
  </si>
  <si>
    <t>안동P/O 하반기 차단기 정밀점검</t>
    <phoneticPr fontId="2" type="noConversion"/>
  </si>
  <si>
    <t>유선미</t>
    <phoneticPr fontId="2" type="noConversion"/>
  </si>
  <si>
    <t>054-851-3365</t>
    <phoneticPr fontId="2" type="noConversion"/>
  </si>
  <si>
    <t>안동P/O 하반기 주변압기 정밀점검</t>
    <phoneticPr fontId="2" type="noConversion"/>
  </si>
  <si>
    <t>박종일</t>
    <phoneticPr fontId="2" type="noConversion"/>
  </si>
  <si>
    <t>054-851-3363</t>
    <phoneticPr fontId="2" type="noConversion"/>
  </si>
  <si>
    <t>달성전력지사 2016년 하반기 주변압기 정밀점검공사</t>
    <phoneticPr fontId="2" type="noConversion"/>
  </si>
  <si>
    <t>대구경북지역본부</t>
    <phoneticPr fontId="2" type="noConversion"/>
  </si>
  <si>
    <t>김종혁</t>
    <phoneticPr fontId="2" type="noConversion"/>
  </si>
  <si>
    <t>053-630-3375</t>
    <phoneticPr fontId="2" type="noConversion"/>
  </si>
  <si>
    <t>16년 경산P/O 154kV 주변압기 정밀점검공사</t>
    <phoneticPr fontId="2" type="noConversion"/>
  </si>
  <si>
    <t>경산전력지사</t>
    <phoneticPr fontId="2" type="noConversion"/>
  </si>
  <si>
    <t>하상준</t>
    <phoneticPr fontId="2" type="noConversion"/>
  </si>
  <si>
    <t>053-859-8363</t>
    <phoneticPr fontId="2" type="noConversion"/>
  </si>
  <si>
    <t>달성전력지사 2016년 하반기 GIS 정밀점검공사</t>
    <phoneticPr fontId="2" type="noConversion"/>
  </si>
  <si>
    <t>김홍성</t>
    <phoneticPr fontId="2" type="noConversion"/>
  </si>
  <si>
    <t>053-630-3376</t>
    <phoneticPr fontId="2" type="noConversion"/>
  </si>
  <si>
    <t>경북지사 비상발전기 교체공사</t>
    <phoneticPr fontId="2" type="noConversion"/>
  </si>
  <si>
    <t>토건운영부</t>
    <phoneticPr fontId="2" type="noConversion"/>
  </si>
  <si>
    <t>송재갑</t>
    <phoneticPr fontId="2" type="noConversion"/>
  </si>
  <si>
    <t>서대구S/S Sh.R 교체공사</t>
    <phoneticPr fontId="2" type="noConversion"/>
  </si>
  <si>
    <t>칠곡전력지사</t>
    <phoneticPr fontId="2" type="noConversion"/>
  </si>
  <si>
    <t>김형섭</t>
    <phoneticPr fontId="2" type="noConversion"/>
  </si>
  <si>
    <t>054-970-3383</t>
    <phoneticPr fontId="2" type="noConversion"/>
  </si>
  <si>
    <t>월성S/Y 78BAY GIS 정밀점검공사</t>
    <phoneticPr fontId="2" type="noConversion"/>
  </si>
  <si>
    <t>포항전력지사</t>
    <phoneticPr fontId="2" type="noConversion"/>
  </si>
  <si>
    <t>강효중</t>
    <phoneticPr fontId="2" type="noConversion"/>
  </si>
  <si>
    <t>054-720-3377</t>
    <phoneticPr fontId="2" type="noConversion"/>
  </si>
  <si>
    <t>남대구지사 덤웨이트 설치공사</t>
    <phoneticPr fontId="2" type="noConversion"/>
  </si>
  <si>
    <t>나종원</t>
    <phoneticPr fontId="2" type="noConversion"/>
  </si>
  <si>
    <t>본부 사옥 승강기 교체공사</t>
    <phoneticPr fontId="2" type="noConversion"/>
  </si>
  <si>
    <t>2017-18년도 대구경북지역본부 지중송전설비 위탁정비공사</t>
    <phoneticPr fontId="2" type="noConversion"/>
  </si>
  <si>
    <t>이호선</t>
    <phoneticPr fontId="2" type="noConversion"/>
  </si>
  <si>
    <t>053-210-3729</t>
    <phoneticPr fontId="2" type="noConversion"/>
  </si>
  <si>
    <t>2차년도 AMI 통신망 구축공사</t>
    <phoneticPr fontId="2" type="noConversion"/>
  </si>
  <si>
    <t>부산울산지역본부</t>
    <phoneticPr fontId="2" type="noConversion"/>
  </si>
  <si>
    <t>김정욱</t>
    <phoneticPr fontId="2" type="noConversion"/>
  </si>
  <si>
    <t>051-801-2467</t>
    <phoneticPr fontId="2" type="noConversion"/>
  </si>
  <si>
    <t>154㎸ 신울산-언양 등 3개T/L OPGW 이설공사</t>
    <phoneticPr fontId="2" type="noConversion"/>
  </si>
  <si>
    <t>김택수</t>
    <phoneticPr fontId="2" type="noConversion"/>
  </si>
  <si>
    <t>051-797-5641</t>
    <phoneticPr fontId="2" type="noConversion"/>
  </si>
  <si>
    <t>2016년 서부산관내 170kV GIS UHF 센서취부 및 정밀점검 공사</t>
    <phoneticPr fontId="2" type="noConversion"/>
  </si>
  <si>
    <t>서부산전력지사</t>
    <phoneticPr fontId="2" type="noConversion"/>
  </si>
  <si>
    <t>김승언</t>
    <phoneticPr fontId="2" type="noConversion"/>
  </si>
  <si>
    <t>051-794-8377</t>
    <phoneticPr fontId="2" type="noConversion"/>
  </si>
  <si>
    <t>345㎸ 신양산-북부산 등 2개T/L OPGW 이설공사</t>
    <phoneticPr fontId="2" type="noConversion"/>
  </si>
  <si>
    <t>154㎸ 태화-북울산T/L OPGW 이설공사</t>
    <phoneticPr fontId="2" type="noConversion"/>
  </si>
  <si>
    <t>전력구 감시시스템용 광케이블 시설공사</t>
    <phoneticPr fontId="2" type="noConversion"/>
  </si>
  <si>
    <t>154㎸ 북부산-동래T/L 철거관련 지중광케이블 철거공사</t>
    <phoneticPr fontId="2" type="noConversion"/>
  </si>
  <si>
    <t>최지호</t>
    <phoneticPr fontId="2" type="noConversion"/>
  </si>
  <si>
    <t>051-801-2232</t>
    <phoneticPr fontId="2" type="noConversion"/>
  </si>
  <si>
    <t>동래지사</t>
    <phoneticPr fontId="2" type="noConversion"/>
  </si>
  <si>
    <t>'17~'18년 지중송전 위탁정비공사</t>
    <phoneticPr fontId="2" type="noConversion"/>
  </si>
  <si>
    <t>전력구</t>
    <phoneticPr fontId="2" type="noConversion"/>
  </si>
  <si>
    <t>김상호</t>
    <phoneticPr fontId="2" type="noConversion"/>
  </si>
  <si>
    <t>051-604-5628</t>
    <phoneticPr fontId="2" type="noConversion"/>
  </si>
  <si>
    <t>지중송전 위탁정비공사</t>
    <phoneticPr fontId="2" type="noConversion"/>
  </si>
  <si>
    <t>북부산전력지사</t>
    <phoneticPr fontId="2" type="noConversion"/>
  </si>
  <si>
    <t>배채경</t>
    <phoneticPr fontId="2" type="noConversion"/>
  </si>
  <si>
    <t>051-330-2334</t>
    <phoneticPr fontId="2" type="noConversion"/>
  </si>
  <si>
    <t>154㎸ 현대분기T/L관련 OPGW 시설공사</t>
    <phoneticPr fontId="2" type="noConversion"/>
  </si>
  <si>
    <t>345kV 신양산-고리 등 3개T/L 전선접속개소 전선교체공사</t>
    <phoneticPr fontId="2" type="noConversion"/>
  </si>
  <si>
    <t>154kV 서부산-다대 지장이설 등 2건 보강공사</t>
    <phoneticPr fontId="2" type="noConversion"/>
  </si>
  <si>
    <t>송전</t>
    <phoneticPr fontId="2" type="noConversion"/>
  </si>
  <si>
    <t>부산울산지역본부</t>
    <phoneticPr fontId="2" type="noConversion"/>
  </si>
  <si>
    <t>송전운영부</t>
    <phoneticPr fontId="2" type="noConversion"/>
  </si>
  <si>
    <t>김민석</t>
    <phoneticPr fontId="2" type="noConversion"/>
  </si>
  <si>
    <t>신고리-고리등 8개 전력구 감시시스템 설치공사</t>
    <phoneticPr fontId="2" type="noConversion"/>
  </si>
  <si>
    <t>2016년 계통보호전송장치 교체 공사</t>
    <phoneticPr fontId="2" type="noConversion"/>
  </si>
  <si>
    <t>ICT</t>
    <phoneticPr fontId="2" type="noConversion"/>
  </si>
  <si>
    <t>부산울산지역본부</t>
    <phoneticPr fontId="2" type="noConversion"/>
  </si>
  <si>
    <t>전자제어부</t>
    <phoneticPr fontId="2" type="noConversion"/>
  </si>
  <si>
    <t>이창윤</t>
    <phoneticPr fontId="2" type="noConversion"/>
  </si>
  <si>
    <t>051-797-5643</t>
    <phoneticPr fontId="2" type="noConversion"/>
  </si>
  <si>
    <t>345kV 신울산-고리NP T/L 안전이격확보공사</t>
    <phoneticPr fontId="2" type="noConversion"/>
  </si>
  <si>
    <t>김영화</t>
    <phoneticPr fontId="2" type="noConversion"/>
  </si>
  <si>
    <t>051-553-4343</t>
    <phoneticPr fontId="2" type="noConversion"/>
  </si>
  <si>
    <t>154kV 서창-산막T/L 지장이설공사</t>
    <phoneticPr fontId="2" type="noConversion"/>
  </si>
  <si>
    <t>송전운영부</t>
    <phoneticPr fontId="2" type="noConversion"/>
  </si>
  <si>
    <t>황승우</t>
    <phoneticPr fontId="2" type="noConversion"/>
  </si>
  <si>
    <t>051-604-5823</t>
    <phoneticPr fontId="2" type="noConversion"/>
  </si>
  <si>
    <t>'16~'17년 전력구 종합감시시스템 위탁점검 및 정비공사(남부권)</t>
    <phoneticPr fontId="2" type="noConversion"/>
  </si>
  <si>
    <t>전력구</t>
    <phoneticPr fontId="2" type="noConversion"/>
  </si>
  <si>
    <t>최영근</t>
    <phoneticPr fontId="2" type="noConversion"/>
  </si>
  <si>
    <t>051-604-5629</t>
    <phoneticPr fontId="2" type="noConversion"/>
  </si>
  <si>
    <t xml:space="preserve">장유S/S 주삼D/L 과부하해소공사 </t>
    <phoneticPr fontId="2" type="noConversion"/>
  </si>
  <si>
    <t>김상권</t>
    <phoneticPr fontId="2" type="noConversion"/>
  </si>
  <si>
    <t>055-330-2237</t>
    <phoneticPr fontId="2" type="noConversion"/>
  </si>
  <si>
    <t>다대SS강구등14개DL비난연케이블교체 공사</t>
    <phoneticPr fontId="2" type="noConversion"/>
  </si>
  <si>
    <t>중부산지사</t>
    <phoneticPr fontId="2" type="noConversion"/>
  </si>
  <si>
    <t>최재용</t>
    <phoneticPr fontId="2" type="noConversion"/>
  </si>
  <si>
    <t>부산S/S 배전 인출정비 전력구 공사</t>
    <phoneticPr fontId="2" type="noConversion"/>
  </si>
  <si>
    <t>토건운영부</t>
    <phoneticPr fontId="2" type="noConversion"/>
  </si>
  <si>
    <t>양기홍</t>
    <phoneticPr fontId="2" type="noConversion"/>
  </si>
  <si>
    <t>051-797-5651</t>
    <phoneticPr fontId="2" type="noConversion"/>
  </si>
  <si>
    <t>북부산전력지사 관내 변전소 외벽 리모델링공사 (2개소)</t>
    <phoneticPr fontId="2" type="noConversion"/>
  </si>
  <si>
    <t>토건(사옥건설 포함)</t>
    <phoneticPr fontId="2" type="noConversion"/>
  </si>
  <si>
    <t>최주희</t>
    <phoneticPr fontId="2" type="noConversion"/>
  </si>
  <si>
    <t>051-797-5656</t>
    <phoneticPr fontId="2" type="noConversion"/>
  </si>
  <si>
    <t>345kV 옥외형 지중종단접속함 비산방지 차폐설비 설치공사</t>
    <phoneticPr fontId="2" type="noConversion"/>
  </si>
  <si>
    <t>차창민</t>
    <phoneticPr fontId="2" type="noConversion"/>
  </si>
  <si>
    <t>051-797-5556</t>
    <phoneticPr fontId="2" type="noConversion"/>
  </si>
  <si>
    <t>다대SS본동DL비상시부하능력 보강공사</t>
    <phoneticPr fontId="2" type="noConversion"/>
  </si>
  <si>
    <t>김수진</t>
    <phoneticPr fontId="2" type="noConversion"/>
  </si>
  <si>
    <t>051-240-3273</t>
    <phoneticPr fontId="2" type="noConversion"/>
  </si>
  <si>
    <t>개금SS 신개금DL 과부하 해소공사</t>
    <phoneticPr fontId="2" type="noConversion"/>
  </si>
  <si>
    <t>부산울산지역본부</t>
    <phoneticPr fontId="2" type="noConversion"/>
  </si>
  <si>
    <t>북부산지사</t>
    <phoneticPr fontId="2" type="noConversion"/>
  </si>
  <si>
    <t>이재방</t>
    <phoneticPr fontId="2" type="noConversion"/>
  </si>
  <si>
    <t>051-309-2234</t>
    <phoneticPr fontId="2" type="noConversion"/>
  </si>
  <si>
    <t>울산전력지사 관내 변전소 외벽 리모델링공사</t>
    <phoneticPr fontId="2" type="noConversion"/>
  </si>
  <si>
    <t>토건(사옥건설 포함)</t>
    <phoneticPr fontId="2" type="noConversion"/>
  </si>
  <si>
    <t>우정호</t>
    <phoneticPr fontId="2" type="noConversion"/>
  </si>
  <si>
    <t>051-797-5753</t>
    <phoneticPr fontId="2" type="noConversion"/>
  </si>
  <si>
    <t>직할 관내 변전소 외벽 리모델링공사 (1개소)</t>
    <phoneticPr fontId="2" type="noConversion"/>
  </si>
  <si>
    <t>남부산지사</t>
    <phoneticPr fontId="2" type="noConversion"/>
  </si>
  <si>
    <t>송전운영부</t>
    <phoneticPr fontId="2" type="noConversion"/>
  </si>
  <si>
    <t>북부산전력지사 호우피해 옹벽설치 및 법면보강공사</t>
    <phoneticPr fontId="2" type="noConversion"/>
  </si>
  <si>
    <t>토건(사옥건설 포함)</t>
    <phoneticPr fontId="2" type="noConversion"/>
  </si>
  <si>
    <t>부산울산지역본부</t>
    <phoneticPr fontId="2" type="noConversion"/>
  </si>
  <si>
    <t>토건운영부</t>
    <phoneticPr fontId="2" type="noConversion"/>
  </si>
  <si>
    <t>김원식</t>
    <phoneticPr fontId="2" type="noConversion"/>
  </si>
  <si>
    <t>051-797-5652</t>
    <phoneticPr fontId="2" type="noConversion"/>
  </si>
  <si>
    <t>장기전력구 보수공사</t>
    <phoneticPr fontId="2" type="noConversion"/>
  </si>
  <si>
    <t>전력구</t>
    <phoneticPr fontId="2" type="noConversion"/>
  </si>
  <si>
    <t>양기홍</t>
    <phoneticPr fontId="2" type="noConversion"/>
  </si>
  <si>
    <t>천마산터널 지장이설 구간 통신선로 이설공사</t>
    <phoneticPr fontId="2" type="noConversion"/>
  </si>
  <si>
    <t>전자제어부</t>
    <phoneticPr fontId="2" type="noConversion"/>
  </si>
  <si>
    <t>김택수</t>
    <phoneticPr fontId="2" type="noConversion"/>
  </si>
  <si>
    <t>051-797-5641</t>
    <phoneticPr fontId="2" type="noConversion"/>
  </si>
  <si>
    <t>삼계S/S 등 4개 변전소 복합 화재수신반 교체공사</t>
    <phoneticPr fontId="2" type="noConversion"/>
  </si>
  <si>
    <t>석정출</t>
    <phoneticPr fontId="2" type="noConversion"/>
  </si>
  <si>
    <t>051-797-5751</t>
    <phoneticPr fontId="2" type="noConversion"/>
  </si>
  <si>
    <t>김해지사~삼계변전소 연계 자가 광케이블 시설공사</t>
    <phoneticPr fontId="2" type="noConversion"/>
  </si>
  <si>
    <t>명지지구(2단계) 자가 광통신망 시설공사</t>
    <phoneticPr fontId="2" type="noConversion"/>
  </si>
  <si>
    <t>ICT</t>
    <phoneticPr fontId="2" type="noConversion"/>
  </si>
  <si>
    <t>장재영</t>
    <phoneticPr fontId="2" type="noConversion"/>
  </si>
  <si>
    <t>051-801-2462</t>
    <phoneticPr fontId="2" type="noConversion"/>
  </si>
  <si>
    <t>남부산지사</t>
    <phoneticPr fontId="2" type="noConversion"/>
  </si>
  <si>
    <t>영도S/S M.Tr실 OHD 교체공사</t>
    <phoneticPr fontId="2" type="noConversion"/>
  </si>
  <si>
    <t>토건(사옥건설 포함)</t>
    <phoneticPr fontId="2" type="noConversion"/>
  </si>
  <si>
    <t>부산울산지역본부</t>
    <phoneticPr fontId="2" type="noConversion"/>
  </si>
  <si>
    <t>장시원</t>
    <phoneticPr fontId="2" type="noConversion"/>
  </si>
  <si>
    <t>051-797-5659</t>
    <phoneticPr fontId="2" type="noConversion"/>
  </si>
  <si>
    <t>16년 지상변압기 활선엘보 분리연결공사</t>
    <phoneticPr fontId="2" type="noConversion"/>
  </si>
  <si>
    <t>전력공급부</t>
    <phoneticPr fontId="2" type="noConversion"/>
  </si>
  <si>
    <t>동래지사 지상변압기 엘보 분리 및 연결공사</t>
    <phoneticPr fontId="2" type="noConversion"/>
  </si>
  <si>
    <t>부산울산지역본부</t>
    <phoneticPr fontId="2" type="noConversion"/>
  </si>
  <si>
    <t>동래지사</t>
    <phoneticPr fontId="2" type="noConversion"/>
  </si>
  <si>
    <t>오동근</t>
    <phoneticPr fontId="2" type="noConversion"/>
  </si>
  <si>
    <t>북부산전력지사 사옥이설관련 ICT설비 재배치공사</t>
    <phoneticPr fontId="2" type="noConversion"/>
  </si>
  <si>
    <t>ICT</t>
    <phoneticPr fontId="2" type="noConversion"/>
  </si>
  <si>
    <t>북부산전력지사</t>
    <phoneticPr fontId="2" type="noConversion"/>
  </si>
  <si>
    <t>최성탁</t>
    <phoneticPr fontId="2" type="noConversion"/>
  </si>
  <si>
    <t>051-330-2394</t>
    <phoneticPr fontId="2" type="noConversion"/>
  </si>
  <si>
    <t>경영지원부</t>
    <phoneticPr fontId="2" type="noConversion"/>
  </si>
  <si>
    <t>사옥내 CCTV 시설공사</t>
    <phoneticPr fontId="2" type="noConversion"/>
  </si>
  <si>
    <t>부산울산지역본부</t>
    <phoneticPr fontId="2" type="noConversion"/>
  </si>
  <si>
    <t>ICT지원부</t>
    <phoneticPr fontId="2" type="noConversion"/>
  </si>
  <si>
    <t>김대석</t>
    <phoneticPr fontId="2" type="noConversion"/>
  </si>
  <si>
    <t>051-801-2475</t>
    <phoneticPr fontId="2" type="noConversion"/>
  </si>
  <si>
    <t>154kV 서창산막 등 7개T/L 전선접속개소 전선교체공사</t>
    <phoneticPr fontId="2" type="noConversion"/>
  </si>
  <si>
    <t>송전</t>
    <phoneticPr fontId="2" type="noConversion"/>
  </si>
  <si>
    <t>부산울산지역본부</t>
    <phoneticPr fontId="2" type="noConversion"/>
  </si>
  <si>
    <t>북부산전력지사</t>
    <phoneticPr fontId="2" type="noConversion"/>
  </si>
  <si>
    <t>서민호</t>
    <phoneticPr fontId="2" type="noConversion"/>
  </si>
  <si>
    <t>154kV 삼랑진양수T/L 접속설비 전선교체</t>
    <phoneticPr fontId="2" type="noConversion"/>
  </si>
  <si>
    <t>345kV 울산화력T/L 전선접속개소 전선교체공사</t>
    <phoneticPr fontId="2" type="noConversion"/>
  </si>
  <si>
    <t>이주한</t>
    <phoneticPr fontId="2" type="noConversion"/>
  </si>
  <si>
    <t>051-330-2343</t>
    <phoneticPr fontId="2" type="noConversion"/>
  </si>
  <si>
    <t>345kV 울산화력 등 5개T/L 피뢰기 설치공사</t>
    <phoneticPr fontId="2" type="noConversion"/>
  </si>
  <si>
    <t>345kV 신양산-북부산 등 2개T/L 지장철탑이설공사</t>
    <phoneticPr fontId="2" type="noConversion"/>
  </si>
  <si>
    <t>동부산전력지사</t>
    <phoneticPr fontId="2" type="noConversion"/>
  </si>
  <si>
    <t>154kV 태화-북울산T/L 안전이격 확보공사</t>
    <phoneticPr fontId="2" type="noConversion"/>
  </si>
  <si>
    <t>울산전력지사</t>
    <phoneticPr fontId="2" type="noConversion"/>
  </si>
  <si>
    <t>김태우</t>
    <phoneticPr fontId="2" type="noConversion"/>
  </si>
  <si>
    <t>052-270-4343</t>
    <phoneticPr fontId="2" type="noConversion"/>
  </si>
  <si>
    <t>345kV 신온산분기 등 8개T/L 송전 피뢰기 설치공사</t>
    <phoneticPr fontId="2" type="noConversion"/>
  </si>
  <si>
    <t>052-270-4342</t>
    <phoneticPr fontId="2" type="noConversion"/>
  </si>
  <si>
    <t>2016년 상반기 SCADA 원격소장치 교체공사</t>
    <phoneticPr fontId="2" type="noConversion"/>
  </si>
  <si>
    <t>전자제어부</t>
    <phoneticPr fontId="2" type="noConversion"/>
  </si>
  <si>
    <t>방찬혁</t>
    <phoneticPr fontId="2" type="noConversion"/>
  </si>
  <si>
    <t>051-797-5546</t>
    <phoneticPr fontId="2" type="noConversion"/>
  </si>
  <si>
    <t xml:space="preserve">양산 용당산업단지 배전간선설치공사및 서창산업단지 배전간선설치공사
</t>
    <phoneticPr fontId="2" type="noConversion"/>
  </si>
  <si>
    <t>배전</t>
    <phoneticPr fontId="2" type="noConversion"/>
  </si>
  <si>
    <t>배전건설부</t>
    <phoneticPr fontId="2" type="noConversion"/>
  </si>
  <si>
    <t>서상봉</t>
    <phoneticPr fontId="2" type="noConversion"/>
  </si>
  <si>
    <t>051-801-2418</t>
    <phoneticPr fontId="2" type="noConversion"/>
  </si>
  <si>
    <t>16년 상반기 170kV GIS, GCB 정밀점검 공사</t>
    <phoneticPr fontId="2" type="noConversion"/>
  </si>
  <si>
    <t>변전</t>
    <phoneticPr fontId="2" type="noConversion"/>
  </si>
  <si>
    <t>강창원</t>
    <phoneticPr fontId="2" type="noConversion"/>
  </si>
  <si>
    <t>052-270-4376</t>
    <phoneticPr fontId="2" type="noConversion"/>
  </si>
  <si>
    <t>동울산지사</t>
    <phoneticPr fontId="2" type="noConversion"/>
  </si>
  <si>
    <t>하단동 형지빌딩 지중화공사</t>
    <phoneticPr fontId="2" type="noConversion"/>
  </si>
  <si>
    <t>부산울산지역본부</t>
    <phoneticPr fontId="2" type="noConversion"/>
  </si>
  <si>
    <t>중부산지사</t>
    <phoneticPr fontId="2" type="noConversion"/>
  </si>
  <si>
    <t>김보연</t>
    <phoneticPr fontId="2" type="noConversion"/>
  </si>
  <si>
    <t>051-240-3233</t>
    <phoneticPr fontId="2" type="noConversion"/>
  </si>
  <si>
    <t>사직동 롯데건설 5,500kW 신설공사</t>
    <phoneticPr fontId="2" type="noConversion"/>
  </si>
  <si>
    <t>동래지사</t>
    <phoneticPr fontId="2" type="noConversion"/>
  </si>
  <si>
    <t>양정S/S경상D/L 비상시 부하전환능력보강공사</t>
    <phoneticPr fontId="2" type="noConversion"/>
  </si>
  <si>
    <t>방어진S/S 강동,무룡D/L 계통보강 공사</t>
    <phoneticPr fontId="2" type="noConversion"/>
  </si>
  <si>
    <t>동울산지사</t>
    <phoneticPr fontId="2" type="noConversion"/>
  </si>
  <si>
    <t>154kV 신울산-태화T/L 안전이격 확보공사</t>
    <phoneticPr fontId="2" type="noConversion"/>
  </si>
  <si>
    <t>송전</t>
    <phoneticPr fontId="2" type="noConversion"/>
  </si>
  <si>
    <t>부산울산지역본부</t>
    <phoneticPr fontId="2" type="noConversion"/>
  </si>
  <si>
    <t>울산전력지사</t>
    <phoneticPr fontId="2" type="noConversion"/>
  </si>
  <si>
    <t>박봉훈</t>
    <phoneticPr fontId="2" type="noConversion"/>
  </si>
  <si>
    <t>052-270-4342</t>
    <phoneticPr fontId="2" type="noConversion"/>
  </si>
  <si>
    <t>신울산S/S 345kV #5M.Tr SA 설비개선공사</t>
    <phoneticPr fontId="2" type="noConversion"/>
  </si>
  <si>
    <t>윤석호</t>
    <phoneticPr fontId="2" type="noConversion"/>
  </si>
  <si>
    <t>052-270-4375</t>
    <phoneticPr fontId="2" type="noConversion"/>
  </si>
  <si>
    <t>부산대병원 남측출입구 지중화공사</t>
    <phoneticPr fontId="2" type="noConversion"/>
  </si>
  <si>
    <t>중부산지사</t>
    <phoneticPr fontId="2" type="noConversion"/>
  </si>
  <si>
    <t>이선무</t>
    <phoneticPr fontId="2" type="noConversion"/>
  </si>
  <si>
    <t>051-240-3232</t>
    <phoneticPr fontId="2" type="noConversion"/>
  </si>
  <si>
    <t>영남화력S/Y 170kV 운휴 GIS 철거 공사</t>
    <phoneticPr fontId="2" type="noConversion"/>
  </si>
  <si>
    <t>강창원</t>
    <phoneticPr fontId="2" type="noConversion"/>
  </si>
  <si>
    <t>052-270-4376</t>
    <phoneticPr fontId="2" type="noConversion"/>
  </si>
  <si>
    <t>양산교~유산교간 대비관로공사</t>
    <phoneticPr fontId="2" type="noConversion"/>
  </si>
  <si>
    <t>양산지사</t>
    <phoneticPr fontId="2" type="noConversion"/>
  </si>
  <si>
    <t>박세군</t>
    <phoneticPr fontId="2" type="noConversion"/>
  </si>
  <si>
    <t>055-380-3236</t>
    <phoneticPr fontId="2" type="noConversion"/>
  </si>
  <si>
    <t>양산S/S 화룡D/L 부하전환공사</t>
    <phoneticPr fontId="2" type="noConversion"/>
  </si>
  <si>
    <t>경영지원부</t>
    <phoneticPr fontId="2" type="noConversion"/>
  </si>
  <si>
    <t>중부산지사 활선엘보분리 공사</t>
    <phoneticPr fontId="2" type="noConversion"/>
  </si>
  <si>
    <t>부산울산지역본부</t>
    <phoneticPr fontId="2" type="noConversion"/>
  </si>
  <si>
    <t>중부산지사</t>
    <phoneticPr fontId="2" type="noConversion"/>
  </si>
  <si>
    <t>최재용</t>
    <phoneticPr fontId="2" type="noConversion"/>
  </si>
  <si>
    <t>051-240-3272</t>
    <phoneticPr fontId="2" type="noConversion"/>
  </si>
  <si>
    <t>구서 등 3개 C/H 실시간감시 CCTV 설치공사</t>
    <phoneticPr fontId="2" type="noConversion"/>
  </si>
  <si>
    <t>송전</t>
    <phoneticPr fontId="2" type="noConversion"/>
  </si>
  <si>
    <t>최주성</t>
    <phoneticPr fontId="2" type="noConversion"/>
  </si>
  <si>
    <t>051-604-5624</t>
    <phoneticPr fontId="2" type="noConversion"/>
  </si>
  <si>
    <t>동래지사 지상개폐기 점검 공사</t>
    <phoneticPr fontId="2" type="noConversion"/>
  </si>
  <si>
    <t>울산화력S/Y 170kV 운휴 GIS 철거 공사</t>
    <phoneticPr fontId="2" type="noConversion"/>
  </si>
  <si>
    <t>변전</t>
    <phoneticPr fontId="2" type="noConversion"/>
  </si>
  <si>
    <t>울산전력지사</t>
    <phoneticPr fontId="2" type="noConversion"/>
  </si>
  <si>
    <t>윤석호</t>
    <phoneticPr fontId="2" type="noConversion"/>
  </si>
  <si>
    <t>052-270-4375</t>
    <phoneticPr fontId="2" type="noConversion"/>
  </si>
  <si>
    <t>동래지사 지상변압기청소 및 검검공사</t>
    <phoneticPr fontId="2" type="noConversion"/>
  </si>
  <si>
    <t>우동S/S 소음저감시설 설치공사</t>
    <phoneticPr fontId="2" type="noConversion"/>
  </si>
  <si>
    <t>토건운영부</t>
    <phoneticPr fontId="2" type="noConversion"/>
  </si>
  <si>
    <t>이소영</t>
    <phoneticPr fontId="2" type="noConversion"/>
  </si>
  <si>
    <t>051-797-5657</t>
    <phoneticPr fontId="2" type="noConversion"/>
  </si>
  <si>
    <t>학장S/S 170kV GIS 장기사용 교체공사(GIS 설치)</t>
    <phoneticPr fontId="2" type="noConversion"/>
  </si>
  <si>
    <t>경쟁</t>
    <phoneticPr fontId="2" type="noConversion"/>
  </si>
  <si>
    <t>북부산전력지사</t>
    <phoneticPr fontId="2" type="noConversion"/>
  </si>
  <si>
    <t>윤종혁</t>
    <phoneticPr fontId="2" type="noConversion"/>
  </si>
  <si>
    <t>051-330-2378</t>
    <phoneticPr fontId="2" type="noConversion"/>
  </si>
  <si>
    <t>삼계S/S 대창D/L등 2개선로 부환전환능력 보강공사</t>
    <phoneticPr fontId="2" type="noConversion"/>
  </si>
  <si>
    <t>정의태</t>
    <phoneticPr fontId="2" type="noConversion"/>
  </si>
  <si>
    <t>055-330-2234</t>
    <phoneticPr fontId="2" type="noConversion"/>
  </si>
  <si>
    <t>북부산S/S 170kV 취약설비 GIS화 공사</t>
    <phoneticPr fontId="2" type="noConversion"/>
  </si>
  <si>
    <t>이성원</t>
    <phoneticPr fontId="2" type="noConversion"/>
  </si>
  <si>
    <t>051-330-2374</t>
    <phoneticPr fontId="2" type="noConversion"/>
  </si>
  <si>
    <t>345kV 북부산-울산T P T/L 등 9개T/L 전선접속개소 전선교체공사</t>
    <phoneticPr fontId="2" type="noConversion"/>
  </si>
  <si>
    <t>송전</t>
    <phoneticPr fontId="2" type="noConversion"/>
  </si>
  <si>
    <t>박봉훈</t>
    <phoneticPr fontId="2" type="noConversion"/>
  </si>
  <si>
    <t>154kV 신울산-명례T/L 안전이격확보공사</t>
    <phoneticPr fontId="2" type="noConversion"/>
  </si>
  <si>
    <t>동부산전력지사</t>
    <phoneticPr fontId="2" type="noConversion"/>
  </si>
  <si>
    <t>신천일반산업단지 배전간설치공사</t>
    <phoneticPr fontId="2" type="noConversion"/>
  </si>
  <si>
    <t>윤종한</t>
    <phoneticPr fontId="2" type="noConversion"/>
  </si>
  <si>
    <t>051-801-2438</t>
    <phoneticPr fontId="2" type="noConversion"/>
  </si>
  <si>
    <t>154kV 삼계김해T/L 안전이격확보공사</t>
    <phoneticPr fontId="2" type="noConversion"/>
  </si>
  <si>
    <t>북부산전력지사</t>
    <phoneticPr fontId="2" type="noConversion"/>
  </si>
  <si>
    <t>서민호</t>
    <phoneticPr fontId="2" type="noConversion"/>
  </si>
  <si>
    <t>김해테크노밸리 진입도로확장 지장이설공사</t>
    <phoneticPr fontId="2" type="noConversion"/>
  </si>
  <si>
    <t>김정화</t>
    <phoneticPr fontId="2" type="noConversion"/>
  </si>
  <si>
    <t>055-330-2272</t>
    <phoneticPr fontId="2" type="noConversion"/>
  </si>
  <si>
    <t>2016년 무인보안시스템 교체 공사</t>
    <phoneticPr fontId="2" type="noConversion"/>
  </si>
  <si>
    <t>ICT</t>
    <phoneticPr fontId="2" type="noConversion"/>
  </si>
  <si>
    <t>부산울산지역본부</t>
    <phoneticPr fontId="2" type="noConversion"/>
  </si>
  <si>
    <t>전자제어부</t>
    <phoneticPr fontId="2" type="noConversion"/>
  </si>
  <si>
    <t>이창윤</t>
    <phoneticPr fontId="2" type="noConversion"/>
  </si>
  <si>
    <t>호계매곡지구 간선설치공사</t>
    <phoneticPr fontId="2" type="noConversion"/>
  </si>
  <si>
    <t>배전건설부</t>
    <phoneticPr fontId="2" type="noConversion"/>
  </si>
  <si>
    <t>임동은</t>
    <phoneticPr fontId="2" type="noConversion"/>
  </si>
  <si>
    <t>051-801-2416</t>
    <phoneticPr fontId="2" type="noConversion"/>
  </si>
  <si>
    <t>2016년 서부산S/S 345kV MTR 및 OLTC 정밀점검 공사</t>
    <phoneticPr fontId="2" type="noConversion"/>
  </si>
  <si>
    <t>서부산전력지사</t>
    <phoneticPr fontId="2" type="noConversion"/>
  </si>
  <si>
    <t>김유성</t>
    <phoneticPr fontId="2" type="noConversion"/>
  </si>
  <si>
    <t>2016년도 상반기 직할 관내S/S 170kV GIS 정밀점검공사</t>
    <phoneticPr fontId="2" type="noConversion"/>
  </si>
  <si>
    <t>동면 반도건설 5,250kW 신설공사</t>
    <phoneticPr fontId="2" type="noConversion"/>
  </si>
  <si>
    <t>양산지사</t>
    <phoneticPr fontId="2" type="noConversion"/>
  </si>
  <si>
    <t>박세군</t>
    <phoneticPr fontId="2" type="noConversion"/>
  </si>
  <si>
    <t>055-380-3236</t>
    <phoneticPr fontId="2" type="noConversion"/>
  </si>
  <si>
    <t>16년 전력통신용 통합단말장치 시설공사</t>
    <phoneticPr fontId="2" type="noConversion"/>
  </si>
  <si>
    <t>ICT</t>
    <phoneticPr fontId="2" type="noConversion"/>
  </si>
  <si>
    <t>전자제어부</t>
    <phoneticPr fontId="2" type="noConversion"/>
  </si>
  <si>
    <t>이순여</t>
    <phoneticPr fontId="2" type="noConversion"/>
  </si>
  <si>
    <t>051-797-5642</t>
    <phoneticPr fontId="2" type="noConversion"/>
  </si>
  <si>
    <t>동부산전력지사</t>
    <phoneticPr fontId="2" type="noConversion"/>
  </si>
  <si>
    <t>학장S/S 170kV GIS 장기사용 교체공사(일반도급)</t>
    <phoneticPr fontId="2" type="noConversion"/>
  </si>
  <si>
    <t>북부산전력지사</t>
    <phoneticPr fontId="2" type="noConversion"/>
  </si>
  <si>
    <t>윤종혁</t>
    <phoneticPr fontId="2" type="noConversion"/>
  </si>
  <si>
    <t>051-330-2378</t>
    <phoneticPr fontId="2" type="noConversion"/>
  </si>
  <si>
    <t>'16년 345/154kV M.Tr  및 OLTC 정밀점검</t>
    <phoneticPr fontId="2" type="noConversion"/>
  </si>
  <si>
    <t>변전</t>
    <phoneticPr fontId="2" type="noConversion"/>
  </si>
  <si>
    <t>임종현</t>
    <phoneticPr fontId="2" type="noConversion"/>
  </si>
  <si>
    <t>052-270-4377</t>
    <phoneticPr fontId="2" type="noConversion"/>
  </si>
  <si>
    <t>신고리S/S 800kV GIS 점검공사</t>
    <phoneticPr fontId="2" type="noConversion"/>
  </si>
  <si>
    <t>동부산전력지사</t>
    <phoneticPr fontId="2" type="noConversion"/>
  </si>
  <si>
    <t>북부산S/S 170kV 취약설비 GIS 설치공사</t>
    <phoneticPr fontId="2" type="noConversion"/>
  </si>
  <si>
    <t>이성원</t>
    <phoneticPr fontId="2" type="noConversion"/>
  </si>
  <si>
    <t>북부산-효문등 EBA 자기애관 교체공사</t>
    <phoneticPr fontId="2" type="noConversion"/>
  </si>
  <si>
    <t>배채경</t>
    <phoneticPr fontId="2" type="noConversion"/>
  </si>
  <si>
    <t>051-330-2334</t>
    <phoneticPr fontId="2" type="noConversion"/>
  </si>
  <si>
    <t>154kV 서창-산막 등 2개 T/L EBA 자기애관 교체 공사</t>
    <phoneticPr fontId="2" type="noConversion"/>
  </si>
  <si>
    <t>송전운영부</t>
    <phoneticPr fontId="2" type="noConversion"/>
  </si>
  <si>
    <t>임종대</t>
    <phoneticPr fontId="2" type="noConversion"/>
  </si>
  <si>
    <t>051-604-5627</t>
    <phoneticPr fontId="2" type="noConversion"/>
  </si>
  <si>
    <t>154㎸ 웅촌-서창T/L OPGW 이설공사</t>
    <phoneticPr fontId="2" type="noConversion"/>
  </si>
  <si>
    <t>ICT</t>
    <phoneticPr fontId="2" type="noConversion"/>
  </si>
  <si>
    <t>전자제어부</t>
    <phoneticPr fontId="2" type="noConversion"/>
  </si>
  <si>
    <t>김택수</t>
    <phoneticPr fontId="2" type="noConversion"/>
  </si>
  <si>
    <t>051-797-5641</t>
    <phoneticPr fontId="2" type="noConversion"/>
  </si>
  <si>
    <t>154㎸ 서창-산막T/L OPGW 이설공사</t>
    <phoneticPr fontId="2" type="noConversion"/>
  </si>
  <si>
    <t>부산울산지역본부</t>
    <phoneticPr fontId="2" type="noConversion"/>
  </si>
  <si>
    <t>김택수</t>
    <phoneticPr fontId="2" type="noConversion"/>
  </si>
  <si>
    <t>345kV 북부산-신울산T/L 지장이설공사</t>
    <phoneticPr fontId="2" type="noConversion"/>
  </si>
  <si>
    <t>유성현</t>
    <phoneticPr fontId="2" type="noConversion"/>
  </si>
  <si>
    <t>051-604-5281</t>
    <phoneticPr fontId="2" type="noConversion"/>
  </si>
  <si>
    <t>용연S/S, 울산화력S/Y 예방진단시스템 설치공사</t>
    <phoneticPr fontId="2" type="noConversion"/>
  </si>
  <si>
    <t>변전</t>
    <phoneticPr fontId="2" type="noConversion"/>
  </si>
  <si>
    <t>변전운영부</t>
    <phoneticPr fontId="2" type="noConversion"/>
  </si>
  <si>
    <t>송현숙</t>
    <phoneticPr fontId="2" type="noConversion"/>
  </si>
  <si>
    <t>051-604-5634</t>
    <phoneticPr fontId="2" type="noConversion"/>
  </si>
  <si>
    <t>154kV 북부산-신울산T/L 지장이설공사</t>
    <phoneticPr fontId="2" type="noConversion"/>
  </si>
  <si>
    <t>북부산-동래 등 3개 지중T/L 철거공사</t>
    <phoneticPr fontId="2" type="noConversion"/>
  </si>
  <si>
    <t>백홍환</t>
    <phoneticPr fontId="2" type="noConversion"/>
  </si>
  <si>
    <t>051-604-5625</t>
    <phoneticPr fontId="2" type="noConversion"/>
  </si>
  <si>
    <t>신온산변전소 과학화보안설비 교체 공사</t>
    <phoneticPr fontId="2" type="noConversion"/>
  </si>
  <si>
    <t>부산울산지역본부</t>
    <phoneticPr fontId="2" type="noConversion"/>
  </si>
  <si>
    <t>이창윤</t>
    <phoneticPr fontId="2" type="noConversion"/>
  </si>
  <si>
    <t>051-797-5643</t>
    <phoneticPr fontId="2" type="noConversion"/>
  </si>
  <si>
    <t>16년 북부산전력지사 개폐장치 정밀점검</t>
    <phoneticPr fontId="2" type="noConversion"/>
  </si>
  <si>
    <t>북부산전력지사</t>
    <phoneticPr fontId="2" type="noConversion"/>
  </si>
  <si>
    <t>154㎸ 매곡-북울산T/L OPGW 이설공사</t>
    <phoneticPr fontId="2" type="noConversion"/>
  </si>
  <si>
    <t>ICT</t>
    <phoneticPr fontId="2" type="noConversion"/>
  </si>
  <si>
    <t>부산울산지역본부</t>
    <phoneticPr fontId="2" type="noConversion"/>
  </si>
  <si>
    <t>전자제어부</t>
    <phoneticPr fontId="2" type="noConversion"/>
  </si>
  <si>
    <t>김택수</t>
    <phoneticPr fontId="2" type="noConversion"/>
  </si>
  <si>
    <t>경영지원부</t>
    <phoneticPr fontId="2" type="noConversion"/>
  </si>
  <si>
    <t>154㎸ 웅촌-서창T/L OPGW 이설공사</t>
    <phoneticPr fontId="2" type="noConversion"/>
  </si>
  <si>
    <t>수의</t>
    <phoneticPr fontId="2" type="noConversion"/>
  </si>
  <si>
    <t>전자제어부</t>
    <phoneticPr fontId="2" type="noConversion"/>
  </si>
  <si>
    <t>051-797-5641</t>
    <phoneticPr fontId="2" type="noConversion"/>
  </si>
  <si>
    <t>154㎸ 신울산-언양T/L OPGW 교체공사</t>
    <phoneticPr fontId="2" type="noConversion"/>
  </si>
  <si>
    <t xml:space="preserve">양산석계2산업단지 배전간선설치공사
</t>
    <phoneticPr fontId="2" type="noConversion"/>
  </si>
  <si>
    <t>배전건설부</t>
    <phoneticPr fontId="2" type="noConversion"/>
  </si>
  <si>
    <t>서상봉</t>
    <phoneticPr fontId="2" type="noConversion"/>
  </si>
  <si>
    <t>051-801-2418</t>
    <phoneticPr fontId="2" type="noConversion"/>
  </si>
  <si>
    <t>양산 GIS 현대화 공사 (토목분)</t>
    <phoneticPr fontId="2" type="noConversion"/>
  </si>
  <si>
    <t>김원식</t>
    <phoneticPr fontId="2" type="noConversion"/>
  </si>
  <si>
    <t>051-797-5652</t>
    <phoneticPr fontId="2" type="noConversion"/>
  </si>
  <si>
    <t>154kV 서부산-신평T/L 계통변경 공사</t>
    <phoneticPr fontId="2" type="noConversion"/>
  </si>
  <si>
    <t>서부산전력지사</t>
    <phoneticPr fontId="2" type="noConversion"/>
  </si>
  <si>
    <t>원도경</t>
    <phoneticPr fontId="2" type="noConversion"/>
  </si>
  <si>
    <t>051-794-8355</t>
    <phoneticPr fontId="2" type="noConversion"/>
  </si>
  <si>
    <t>154㎸ 신울산-태화T/L OPGW 이설공사</t>
    <phoneticPr fontId="2" type="noConversion"/>
  </si>
  <si>
    <t>ICT</t>
    <phoneticPr fontId="2" type="noConversion"/>
  </si>
  <si>
    <t>전자제어부</t>
    <phoneticPr fontId="2" type="noConversion"/>
  </si>
  <si>
    <t>김택수</t>
    <phoneticPr fontId="2" type="noConversion"/>
  </si>
  <si>
    <t>경영지원부</t>
    <phoneticPr fontId="2" type="noConversion"/>
  </si>
  <si>
    <t>반룡일반산업단지 배전간선 관로 설치 공사</t>
    <phoneticPr fontId="2" type="noConversion"/>
  </si>
  <si>
    <t>배전건설부</t>
    <phoneticPr fontId="2" type="noConversion"/>
  </si>
  <si>
    <t>서경미</t>
    <phoneticPr fontId="2" type="noConversion"/>
  </si>
  <si>
    <t>051-801-2447</t>
    <phoneticPr fontId="2" type="noConversion"/>
  </si>
  <si>
    <t>반룡일반산업단지 배전간선설치공사(전기)</t>
    <phoneticPr fontId="2" type="noConversion"/>
  </si>
  <si>
    <t>남부산지사</t>
    <phoneticPr fontId="2" type="noConversion"/>
  </si>
  <si>
    <t>경영지원부</t>
    <phoneticPr fontId="2" type="noConversion"/>
  </si>
  <si>
    <t>울산테크노벨리 산업단지 공사</t>
    <phoneticPr fontId="2" type="noConversion"/>
  </si>
  <si>
    <t>강병춘</t>
    <phoneticPr fontId="2" type="noConversion"/>
  </si>
  <si>
    <t>051-801-2417</t>
    <phoneticPr fontId="2" type="noConversion"/>
  </si>
  <si>
    <t xml:space="preserve">에코델타시티 (1단계) 관로설치 </t>
    <phoneticPr fontId="2" type="noConversion"/>
  </si>
  <si>
    <t xml:space="preserve">일광택지지구 배전간선 관로 설치 </t>
    <phoneticPr fontId="2" type="noConversion"/>
  </si>
  <si>
    <t>일광택지지구 배전간선 전기 공사</t>
    <phoneticPr fontId="2" type="noConversion"/>
  </si>
  <si>
    <t>에코델타시티(1단계) 배전간선 전기</t>
    <phoneticPr fontId="2" type="noConversion"/>
  </si>
  <si>
    <t>154kV 부민-영도T/L 철거공사</t>
    <phoneticPr fontId="2" type="noConversion"/>
  </si>
  <si>
    <t>서부산전력지사</t>
    <phoneticPr fontId="2" type="noConversion"/>
  </si>
  <si>
    <t>김경탁</t>
    <phoneticPr fontId="2" type="noConversion"/>
  </si>
  <si>
    <t>051-794-8354</t>
    <phoneticPr fontId="2" type="noConversion"/>
  </si>
  <si>
    <t>16년 하반기 170kV GIS, GCB 정밀점검 공사</t>
    <phoneticPr fontId="2" type="noConversion"/>
  </si>
  <si>
    <t>강명주</t>
    <phoneticPr fontId="2" type="noConversion"/>
  </si>
  <si>
    <t>052-270-4378</t>
    <phoneticPr fontId="2" type="noConversion"/>
  </si>
  <si>
    <t>경영지원부</t>
    <phoneticPr fontId="2" type="noConversion"/>
  </si>
  <si>
    <t>주촌선천지구 간선설치공사</t>
    <phoneticPr fontId="2" type="noConversion"/>
  </si>
  <si>
    <t>임동은</t>
    <phoneticPr fontId="2" type="noConversion"/>
  </si>
  <si>
    <t>051-801-2416</t>
    <phoneticPr fontId="2" type="noConversion"/>
  </si>
  <si>
    <t>동남권원자력산업단지 배전간선 관로 설치 공사</t>
    <phoneticPr fontId="2" type="noConversion"/>
  </si>
  <si>
    <t>서경미</t>
    <phoneticPr fontId="2" type="noConversion"/>
  </si>
  <si>
    <t>051-801-2447</t>
    <phoneticPr fontId="2" type="noConversion"/>
  </si>
  <si>
    <t>동남권원자력산업단지 배전간선설치공사(전기)</t>
    <phoneticPr fontId="2" type="noConversion"/>
  </si>
  <si>
    <t>2016년 하반기 관내S/S 170kV GIS 정밀점검공사</t>
    <phoneticPr fontId="2" type="noConversion"/>
  </si>
  <si>
    <t>동부산전력지사</t>
    <phoneticPr fontId="2" type="noConversion"/>
  </si>
  <si>
    <t>2016년도 하반기 직할 관내S/S 170kV GIS 정밀점검공사</t>
    <phoneticPr fontId="2" type="noConversion"/>
  </si>
  <si>
    <t>박채균</t>
    <phoneticPr fontId="2" type="noConversion"/>
  </si>
  <si>
    <t>051-797-5834</t>
    <phoneticPr fontId="2" type="noConversion"/>
  </si>
  <si>
    <t>신양산S/S 345kV 1,2M.Tr 정밀점검공사</t>
    <phoneticPr fontId="2" type="noConversion"/>
  </si>
  <si>
    <t>16년 362kV GIS, GCB 정밀점검 공사</t>
    <phoneticPr fontId="2" type="noConversion"/>
  </si>
  <si>
    <t>태정일</t>
    <phoneticPr fontId="2" type="noConversion"/>
  </si>
  <si>
    <t>052-270-4374</t>
    <phoneticPr fontId="2" type="noConversion"/>
  </si>
  <si>
    <t>2016년도 직할 관내S/S 154kV M.Tr 정밀점검공사</t>
    <phoneticPr fontId="2" type="noConversion"/>
  </si>
  <si>
    <t>서종성</t>
    <phoneticPr fontId="2" type="noConversion"/>
  </si>
  <si>
    <t>051-797-5735</t>
    <phoneticPr fontId="2" type="noConversion"/>
  </si>
  <si>
    <t>경영지원부</t>
    <phoneticPr fontId="2" type="noConversion"/>
  </si>
  <si>
    <t>345㎸ 북부산-신울산T/L OPGW 이설공사</t>
    <phoneticPr fontId="2" type="noConversion"/>
  </si>
  <si>
    <t>154㎸ 신울산-명례T/L OPGW 이설공사</t>
    <phoneticPr fontId="2" type="noConversion"/>
  </si>
  <si>
    <t>051-797-5641</t>
    <phoneticPr fontId="2" type="noConversion"/>
  </si>
  <si>
    <t>154㎸ 삼계-김해T/L OPGW 이설공사</t>
    <phoneticPr fontId="2" type="noConversion"/>
  </si>
  <si>
    <t>154kV 동읍-진영T/L 33~35호 지장송전선로 이설공사</t>
    <phoneticPr fontId="2" type="noConversion"/>
  </si>
  <si>
    <t>송전운영부</t>
    <phoneticPr fontId="2" type="noConversion"/>
  </si>
  <si>
    <t>이기호</t>
    <phoneticPr fontId="2" type="noConversion"/>
  </si>
  <si>
    <t>055-717-2528</t>
    <phoneticPr fontId="2" type="noConversion"/>
  </si>
  <si>
    <t>154kV 창공S/S 인출정비 지중화공사</t>
    <phoneticPr fontId="2" type="noConversion"/>
  </si>
  <si>
    <t>손무현</t>
    <phoneticPr fontId="2" type="noConversion"/>
  </si>
  <si>
    <t>055-717-2356</t>
    <phoneticPr fontId="2" type="noConversion"/>
  </si>
  <si>
    <t>154kV 신월-동읍 등 2개T/L  자동소화장치 설치공사</t>
    <phoneticPr fontId="2" type="noConversion"/>
  </si>
  <si>
    <t>허범준</t>
    <phoneticPr fontId="2" type="noConversion"/>
  </si>
  <si>
    <t>055-717-2673</t>
    <phoneticPr fontId="2" type="noConversion"/>
  </si>
  <si>
    <t>345kV 신김해-삼천포화력#2T/L 피뢰기 설치공사</t>
    <phoneticPr fontId="2" type="noConversion"/>
  </si>
  <si>
    <t>성진웅</t>
    <phoneticPr fontId="2" type="noConversion"/>
  </si>
  <si>
    <t>055-717-2662</t>
    <phoneticPr fontId="2" type="noConversion"/>
  </si>
  <si>
    <t>345kV 신김해-북부산#2T/L 피뢰기 설치공사</t>
    <phoneticPr fontId="2" type="noConversion"/>
  </si>
  <si>
    <t>345kV 신김해-삼천포화력#1,2T/L 전력선 교체공사</t>
    <phoneticPr fontId="2" type="noConversion"/>
  </si>
  <si>
    <t>임채형</t>
    <phoneticPr fontId="2" type="noConversion"/>
  </si>
  <si>
    <t>055-717-2663</t>
    <phoneticPr fontId="2" type="noConversion"/>
  </si>
  <si>
    <t>154kV 안민-진해 등 2개T/L 태풍취약설비 보강공사</t>
    <phoneticPr fontId="2" type="noConversion"/>
  </si>
  <si>
    <t>마천S/S 170kV 장기사용 GIS 대체</t>
    <phoneticPr fontId="2" type="noConversion"/>
  </si>
  <si>
    <t>변전</t>
    <phoneticPr fontId="2" type="noConversion"/>
  </si>
  <si>
    <t>수의</t>
    <phoneticPr fontId="2" type="noConversion"/>
  </si>
  <si>
    <t>변전운영부</t>
    <phoneticPr fontId="2" type="noConversion"/>
  </si>
  <si>
    <t>조승현</t>
    <phoneticPr fontId="2" type="noConversion"/>
  </si>
  <si>
    <t>055-717-2686</t>
    <phoneticPr fontId="2" type="noConversion"/>
  </si>
  <si>
    <t>하동S/S 갈사,전도D/L 공급능력 확충공사</t>
    <phoneticPr fontId="2" type="noConversion"/>
  </si>
  <si>
    <t>하동지사</t>
    <phoneticPr fontId="2" type="noConversion"/>
  </si>
  <si>
    <t>박수범</t>
    <phoneticPr fontId="2" type="noConversion"/>
  </si>
  <si>
    <t>055-880-5236</t>
    <phoneticPr fontId="2" type="noConversion"/>
  </si>
  <si>
    <t>하동S/S 화개D/L 구식화설비 개선공사</t>
    <phoneticPr fontId="2" type="noConversion"/>
  </si>
  <si>
    <t>김종일</t>
    <phoneticPr fontId="2" type="noConversion"/>
  </si>
  <si>
    <t>055-880-5235</t>
    <phoneticPr fontId="2" type="noConversion"/>
  </si>
  <si>
    <t>055-650-7370</t>
    <phoneticPr fontId="2" type="noConversion"/>
  </si>
  <si>
    <t>변전</t>
    <phoneticPr fontId="2" type="noConversion"/>
  </si>
  <si>
    <t>진주S/S 신당D/L 과부하해소공사</t>
    <phoneticPr fontId="2" type="noConversion"/>
  </si>
  <si>
    <t>배전</t>
    <phoneticPr fontId="2" type="noConversion"/>
  </si>
  <si>
    <t>진주지사</t>
    <phoneticPr fontId="2" type="noConversion"/>
  </si>
  <si>
    <t>구정현</t>
    <phoneticPr fontId="2" type="noConversion"/>
  </si>
  <si>
    <t>055-750-3234</t>
    <phoneticPr fontId="2" type="noConversion"/>
  </si>
  <si>
    <t>이현S/S 집현D/L 부하전환능력 보강공사</t>
    <phoneticPr fontId="2" type="noConversion"/>
  </si>
  <si>
    <t>조희원</t>
    <phoneticPr fontId="2" type="noConversion"/>
  </si>
  <si>
    <t>055-750-3282</t>
    <phoneticPr fontId="2" type="noConversion"/>
  </si>
  <si>
    <t>거창 SS 남하 DL 석강지117-143호 계통보강공사</t>
    <phoneticPr fontId="2" type="noConversion"/>
  </si>
  <si>
    <t>거창지사</t>
    <phoneticPr fontId="2" type="noConversion"/>
  </si>
  <si>
    <t>이종욱</t>
    <phoneticPr fontId="2" type="noConversion"/>
  </si>
  <si>
    <t>055-940-2235</t>
    <phoneticPr fontId="2" type="noConversion"/>
  </si>
  <si>
    <t>고현-석평교차로간 부산국토청 도로확장 지)이설</t>
    <phoneticPr fontId="2" type="noConversion"/>
  </si>
  <si>
    <t>남해지사</t>
    <phoneticPr fontId="2" type="noConversion"/>
  </si>
  <si>
    <t>허선환</t>
    <phoneticPr fontId="2" type="noConversion"/>
  </si>
  <si>
    <t>055-860-2235</t>
    <phoneticPr fontId="2" type="noConversion"/>
  </si>
  <si>
    <t>남해SS 화전D/L  계통보강공사</t>
    <phoneticPr fontId="2" type="noConversion"/>
  </si>
  <si>
    <t>박지훈</t>
    <phoneticPr fontId="2" type="noConversion"/>
  </si>
  <si>
    <t>055-860-2236</t>
    <phoneticPr fontId="2" type="noConversion"/>
  </si>
  <si>
    <t>합천SS 삼가DL 과부하 해소공사</t>
    <phoneticPr fontId="2" type="noConversion"/>
  </si>
  <si>
    <t>합천지사</t>
    <phoneticPr fontId="2" type="noConversion"/>
  </si>
  <si>
    <t>유평연</t>
    <phoneticPr fontId="2" type="noConversion"/>
  </si>
  <si>
    <t>055-930-2233</t>
    <phoneticPr fontId="2" type="noConversion"/>
  </si>
  <si>
    <t>용주이 대병선 백리 벚꽃길 계통보강공사</t>
    <phoneticPr fontId="2" type="noConversion"/>
  </si>
  <si>
    <t>박영화</t>
    <phoneticPr fontId="2" type="noConversion"/>
  </si>
  <si>
    <t>055-930-2237</t>
    <phoneticPr fontId="2" type="noConversion"/>
  </si>
  <si>
    <t>통영SS 용남DL수지상 선로 연계력 확보공사</t>
    <phoneticPr fontId="2" type="noConversion"/>
  </si>
  <si>
    <t>통영지사</t>
    <phoneticPr fontId="2" type="noConversion"/>
  </si>
  <si>
    <t>김진수</t>
    <phoneticPr fontId="2" type="noConversion"/>
  </si>
  <si>
    <t>055-640-2233</t>
    <phoneticPr fontId="2" type="noConversion"/>
  </si>
  <si>
    <t>군북 사도㈜대원강업 신규 5,000kW 1회선인출공사</t>
    <phoneticPr fontId="2" type="noConversion"/>
  </si>
  <si>
    <t>함안지사</t>
    <phoneticPr fontId="2" type="noConversion"/>
  </si>
  <si>
    <t>이상훈</t>
    <phoneticPr fontId="2" type="noConversion"/>
  </si>
  <si>
    <t>055-580-4235</t>
    <phoneticPr fontId="2" type="noConversion"/>
  </si>
  <si>
    <t>2016년 산청지사열화상진단용역</t>
    <phoneticPr fontId="2" type="noConversion"/>
  </si>
  <si>
    <t>산청지사</t>
    <phoneticPr fontId="2" type="noConversion"/>
  </si>
  <si>
    <t>정원석</t>
    <phoneticPr fontId="2" type="noConversion"/>
  </si>
  <si>
    <t>055-970-4232</t>
    <phoneticPr fontId="2" type="noConversion"/>
  </si>
  <si>
    <t>산청S/S생초D/L부하전환능력보강공사</t>
    <phoneticPr fontId="2" type="noConversion"/>
  </si>
  <si>
    <t>산청S/S생초D/L부하전환능력보강공사감리</t>
    <phoneticPr fontId="2" type="noConversion"/>
  </si>
  <si>
    <t>마산지사</t>
    <phoneticPr fontId="2" type="noConversion"/>
  </si>
  <si>
    <t>박정환</t>
    <phoneticPr fontId="2" type="noConversion"/>
  </si>
  <si>
    <t>055-290-2233</t>
    <phoneticPr fontId="2" type="noConversion"/>
  </si>
  <si>
    <t>마산지사 맨홀보수공사</t>
    <phoneticPr fontId="2" type="noConversion"/>
  </si>
  <si>
    <t>김경헌</t>
    <phoneticPr fontId="2" type="noConversion"/>
  </si>
  <si>
    <t>055-290-2284</t>
    <phoneticPr fontId="2" type="noConversion"/>
  </si>
  <si>
    <t>345kV 의령-하동화력 등 3개T/L 송전선로용 피뢰기설치공사</t>
    <phoneticPr fontId="2" type="noConversion"/>
  </si>
  <si>
    <t>진주전력지사</t>
    <phoneticPr fontId="2" type="noConversion"/>
  </si>
  <si>
    <t>전병욱</t>
    <phoneticPr fontId="2" type="noConversion"/>
  </si>
  <si>
    <t>055-760-6355</t>
    <phoneticPr fontId="2" type="noConversion"/>
  </si>
  <si>
    <t>낙서 율산 오운배수장 예비전력3,150kW 신설공사</t>
    <phoneticPr fontId="2" type="noConversion"/>
  </si>
  <si>
    <t>의령지사</t>
    <phoneticPr fontId="2" type="noConversion"/>
  </si>
  <si>
    <t>박영민</t>
    <phoneticPr fontId="2" type="noConversion"/>
  </si>
  <si>
    <t>055-570-3232</t>
    <phoneticPr fontId="2" type="noConversion"/>
  </si>
  <si>
    <t>용덕이 정곡이 부하전환능력 보강공사</t>
    <phoneticPr fontId="2" type="noConversion"/>
  </si>
  <si>
    <t>창녕SS 성산DL과부하해소 1회선신설</t>
    <phoneticPr fontId="2" type="noConversion"/>
  </si>
  <si>
    <t>창녕지사</t>
    <phoneticPr fontId="2" type="noConversion"/>
  </si>
  <si>
    <t>김희철</t>
    <phoneticPr fontId="2" type="noConversion"/>
  </si>
  <si>
    <t>055-530-3224</t>
    <phoneticPr fontId="2" type="noConversion"/>
  </si>
  <si>
    <t>광포지선 공급능력확충공사</t>
    <phoneticPr fontId="2" type="noConversion"/>
  </si>
  <si>
    <t>사천지사</t>
    <phoneticPr fontId="2" type="noConversion"/>
  </si>
  <si>
    <t>최은영</t>
    <phoneticPr fontId="2" type="noConversion"/>
  </si>
  <si>
    <t>055-830-3237</t>
    <phoneticPr fontId="2" type="noConversion"/>
  </si>
  <si>
    <t>진주지사 사옥 리모델링</t>
    <phoneticPr fontId="2" type="noConversion"/>
  </si>
  <si>
    <t>정용환</t>
    <phoneticPr fontId="2" type="noConversion"/>
  </si>
  <si>
    <t>055-717-2352</t>
    <phoneticPr fontId="2" type="noConversion"/>
  </si>
  <si>
    <t>진주지사 사옥 리모델링(전기/소방)</t>
    <phoneticPr fontId="2" type="noConversion"/>
  </si>
  <si>
    <t>밀양지사 사옥 리모델링</t>
    <phoneticPr fontId="2" type="noConversion"/>
  </si>
  <si>
    <t>김순재</t>
    <phoneticPr fontId="2" type="noConversion"/>
  </si>
  <si>
    <t>055-717-2353</t>
    <phoneticPr fontId="2" type="noConversion"/>
  </si>
  <si>
    <t>밀양지사 사옥 리모델링(전기/소방)</t>
    <phoneticPr fontId="2" type="noConversion"/>
  </si>
  <si>
    <t>거창지사 사옥 리모델링</t>
    <phoneticPr fontId="2" type="noConversion"/>
  </si>
  <si>
    <t>거창지사 사옥 리모델링(전기/소방)</t>
    <phoneticPr fontId="2" type="noConversion"/>
  </si>
  <si>
    <t>055-650-7365</t>
    <phoneticPr fontId="2" type="noConversion"/>
  </si>
  <si>
    <t>055-650-7364</t>
    <phoneticPr fontId="2" type="noConversion"/>
  </si>
  <si>
    <t>변전</t>
    <phoneticPr fontId="2" type="noConversion"/>
  </si>
  <si>
    <t>345kV 신마산-삼천포화력 등 3개 T/L 접속개소 전선교체공사</t>
    <phoneticPr fontId="2" type="noConversion"/>
  </si>
  <si>
    <t>함안전력지사</t>
    <phoneticPr fontId="2" type="noConversion"/>
  </si>
  <si>
    <t>이재현</t>
    <phoneticPr fontId="2" type="noConversion"/>
  </si>
  <si>
    <t>055-589-5359</t>
    <phoneticPr fontId="2" type="noConversion"/>
  </si>
  <si>
    <t>거제S/S거제D/L 계통보강공사</t>
    <phoneticPr fontId="2" type="noConversion"/>
  </si>
  <si>
    <t>거제지사</t>
    <phoneticPr fontId="2" type="noConversion"/>
  </si>
  <si>
    <t>이호찬</t>
    <phoneticPr fontId="2" type="noConversion"/>
  </si>
  <si>
    <t>055-630-2232</t>
    <phoneticPr fontId="2" type="noConversion"/>
  </si>
  <si>
    <t>진주전력지사 GIS 정밀점검 공사</t>
    <phoneticPr fontId="2" type="noConversion"/>
  </si>
  <si>
    <t>서정수</t>
    <phoneticPr fontId="2" type="noConversion"/>
  </si>
  <si>
    <t>055-760-6334</t>
    <phoneticPr fontId="2" type="noConversion"/>
  </si>
  <si>
    <t>16년 직할 362,170kV GIS 정밀점검</t>
    <phoneticPr fontId="2" type="noConversion"/>
  </si>
  <si>
    <t>임현석</t>
    <phoneticPr fontId="2" type="noConversion"/>
  </si>
  <si>
    <t>055-717-2687</t>
    <phoneticPr fontId="2" type="noConversion"/>
  </si>
  <si>
    <t>창공S/S 154kV 옥외철구설비
GIS화 공사</t>
    <phoneticPr fontId="2" type="noConversion"/>
  </si>
  <si>
    <t>박지호</t>
    <phoneticPr fontId="2" type="noConversion"/>
  </si>
  <si>
    <t>055-717-2534</t>
    <phoneticPr fontId="2" type="noConversion"/>
  </si>
  <si>
    <t>변전소 내진보강</t>
    <phoneticPr fontId="2" type="noConversion"/>
  </si>
  <si>
    <t>토건운영부</t>
    <phoneticPr fontId="2" type="noConversion"/>
  </si>
  <si>
    <t>곽병민</t>
    <phoneticPr fontId="2" type="noConversion"/>
  </si>
  <si>
    <t>055-717-2557</t>
    <phoneticPr fontId="2" type="noConversion"/>
  </si>
  <si>
    <t>변전소 벽체보강</t>
    <phoneticPr fontId="2" type="noConversion"/>
  </si>
  <si>
    <t>송전운영부</t>
    <phoneticPr fontId="2" type="noConversion"/>
  </si>
  <si>
    <t>055-717-2787</t>
    <phoneticPr fontId="2" type="noConversion"/>
  </si>
  <si>
    <t>154kV 삼정-완암T/L 종단접속(EBA) 자기애관 교체공사</t>
    <phoneticPr fontId="2" type="noConversion"/>
  </si>
  <si>
    <t>경쟁</t>
    <phoneticPr fontId="2" type="noConversion"/>
  </si>
  <si>
    <t>허범준</t>
    <phoneticPr fontId="2" type="noConversion"/>
  </si>
  <si>
    <t>055-717-2673</t>
    <phoneticPr fontId="2" type="noConversion"/>
  </si>
  <si>
    <t xml:space="preserve">2015년 345KV 신김해-삼천포화력 등 3개T/L 헬기 활선애자 세정공사 </t>
    <phoneticPr fontId="2" type="noConversion"/>
  </si>
  <si>
    <t>조현제</t>
    <phoneticPr fontId="2" type="noConversion"/>
  </si>
  <si>
    <t>055-717-2664</t>
    <phoneticPr fontId="2" type="noConversion"/>
  </si>
  <si>
    <t>하동-화개 부산지방국토관리청 국도건설(지) 이설공사</t>
    <phoneticPr fontId="2" type="noConversion"/>
  </si>
  <si>
    <t>배전</t>
    <phoneticPr fontId="2" type="noConversion"/>
  </si>
  <si>
    <t>하동지사</t>
    <phoneticPr fontId="2" type="noConversion"/>
  </si>
  <si>
    <t>박수범</t>
    <phoneticPr fontId="2" type="noConversion"/>
  </si>
  <si>
    <t>055-880-5235</t>
    <phoneticPr fontId="2" type="noConversion"/>
  </si>
  <si>
    <t>진동SS이명DL 공급능력확충공사</t>
    <phoneticPr fontId="2" type="noConversion"/>
  </si>
  <si>
    <t>마산지사</t>
    <phoneticPr fontId="2" type="noConversion"/>
  </si>
  <si>
    <t>박정진</t>
    <phoneticPr fontId="2" type="noConversion"/>
  </si>
  <si>
    <t>변압기 공동 이용고객 LTE 자모뎀 시설공사</t>
    <phoneticPr fontId="2" type="noConversion"/>
  </si>
  <si>
    <t>서효준</t>
    <phoneticPr fontId="2" type="noConversion"/>
  </si>
  <si>
    <t>055-717-2493</t>
    <phoneticPr fontId="2" type="noConversion"/>
  </si>
  <si>
    <t>345kV 신남원-의령 등 7개T/L 송전선로용 피뢰기설치공사</t>
    <phoneticPr fontId="2" type="noConversion"/>
  </si>
  <si>
    <t>진주전력지사</t>
    <phoneticPr fontId="2" type="noConversion"/>
  </si>
  <si>
    <t>전병욱</t>
    <phoneticPr fontId="2" type="noConversion"/>
  </si>
  <si>
    <t>055-760-6355</t>
    <phoneticPr fontId="2" type="noConversion"/>
  </si>
  <si>
    <t>154kV 하동-개양 등 4개T/L 전선접속개소 전선교체공사</t>
    <phoneticPr fontId="2" type="noConversion"/>
  </si>
  <si>
    <t>154kV 삼계-진영T/L 안전이격확보공사</t>
    <phoneticPr fontId="2" type="noConversion"/>
  </si>
  <si>
    <t>함안전력지사</t>
    <phoneticPr fontId="2" type="noConversion"/>
  </si>
  <si>
    <t>이재현</t>
    <phoneticPr fontId="2" type="noConversion"/>
  </si>
  <si>
    <t>055-589-5359</t>
    <phoneticPr fontId="2" type="noConversion"/>
  </si>
  <si>
    <t>밀양S/S 170kV 장기사용 GIS 대체공사</t>
    <phoneticPr fontId="2" type="noConversion"/>
  </si>
  <si>
    <t>정진우</t>
    <phoneticPr fontId="2" type="noConversion"/>
  </si>
  <si>
    <t>055-589-5365</t>
    <phoneticPr fontId="2" type="noConversion"/>
  </si>
  <si>
    <t>2016년 함안전력 상반기 170kV GIS 정밀점검공사</t>
    <phoneticPr fontId="2" type="noConversion"/>
  </si>
  <si>
    <t>김원섭</t>
    <phoneticPr fontId="2" type="noConversion"/>
  </si>
  <si>
    <t>055-589-5374</t>
    <phoneticPr fontId="2" type="noConversion"/>
  </si>
  <si>
    <t>창공S/S 154kV 변압기 이설공사</t>
    <phoneticPr fontId="2" type="noConversion"/>
  </si>
  <si>
    <t>이태영</t>
    <phoneticPr fontId="2" type="noConversion"/>
  </si>
  <si>
    <t>055-717-2537</t>
    <phoneticPr fontId="2" type="noConversion"/>
  </si>
  <si>
    <t>154kV 안민 등 3개전력구 실시간감시 CCTV 설치공사</t>
    <phoneticPr fontId="2" type="noConversion"/>
  </si>
  <si>
    <t>허범준</t>
    <phoneticPr fontId="2" type="noConversion"/>
  </si>
  <si>
    <t>055-717-2673</t>
    <phoneticPr fontId="2" type="noConversion"/>
  </si>
  <si>
    <t>2016년 배전계통 자가 광통신망 시설공사</t>
    <phoneticPr fontId="2" type="noConversion"/>
  </si>
  <si>
    <t>구자환</t>
    <phoneticPr fontId="2" type="noConversion"/>
  </si>
  <si>
    <t>055-717-2477</t>
    <phoneticPr fontId="2" type="noConversion"/>
  </si>
  <si>
    <t>2016년 배전계통 OPNW 시설공사</t>
    <phoneticPr fontId="2" type="noConversion"/>
  </si>
  <si>
    <t>함양, 진주S/S 23KV SH.C 교체공사</t>
    <phoneticPr fontId="2" type="noConversion"/>
  </si>
  <si>
    <t>고병성</t>
    <phoneticPr fontId="2" type="noConversion"/>
  </si>
  <si>
    <t>055-760-6337</t>
    <phoneticPr fontId="2" type="noConversion"/>
  </si>
  <si>
    <t>2016년 북경남S/S 765kV GIS 초기점검공사</t>
    <phoneticPr fontId="2" type="noConversion"/>
  </si>
  <si>
    <t>최병만</t>
    <phoneticPr fontId="2" type="noConversion"/>
  </si>
  <si>
    <t>055-589-5376</t>
    <phoneticPr fontId="2" type="noConversion"/>
  </si>
  <si>
    <t>2016년 북경남S/S 765kV M.Tr 초기점검공사</t>
    <phoneticPr fontId="2" type="noConversion"/>
  </si>
  <si>
    <t>곽근순</t>
    <phoneticPr fontId="2" type="noConversion"/>
  </si>
  <si>
    <t>055-589-5375</t>
    <phoneticPr fontId="2" type="noConversion"/>
  </si>
  <si>
    <t>16년 경남지역본부 직할변전소 활선애자청소 용역</t>
    <phoneticPr fontId="2" type="noConversion"/>
  </si>
  <si>
    <t>나지수</t>
    <phoneticPr fontId="2" type="noConversion"/>
  </si>
  <si>
    <t>055-717-2689</t>
    <phoneticPr fontId="2" type="noConversion"/>
  </si>
  <si>
    <t>노후RTU교체공사</t>
    <phoneticPr fontId="2" type="noConversion"/>
  </si>
  <si>
    <t>이세윤</t>
    <phoneticPr fontId="2" type="noConversion"/>
  </si>
  <si>
    <t>055-717-2695</t>
    <phoneticPr fontId="2" type="noConversion"/>
  </si>
  <si>
    <t>진해전력구 종합감시시스템 설치공사</t>
    <phoneticPr fontId="2" type="noConversion"/>
  </si>
  <si>
    <t>변압기 공동 이용고객 원격검침 통신망 시설공사</t>
    <phoneticPr fontId="2" type="noConversion"/>
  </si>
  <si>
    <t>구룡S/S 154KV GIS GAS 메트릭스 구성</t>
    <phoneticPr fontId="2" type="noConversion"/>
  </si>
  <si>
    <t>우종택</t>
    <phoneticPr fontId="2" type="noConversion"/>
  </si>
  <si>
    <t>055-760-6336</t>
    <phoneticPr fontId="2" type="noConversion"/>
  </si>
  <si>
    <t>2016년 함안전력 예방진단시스템 구축공사</t>
    <phoneticPr fontId="2" type="noConversion"/>
  </si>
  <si>
    <t>2016년 PITR 교체공사</t>
    <phoneticPr fontId="2" type="noConversion"/>
  </si>
  <si>
    <t>조현정</t>
    <phoneticPr fontId="2" type="noConversion"/>
  </si>
  <si>
    <t>055-717-2543</t>
    <phoneticPr fontId="2" type="noConversion"/>
  </si>
  <si>
    <t>진주 가산일반산업단지 간선설치공사 포장공사</t>
    <phoneticPr fontId="2" type="noConversion"/>
  </si>
  <si>
    <t>박진우</t>
    <phoneticPr fontId="2" type="noConversion"/>
  </si>
  <si>
    <t>055-717-2754</t>
    <phoneticPr fontId="2" type="noConversion"/>
  </si>
  <si>
    <t xml:space="preserve">밀양 용전일반산업단지 신규공급 압입공사 </t>
    <phoneticPr fontId="2" type="noConversion"/>
  </si>
  <si>
    <t>전용우</t>
    <phoneticPr fontId="2" type="noConversion"/>
  </si>
  <si>
    <t>055-717-2757</t>
    <phoneticPr fontId="2" type="noConversion"/>
  </si>
  <si>
    <t>154kV 신고성-통영 등 2개TL 지장송전선로 지중화공사</t>
    <phoneticPr fontId="2" type="noConversion"/>
  </si>
  <si>
    <t>손무현</t>
    <phoneticPr fontId="2" type="noConversion"/>
  </si>
  <si>
    <t>055-717-2356</t>
    <phoneticPr fontId="2" type="noConversion"/>
  </si>
  <si>
    <t>2016년 배전철탑 기별점검 적출개소 보강공사</t>
    <phoneticPr fontId="2" type="noConversion"/>
  </si>
  <si>
    <t>배전운영부</t>
    <phoneticPr fontId="2" type="noConversion"/>
  </si>
  <si>
    <t>김동희</t>
    <phoneticPr fontId="2" type="noConversion"/>
  </si>
  <si>
    <t>055-717-2288</t>
    <phoneticPr fontId="2" type="noConversion"/>
  </si>
  <si>
    <t>154kV 마산T/L 태풍취약철탑 보강공사</t>
    <phoneticPr fontId="2" type="noConversion"/>
  </si>
  <si>
    <t>함안 영동일반산업단지 간선설치공사</t>
    <phoneticPr fontId="2" type="noConversion"/>
  </si>
  <si>
    <t>통영지사 한산S/C 수행업무 위탁용역공사</t>
    <phoneticPr fontId="4" type="noConversion"/>
  </si>
  <si>
    <t>김희권</t>
    <phoneticPr fontId="2" type="noConversion"/>
  </si>
  <si>
    <t>055-640-2273</t>
    <phoneticPr fontId="2" type="noConversion"/>
  </si>
  <si>
    <t>통영지사 사량S/C 수행업무 위탁용역공사</t>
    <phoneticPr fontId="4" type="noConversion"/>
  </si>
  <si>
    <t>055-640-2274</t>
    <phoneticPr fontId="2" type="noConversion"/>
  </si>
  <si>
    <t>통영지사 욕지S/C 수행업무 위탁용역공사</t>
    <phoneticPr fontId="4" type="noConversion"/>
  </si>
  <si>
    <t>055-640-2275</t>
    <phoneticPr fontId="2" type="noConversion"/>
  </si>
  <si>
    <t>154kV 가야-개양T/L 57~60호 안전이격 거리확보공사</t>
    <phoneticPr fontId="2" type="noConversion"/>
  </si>
  <si>
    <t>진주전력지사</t>
    <phoneticPr fontId="2" type="noConversion"/>
  </si>
  <si>
    <t>양병준</t>
    <phoneticPr fontId="2" type="noConversion"/>
  </si>
  <si>
    <t>055-760-6329</t>
    <phoneticPr fontId="2" type="noConversion"/>
  </si>
  <si>
    <t>완암S/S GIS 부분방전진단 시스템 구축</t>
    <phoneticPr fontId="2" type="noConversion"/>
  </si>
  <si>
    <t>변전운영부</t>
    <phoneticPr fontId="2" type="noConversion"/>
  </si>
  <si>
    <t>강태우</t>
    <phoneticPr fontId="2" type="noConversion"/>
  </si>
  <si>
    <t>055-717-2685</t>
    <phoneticPr fontId="2" type="noConversion"/>
  </si>
  <si>
    <t>무인S/S 화상감시시스템 교체공사</t>
    <phoneticPr fontId="2" type="noConversion"/>
  </si>
  <si>
    <t>조현정</t>
    <phoneticPr fontId="2" type="noConversion"/>
  </si>
  <si>
    <t>055-717-2543</t>
    <phoneticPr fontId="2" type="noConversion"/>
  </si>
  <si>
    <t>진주전력지사 주변압기 정밀점검공사</t>
    <phoneticPr fontId="2" type="noConversion"/>
  </si>
  <si>
    <t>나정중</t>
    <phoneticPr fontId="2" type="noConversion"/>
  </si>
  <si>
    <t>055-760-6332</t>
    <phoneticPr fontId="2" type="noConversion"/>
  </si>
  <si>
    <t>2016년 함안전력 345KV M.Tr 정밀점검공사</t>
    <phoneticPr fontId="2" type="noConversion"/>
  </si>
  <si>
    <t>김원섭</t>
    <phoneticPr fontId="2" type="noConversion"/>
  </si>
  <si>
    <t>055-589-5374</t>
    <phoneticPr fontId="2" type="noConversion"/>
  </si>
  <si>
    <t>2016년 함안전력 154KV M.Tr 정밀점검공사</t>
    <phoneticPr fontId="2" type="noConversion"/>
  </si>
  <si>
    <t>2016년 함안전력 하반기 170kV GIS 정밀점검공사</t>
    <phoneticPr fontId="2" type="noConversion"/>
  </si>
  <si>
    <t>김민준</t>
    <phoneticPr fontId="2" type="noConversion"/>
  </si>
  <si>
    <t>055-589-5373</t>
    <phoneticPr fontId="2" type="noConversion"/>
  </si>
  <si>
    <t>2016년 신마산S/S 345kV 예비변압기 대체공사</t>
    <phoneticPr fontId="2" type="noConversion"/>
  </si>
  <si>
    <t>최병만</t>
    <phoneticPr fontId="2" type="noConversion"/>
  </si>
  <si>
    <t>055-589-5376</t>
    <phoneticPr fontId="2" type="noConversion"/>
  </si>
  <si>
    <t>2016년 신마산S/S 23kV 분로리액터 대체공사</t>
    <phoneticPr fontId="2" type="noConversion"/>
  </si>
  <si>
    <t>16년 직할 345kV 주변압기 정밀점검</t>
    <phoneticPr fontId="2" type="noConversion"/>
  </si>
  <si>
    <t>변전운영부</t>
    <phoneticPr fontId="2" type="noConversion"/>
  </si>
  <si>
    <t>강태우</t>
    <phoneticPr fontId="2" type="noConversion"/>
  </si>
  <si>
    <t>055-717-2685</t>
    <phoneticPr fontId="2" type="noConversion"/>
  </si>
  <si>
    <t>16년 직할 154kV 주변압기 정밀점검</t>
    <phoneticPr fontId="2" type="noConversion"/>
  </si>
  <si>
    <t>230만호 AMI 통신망 구축 공사</t>
    <phoneticPr fontId="2" type="noConversion"/>
  </si>
  <si>
    <t>ICT</t>
    <phoneticPr fontId="2" type="noConversion"/>
  </si>
  <si>
    <t>최승진</t>
    <phoneticPr fontId="2" type="noConversion"/>
  </si>
  <si>
    <t>055-717-2492</t>
    <phoneticPr fontId="2" type="noConversion"/>
  </si>
  <si>
    <t>급전소 SCADA실 환경 개선 공사</t>
    <phoneticPr fontId="2" type="noConversion"/>
  </si>
  <si>
    <t>김현주</t>
    <phoneticPr fontId="2" type="noConversion"/>
  </si>
  <si>
    <t>055-717-2548</t>
    <phoneticPr fontId="2" type="noConversion"/>
  </si>
  <si>
    <t>신김해S/S M.Tr 예방진단시스템 구축</t>
    <phoneticPr fontId="2" type="noConversion"/>
  </si>
  <si>
    <t>강태우</t>
    <phoneticPr fontId="2" type="noConversion"/>
  </si>
  <si>
    <t>055-717-2685</t>
    <phoneticPr fontId="2" type="noConversion"/>
  </si>
  <si>
    <t>2016년 해저케이블 등부표 인양공사</t>
    <phoneticPr fontId="2" type="noConversion"/>
  </si>
  <si>
    <t>함양지사</t>
    <phoneticPr fontId="2" type="noConversion"/>
  </si>
  <si>
    <t>김명선</t>
    <phoneticPr fontId="2" type="noConversion"/>
  </si>
  <si>
    <t>055-960-2235</t>
    <phoneticPr fontId="2" type="noConversion"/>
  </si>
  <si>
    <t>부북-신곡D/L부하전환능력공사</t>
    <phoneticPr fontId="2" type="noConversion"/>
  </si>
  <si>
    <t>밀양지사</t>
    <phoneticPr fontId="2" type="noConversion"/>
  </si>
  <si>
    <t>조준배</t>
    <phoneticPr fontId="2" type="noConversion"/>
  </si>
  <si>
    <t>055-350-2274</t>
    <phoneticPr fontId="2" type="noConversion"/>
  </si>
  <si>
    <t>장전D/L 과부하 해소공사</t>
    <phoneticPr fontId="2" type="noConversion"/>
  </si>
  <si>
    <t>제주지역본부</t>
    <phoneticPr fontId="2" type="noConversion"/>
  </si>
  <si>
    <t>직할</t>
    <phoneticPr fontId="2" type="noConversion"/>
  </si>
  <si>
    <t>좌기철</t>
    <phoneticPr fontId="2" type="noConversion"/>
  </si>
  <si>
    <t>064-740-3436</t>
    <phoneticPr fontId="2" type="noConversion"/>
  </si>
  <si>
    <t>154kV 한라-안덕 등 5개T/L 전선접속개소 전선교체공사</t>
    <phoneticPr fontId="2" type="noConversion"/>
  </si>
  <si>
    <t>강동한</t>
    <phoneticPr fontId="2" type="noConversion"/>
  </si>
  <si>
    <t>064-740-3517</t>
    <phoneticPr fontId="2" type="noConversion"/>
  </si>
  <si>
    <t>동제주S/S 부하전환능력 보강공사</t>
    <phoneticPr fontId="2" type="noConversion"/>
  </si>
  <si>
    <t>김병경</t>
    <phoneticPr fontId="2" type="noConversion"/>
  </si>
  <si>
    <t>064-740-3435</t>
    <phoneticPr fontId="2" type="noConversion"/>
  </si>
  <si>
    <t>무릉D/L 부하전환능력공사</t>
    <phoneticPr fontId="2" type="noConversion"/>
  </si>
  <si>
    <t>서귀포지사</t>
    <phoneticPr fontId="2" type="noConversion"/>
  </si>
  <si>
    <t>홍인기</t>
    <phoneticPr fontId="2" type="noConversion"/>
  </si>
  <si>
    <t>064-730-2286</t>
    <phoneticPr fontId="2" type="noConversion"/>
  </si>
  <si>
    <t>삼달D/L 부하전환능력공사</t>
    <phoneticPr fontId="2" type="noConversion"/>
  </si>
  <si>
    <t>김병호</t>
    <phoneticPr fontId="2" type="noConversion"/>
  </si>
  <si>
    <t>064-730-2282</t>
    <phoneticPr fontId="2" type="noConversion"/>
  </si>
  <si>
    <t>일과D/L 부하전환능력공사</t>
    <phoneticPr fontId="2" type="noConversion"/>
  </si>
  <si>
    <t>장재호</t>
    <phoneticPr fontId="2" type="noConversion"/>
  </si>
  <si>
    <t>064-730-2273</t>
    <phoneticPr fontId="2" type="noConversion"/>
  </si>
  <si>
    <t>신흥-세화 과부하해소공사</t>
    <phoneticPr fontId="2" type="noConversion"/>
  </si>
  <si>
    <t>이기혁</t>
    <phoneticPr fontId="2" type="noConversion"/>
  </si>
  <si>
    <t>064-730-2429</t>
    <phoneticPr fontId="2" type="noConversion"/>
  </si>
  <si>
    <t>신성D/L 부하전환능력 보강공사</t>
    <phoneticPr fontId="2" type="noConversion"/>
  </si>
  <si>
    <t>김태윤</t>
    <phoneticPr fontId="2" type="noConversion"/>
  </si>
  <si>
    <t>064-740-3437</t>
    <phoneticPr fontId="2" type="noConversion"/>
  </si>
  <si>
    <t>서부D/L 부하전환능력 보강공사</t>
    <phoneticPr fontId="2" type="noConversion"/>
  </si>
  <si>
    <t>한라안덕T/L 등 4개소 OPGW 보강공사</t>
    <phoneticPr fontId="2" type="noConversion"/>
  </si>
  <si>
    <t>제주지역본부</t>
    <phoneticPr fontId="2" type="noConversion"/>
  </si>
  <si>
    <t>직할</t>
    <phoneticPr fontId="2" type="noConversion"/>
  </si>
  <si>
    <t>고동현</t>
    <phoneticPr fontId="2" type="noConversion"/>
  </si>
  <si>
    <t>064-740-3685</t>
    <phoneticPr fontId="2" type="noConversion"/>
  </si>
  <si>
    <t>배전지능화용 광케이블 시설공사</t>
    <phoneticPr fontId="2" type="noConversion"/>
  </si>
  <si>
    <t>김형진</t>
    <phoneticPr fontId="2" type="noConversion"/>
  </si>
  <si>
    <t>064-740-3681</t>
    <phoneticPr fontId="2" type="noConversion"/>
  </si>
  <si>
    <t>2016년 제주지역본부 배전지능화 단가공사</t>
    <phoneticPr fontId="2" type="noConversion"/>
  </si>
  <si>
    <t>김치선</t>
    <phoneticPr fontId="2" type="noConversion"/>
  </si>
  <si>
    <t>064-740-3662</t>
    <phoneticPr fontId="2" type="noConversion"/>
  </si>
  <si>
    <t>제주국제공항 수급지점 변경공사</t>
    <phoneticPr fontId="2" type="noConversion"/>
  </si>
  <si>
    <t>김태윤</t>
    <phoneticPr fontId="2" type="noConversion"/>
  </si>
  <si>
    <t>064-740-3437</t>
    <phoneticPr fontId="2" type="noConversion"/>
  </si>
  <si>
    <t>전극선로 일부구간 지중화 건설공사</t>
    <phoneticPr fontId="2" type="noConversion"/>
  </si>
  <si>
    <t>양종홍</t>
    <phoneticPr fontId="2" type="noConversion"/>
  </si>
  <si>
    <t>064-740-3537</t>
    <phoneticPr fontId="2" type="noConversion"/>
  </si>
  <si>
    <t>2016년 주변압기 및 부속기기 정밀점검공사</t>
    <phoneticPr fontId="2" type="noConversion"/>
  </si>
  <si>
    <t>제주전력지사</t>
    <phoneticPr fontId="2" type="noConversion"/>
  </si>
  <si>
    <t>이병노</t>
    <phoneticPr fontId="2" type="noConversion"/>
  </si>
  <si>
    <t>064-729-3346</t>
    <phoneticPr fontId="2" type="noConversion"/>
  </si>
  <si>
    <t>제주시 연오로 지중화공사</t>
    <phoneticPr fontId="2" type="noConversion"/>
  </si>
  <si>
    <t>강덕현</t>
    <phoneticPr fontId="2" type="noConversion"/>
  </si>
  <si>
    <t>064-740-3633</t>
    <phoneticPr fontId="2" type="noConversion"/>
  </si>
  <si>
    <t>제주시 신대로 지중화공사</t>
    <phoneticPr fontId="2" type="noConversion"/>
  </si>
  <si>
    <t>제주시 두신로 지중화공사</t>
    <phoneticPr fontId="2" type="noConversion"/>
  </si>
  <si>
    <t>좌병규</t>
    <phoneticPr fontId="2" type="noConversion"/>
  </si>
  <si>
    <t>064-740-3632</t>
    <phoneticPr fontId="2" type="noConversion"/>
  </si>
  <si>
    <t>본부직할 사옥 증축공사</t>
    <phoneticPr fontId="2" type="noConversion"/>
  </si>
  <si>
    <t>강영식</t>
    <phoneticPr fontId="2" type="noConversion"/>
  </si>
  <si>
    <t>064-740-3375</t>
    <phoneticPr fontId="2" type="noConversion"/>
  </si>
  <si>
    <t>비양도내연 사무동 증축공사</t>
    <phoneticPr fontId="2" type="noConversion"/>
  </si>
  <si>
    <t>도서발전소 내진보강공사</t>
    <phoneticPr fontId="2" type="noConversion"/>
  </si>
  <si>
    <t>관내 광케이블 보강공사</t>
    <phoneticPr fontId="2" type="noConversion"/>
  </si>
  <si>
    <t>고희보</t>
    <phoneticPr fontId="2" type="noConversion"/>
  </si>
  <si>
    <t>경쟁</t>
    <phoneticPr fontId="2" type="noConversion"/>
  </si>
  <si>
    <t>154kV 송탄-진위 2차 전력구공사</t>
    <phoneticPr fontId="2" type="noConversion"/>
  </si>
  <si>
    <t>전력구</t>
    <phoneticPr fontId="2" type="noConversion"/>
  </si>
  <si>
    <t>경인건설처</t>
    <phoneticPr fontId="2" type="noConversion"/>
  </si>
  <si>
    <t>경기건설지사</t>
    <phoneticPr fontId="2" type="noConversion"/>
  </si>
  <si>
    <t>강성현</t>
    <phoneticPr fontId="2" type="noConversion"/>
  </si>
  <si>
    <t>031-230-4454</t>
    <phoneticPr fontId="2" type="noConversion"/>
  </si>
  <si>
    <t>154kV 안성-남안성 전력구공사</t>
    <phoneticPr fontId="2" type="noConversion"/>
  </si>
  <si>
    <t>정안균</t>
    <phoneticPr fontId="2" type="noConversion"/>
  </si>
  <si>
    <t>031-230-4473</t>
    <phoneticPr fontId="2" type="noConversion"/>
  </si>
  <si>
    <t>서안성S/S #4M.Tr 증설공사</t>
    <phoneticPr fontId="2" type="noConversion"/>
  </si>
  <si>
    <t>변전</t>
    <phoneticPr fontId="2" type="noConversion"/>
  </si>
  <si>
    <t>김동교</t>
    <phoneticPr fontId="2" type="noConversion"/>
  </si>
  <si>
    <t>031-230-4442</t>
    <phoneticPr fontId="2" type="noConversion"/>
  </si>
  <si>
    <t>신용인.신수원CH GIS설치공사</t>
    <phoneticPr fontId="2" type="noConversion"/>
  </si>
  <si>
    <t>마곡S/S M.Tr 설치공사</t>
    <phoneticPr fontId="2" type="noConversion"/>
  </si>
  <si>
    <t>경인건설처</t>
    <phoneticPr fontId="2" type="noConversion"/>
  </si>
  <si>
    <t>남서울건설지사</t>
    <phoneticPr fontId="2" type="noConversion"/>
  </si>
  <si>
    <t>오성각</t>
    <phoneticPr fontId="2" type="noConversion"/>
  </si>
  <si>
    <t>02-3777-9415</t>
    <phoneticPr fontId="2" type="noConversion"/>
  </si>
  <si>
    <t>신부평S/S #2S/S 건설공사</t>
    <phoneticPr fontId="2" type="noConversion"/>
  </si>
  <si>
    <t>변전건설부</t>
    <phoneticPr fontId="2" type="noConversion"/>
  </si>
  <si>
    <t>성민국</t>
    <phoneticPr fontId="2" type="noConversion"/>
  </si>
  <si>
    <t>02-2096-4486</t>
    <phoneticPr fontId="2" type="noConversion"/>
  </si>
  <si>
    <t>154kV 남면-백석T/L 건설공사</t>
    <phoneticPr fontId="2" type="noConversion"/>
  </si>
  <si>
    <t>송전건설부</t>
    <phoneticPr fontId="2" type="noConversion"/>
  </si>
  <si>
    <t>이동형</t>
    <phoneticPr fontId="2" type="noConversion"/>
  </si>
  <si>
    <t>02-2096-4463</t>
    <phoneticPr fontId="2" type="noConversion"/>
  </si>
  <si>
    <t>154kV 신성남#2-정자(증) 지중T/L 건설공사</t>
    <phoneticPr fontId="2" type="noConversion"/>
  </si>
  <si>
    <t>지중건설부</t>
    <phoneticPr fontId="2" type="noConversion"/>
  </si>
  <si>
    <t>신승준</t>
    <phoneticPr fontId="2" type="noConversion"/>
  </si>
  <si>
    <t>02-2096-4476</t>
    <phoneticPr fontId="2" type="noConversion"/>
  </si>
  <si>
    <t>청라남측 전력구 냉각시스템 설치공사</t>
    <phoneticPr fontId="2" type="noConversion"/>
  </si>
  <si>
    <t>최진건</t>
    <phoneticPr fontId="2" type="noConversion"/>
  </si>
  <si>
    <t>02-2096-4374</t>
    <phoneticPr fontId="2" type="noConversion"/>
  </si>
  <si>
    <t>장문복합 운영시스템 설치공사</t>
    <phoneticPr fontId="2" type="noConversion"/>
  </si>
  <si>
    <t>이상기</t>
    <phoneticPr fontId="2" type="noConversion"/>
  </si>
  <si>
    <t>02-2096-4475</t>
    <phoneticPr fontId="2" type="noConversion"/>
  </si>
  <si>
    <t>154kV 오천S/S 건설공사</t>
    <phoneticPr fontId="2" type="noConversion"/>
  </si>
  <si>
    <t>박민수</t>
    <phoneticPr fontId="2" type="noConversion"/>
  </si>
  <si>
    <t>031-230-4393</t>
    <phoneticPr fontId="2" type="noConversion"/>
  </si>
  <si>
    <t>서안성S/S 154kV GIS 설치공사</t>
    <phoneticPr fontId="2" type="noConversion"/>
  </si>
  <si>
    <t>경기건설지사</t>
    <phoneticPr fontId="2" type="noConversion"/>
  </si>
  <si>
    <t>김동교</t>
    <phoneticPr fontId="2" type="noConversion"/>
  </si>
  <si>
    <t>031-230-4442</t>
    <phoneticPr fontId="2" type="noConversion"/>
  </si>
  <si>
    <t>서판교S/S #3M.Tr 증설공사</t>
    <phoneticPr fontId="2" type="noConversion"/>
  </si>
  <si>
    <t>추팔S/S #4M.Tr증설공사</t>
    <phoneticPr fontId="2" type="noConversion"/>
  </si>
  <si>
    <t>정상운</t>
    <phoneticPr fontId="2" type="noConversion"/>
  </si>
  <si>
    <t>031-230-4396</t>
    <phoneticPr fontId="2" type="noConversion"/>
  </si>
  <si>
    <t>신파주S/S CLR 설치공사</t>
    <phoneticPr fontId="2" type="noConversion"/>
  </si>
  <si>
    <t>오중탁</t>
    <phoneticPr fontId="2" type="noConversion"/>
  </si>
  <si>
    <t>02-2096-4386</t>
    <phoneticPr fontId="2" type="noConversion"/>
  </si>
  <si>
    <t>154kV 서종S/S 케이블설치공사</t>
    <phoneticPr fontId="2" type="noConversion"/>
  </si>
  <si>
    <t>02-2096-4481</t>
    <phoneticPr fontId="2" type="noConversion"/>
  </si>
  <si>
    <t>동탄열병합S/Y 건설공사</t>
    <phoneticPr fontId="2" type="noConversion"/>
  </si>
  <si>
    <t>권중선</t>
    <phoneticPr fontId="2" type="noConversion"/>
  </si>
  <si>
    <t>031-230-4391</t>
    <phoneticPr fontId="2" type="noConversion"/>
  </si>
  <si>
    <t>서판교S/S #3M.Tr GIS설치공사</t>
    <phoneticPr fontId="2" type="noConversion"/>
  </si>
  <si>
    <t>서판교S/S #3M.Tr 설치공사</t>
    <phoneticPr fontId="2" type="noConversion"/>
  </si>
  <si>
    <t>삼죽S/S 154kV Sh.C설치공사</t>
    <phoneticPr fontId="2" type="noConversion"/>
  </si>
  <si>
    <t>이천S/S 154kV Sh.C증설공사</t>
    <phoneticPr fontId="2" type="noConversion"/>
  </si>
  <si>
    <t>김창균</t>
    <phoneticPr fontId="2" type="noConversion"/>
  </si>
  <si>
    <t>031-230-4493</t>
    <phoneticPr fontId="2" type="noConversion"/>
  </si>
  <si>
    <t>추팔S/S #4M.Tr GIS설치공사</t>
    <phoneticPr fontId="2" type="noConversion"/>
  </si>
  <si>
    <t>추팔S/S #4M.Tr설치공사</t>
    <phoneticPr fontId="2" type="noConversion"/>
  </si>
  <si>
    <t>154kV 신장#4M.Tr 증설</t>
    <phoneticPr fontId="2" type="noConversion"/>
  </si>
  <si>
    <t>신장S/S GIS 설치공사</t>
    <phoneticPr fontId="2" type="noConversion"/>
  </si>
  <si>
    <t>신장S/S M.Tr 설치공사</t>
    <phoneticPr fontId="2" type="noConversion"/>
  </si>
  <si>
    <t>154kV 서종S/S 무인보안시스템 시설공사</t>
    <phoneticPr fontId="2" type="noConversion"/>
  </si>
  <si>
    <t>경인건설처</t>
    <phoneticPr fontId="2" type="noConversion"/>
  </si>
  <si>
    <t>전자통신부</t>
    <phoneticPr fontId="2" type="noConversion"/>
  </si>
  <si>
    <t>이호경</t>
    <phoneticPr fontId="2" type="noConversion"/>
  </si>
  <si>
    <t>02-2096-4395</t>
    <phoneticPr fontId="2" type="noConversion"/>
  </si>
  <si>
    <t>154kV 서종S/S 전력통신설비 시설공사</t>
    <phoneticPr fontId="2" type="noConversion"/>
  </si>
  <si>
    <t xml:space="preserve">345kV 신부평#2 구내통신설비 시설공사 </t>
    <phoneticPr fontId="2" type="noConversion"/>
  </si>
  <si>
    <t>이은우</t>
    <phoneticPr fontId="2" type="noConversion"/>
  </si>
  <si>
    <t>02-2096-4396</t>
    <phoneticPr fontId="2" type="noConversion"/>
  </si>
  <si>
    <t>154kV 남안성S/S 건설공사</t>
    <phoneticPr fontId="2" type="noConversion"/>
  </si>
  <si>
    <t>정상운</t>
    <phoneticPr fontId="2" type="noConversion"/>
  </si>
  <si>
    <t>031-230-4396</t>
    <phoneticPr fontId="2" type="noConversion"/>
  </si>
  <si>
    <t>동탄열병합S/Y GIS설치공사</t>
    <phoneticPr fontId="2" type="noConversion"/>
  </si>
  <si>
    <t>경기건설지사</t>
    <phoneticPr fontId="2" type="noConversion"/>
  </si>
  <si>
    <t>권중선</t>
    <phoneticPr fontId="2" type="noConversion"/>
  </si>
  <si>
    <t>031-230-4391</t>
    <phoneticPr fontId="2" type="noConversion"/>
  </si>
  <si>
    <t>안양S/S M.Tr 이설공사</t>
    <phoneticPr fontId="2" type="noConversion"/>
  </si>
  <si>
    <t>박경신</t>
    <phoneticPr fontId="2" type="noConversion"/>
  </si>
  <si>
    <t>031-230-4492</t>
    <phoneticPr fontId="2" type="noConversion"/>
  </si>
  <si>
    <t>삼죽S/S 154kV Sh.C GIS 설치공사</t>
    <phoneticPr fontId="2" type="noConversion"/>
  </si>
  <si>
    <t>박민수</t>
    <phoneticPr fontId="2" type="noConversion"/>
  </si>
  <si>
    <t>031-230-4393</t>
    <phoneticPr fontId="2" type="noConversion"/>
  </si>
  <si>
    <t>이천S/S 154kV Sh.C GIS 설치공사</t>
    <phoneticPr fontId="2" type="noConversion"/>
  </si>
  <si>
    <t>김창균</t>
    <phoneticPr fontId="2" type="noConversion"/>
  </si>
  <si>
    <t>031-230-4493</t>
    <phoneticPr fontId="2" type="noConversion"/>
  </si>
  <si>
    <t>남정왕S/S M.Tr 설치공사</t>
    <phoneticPr fontId="2" type="noConversion"/>
  </si>
  <si>
    <t>홍순용</t>
    <phoneticPr fontId="2" type="noConversion"/>
  </si>
  <si>
    <t>02-3777-9396</t>
    <phoneticPr fontId="2" type="noConversion"/>
  </si>
  <si>
    <t>154kV 삼성S/S 전력케이블 설치공사</t>
    <phoneticPr fontId="2" type="noConversion"/>
  </si>
  <si>
    <t>김중태</t>
    <phoneticPr fontId="2" type="noConversion"/>
  </si>
  <si>
    <t>02-3777-9392</t>
    <phoneticPr fontId="2" type="noConversion"/>
  </si>
  <si>
    <t>삼성S/S GIS 설치공사</t>
    <phoneticPr fontId="2" type="noConversion"/>
  </si>
  <si>
    <t>삼성S/S M.Tr 설치공사</t>
    <phoneticPr fontId="2" type="noConversion"/>
  </si>
  <si>
    <t>345㎸ 동서울-미금T/L 지중화 건설공사 (하남지역현안)</t>
    <phoneticPr fontId="2" type="noConversion"/>
  </si>
  <si>
    <t>박수신</t>
    <phoneticPr fontId="2" type="noConversion"/>
  </si>
  <si>
    <t>02-3777-9382</t>
    <phoneticPr fontId="2" type="noConversion"/>
  </si>
  <si>
    <t>중부S/S S.W 증설공사</t>
    <phoneticPr fontId="2" type="noConversion"/>
  </si>
  <si>
    <t>변전건설부</t>
    <phoneticPr fontId="2" type="noConversion"/>
  </si>
  <si>
    <t>허성</t>
    <phoneticPr fontId="2" type="noConversion"/>
  </si>
  <si>
    <t>02-2096-4485</t>
    <phoneticPr fontId="2" type="noConversion"/>
  </si>
  <si>
    <t>345kV 신덕은S/S SW증설공사</t>
    <phoneticPr fontId="2" type="noConversion"/>
  </si>
  <si>
    <t>채병길</t>
    <phoneticPr fontId="2" type="noConversion"/>
  </si>
  <si>
    <t>02-2096-4482</t>
    <phoneticPr fontId="2" type="noConversion"/>
  </si>
  <si>
    <t>신파주S/S CLR GIS 설치공사</t>
    <phoneticPr fontId="2" type="noConversion"/>
  </si>
  <si>
    <t>오중탁</t>
    <phoneticPr fontId="2" type="noConversion"/>
  </si>
  <si>
    <t>02-2096-4386</t>
    <phoneticPr fontId="2" type="noConversion"/>
  </si>
  <si>
    <t>154kV 용정S/S 토건공사</t>
    <phoneticPr fontId="2" type="noConversion"/>
  </si>
  <si>
    <t>건축부</t>
    <phoneticPr fontId="2" type="noConversion"/>
  </si>
  <si>
    <t>명인이</t>
    <phoneticPr fontId="2" type="noConversion"/>
  </si>
  <si>
    <t>02-2096-4584</t>
    <phoneticPr fontId="2" type="noConversion"/>
  </si>
  <si>
    <t>154kV 진건S/S 토건공사</t>
    <phoneticPr fontId="2" type="noConversion"/>
  </si>
  <si>
    <t>임설아</t>
    <phoneticPr fontId="2" type="noConversion"/>
  </si>
  <si>
    <t>02-2096-4585</t>
    <phoneticPr fontId="2" type="noConversion"/>
  </si>
  <si>
    <t>서안성S/S #4M.Tr 설치공사</t>
    <phoneticPr fontId="2" type="noConversion"/>
  </si>
  <si>
    <t>김동교</t>
    <phoneticPr fontId="2" type="noConversion"/>
  </si>
  <si>
    <t>율현S/S 하이닉스SW증설공사</t>
    <phoneticPr fontId="2" type="noConversion"/>
  </si>
  <si>
    <t>154kV 중동-고강 전력구공사</t>
    <phoneticPr fontId="2" type="noConversion"/>
  </si>
  <si>
    <t>전력구</t>
    <phoneticPr fontId="2" type="noConversion"/>
  </si>
  <si>
    <t>정이철</t>
    <phoneticPr fontId="2" type="noConversion"/>
  </si>
  <si>
    <t>02-3777-9451</t>
    <phoneticPr fontId="2" type="noConversion"/>
  </si>
  <si>
    <t>345kV 군포-송정 C/H 토건공사</t>
    <phoneticPr fontId="2" type="noConversion"/>
  </si>
  <si>
    <t>김정섭</t>
    <phoneticPr fontId="2" type="noConversion"/>
  </si>
  <si>
    <t>02-3777-9455</t>
    <phoneticPr fontId="2" type="noConversion"/>
  </si>
  <si>
    <t>154kV 왕길#3M.Tr 증설</t>
    <phoneticPr fontId="2" type="noConversion"/>
  </si>
  <si>
    <t>김명원</t>
    <phoneticPr fontId="2" type="noConversion"/>
  </si>
  <si>
    <t>02-3777-9422</t>
    <phoneticPr fontId="2" type="noConversion"/>
  </si>
  <si>
    <t>154kV 진건S/S 건설공사</t>
    <phoneticPr fontId="2" type="noConversion"/>
  </si>
  <si>
    <t>지경자</t>
    <phoneticPr fontId="2" type="noConversion"/>
  </si>
  <si>
    <t>02-2096-4487</t>
    <phoneticPr fontId="2" type="noConversion"/>
  </si>
  <si>
    <t>신덕은S/S S.W 증설 362kV GIS 설치공사</t>
    <phoneticPr fontId="2" type="noConversion"/>
  </si>
  <si>
    <t>154kV 용정분기T/L</t>
    <phoneticPr fontId="2" type="noConversion"/>
  </si>
  <si>
    <t>송전건설부</t>
    <phoneticPr fontId="2" type="noConversion"/>
  </si>
  <si>
    <t>이상훈</t>
    <phoneticPr fontId="2" type="noConversion"/>
  </si>
  <si>
    <t>02-2096-4364</t>
    <phoneticPr fontId="2" type="noConversion"/>
  </si>
  <si>
    <t>154kV 용정S/S 구내통신설비 시설공사</t>
    <phoneticPr fontId="2" type="noConversion"/>
  </si>
  <si>
    <t>김영래</t>
    <phoneticPr fontId="2" type="noConversion"/>
  </si>
  <si>
    <t>02-2096-4393</t>
    <phoneticPr fontId="2" type="noConversion"/>
  </si>
  <si>
    <t>건설환경실</t>
    <phoneticPr fontId="2" type="noConversion"/>
  </si>
  <si>
    <t>정재규</t>
    <phoneticPr fontId="2" type="noConversion"/>
  </si>
  <si>
    <t>02-2096-4542</t>
    <phoneticPr fontId="2" type="noConversion"/>
  </si>
  <si>
    <t>154kV 마도S/S 건설공사</t>
    <phoneticPr fontId="2" type="noConversion"/>
  </si>
  <si>
    <t>진정욱</t>
    <phoneticPr fontId="2" type="noConversion"/>
  </si>
  <si>
    <t>031-230-4443</t>
    <phoneticPr fontId="2" type="noConversion"/>
  </si>
  <si>
    <t>구문천S/S #4M.Tr증설공사</t>
    <phoneticPr fontId="2" type="noConversion"/>
  </si>
  <si>
    <t>경기건설지사</t>
    <phoneticPr fontId="2" type="noConversion"/>
  </si>
  <si>
    <t>조병태</t>
    <phoneticPr fontId="2" type="noConversion"/>
  </si>
  <si>
    <t>031-230-4491</t>
    <phoneticPr fontId="2" type="noConversion"/>
  </si>
  <si>
    <t>율현S/S 하이닉스 GIS설치공사</t>
    <phoneticPr fontId="2" type="noConversion"/>
  </si>
  <si>
    <t>김창균</t>
    <phoneticPr fontId="2" type="noConversion"/>
  </si>
  <si>
    <t>031-230-4493</t>
    <phoneticPr fontId="2" type="noConversion"/>
  </si>
  <si>
    <t>진위S/S #3M.Tr증설공사</t>
    <phoneticPr fontId="2" type="noConversion"/>
  </si>
  <si>
    <t>154kV 가락#4M.Tr 증설</t>
    <phoneticPr fontId="2" type="noConversion"/>
  </si>
  <si>
    <t>조경용</t>
    <phoneticPr fontId="2" type="noConversion"/>
  </si>
  <si>
    <t>02-3777-9412</t>
    <phoneticPr fontId="2" type="noConversion"/>
  </si>
  <si>
    <t>154kV 등촌#4M.Tr 증설</t>
    <phoneticPr fontId="2" type="noConversion"/>
  </si>
  <si>
    <t>이원희</t>
    <phoneticPr fontId="2" type="noConversion"/>
  </si>
  <si>
    <t>02-3777-9395</t>
    <phoneticPr fontId="2" type="noConversion"/>
  </si>
  <si>
    <t>345kV 서인천C/C 모선용 CLR 설치공사</t>
    <phoneticPr fontId="2" type="noConversion"/>
  </si>
  <si>
    <t>김범식</t>
    <phoneticPr fontId="2" type="noConversion"/>
  </si>
  <si>
    <t>02-3777-9419</t>
    <phoneticPr fontId="2" type="noConversion"/>
  </si>
  <si>
    <t>345kV 고덕S/S
방화구획재설치공사</t>
    <phoneticPr fontId="2" type="noConversion"/>
  </si>
  <si>
    <t>변전건설부</t>
    <phoneticPr fontId="2" type="noConversion"/>
  </si>
  <si>
    <t>이민태</t>
    <phoneticPr fontId="2" type="noConversion"/>
  </si>
  <si>
    <t>02-2096-4481</t>
    <phoneticPr fontId="2" type="noConversion"/>
  </si>
  <si>
    <t>154kV 덕소S/S 건설공사</t>
    <phoneticPr fontId="2" type="noConversion"/>
  </si>
  <si>
    <t>채병길</t>
    <phoneticPr fontId="2" type="noConversion"/>
  </si>
  <si>
    <t>02-2096-4482</t>
    <phoneticPr fontId="2" type="noConversion"/>
  </si>
  <si>
    <t>남면-백석 전력구 전기설비공사</t>
    <phoneticPr fontId="2" type="noConversion"/>
  </si>
  <si>
    <t>지중건설부</t>
    <phoneticPr fontId="2" type="noConversion"/>
  </si>
  <si>
    <t>변상호</t>
    <phoneticPr fontId="2" type="noConversion"/>
  </si>
  <si>
    <t>02-2096-4474</t>
    <phoneticPr fontId="2" type="noConversion"/>
  </si>
  <si>
    <t>구문천S/S #4M.Tr GIS
설치공사</t>
    <phoneticPr fontId="2" type="noConversion"/>
  </si>
  <si>
    <t>구문천S/S #4M.Tr 설치공사</t>
    <phoneticPr fontId="2" type="noConversion"/>
  </si>
  <si>
    <t>진위S/S #3M.Tr GIS 설치공사</t>
    <phoneticPr fontId="2" type="noConversion"/>
  </si>
  <si>
    <t>진위S/S #3M.Tr 설치공사</t>
    <phoneticPr fontId="2" type="noConversion"/>
  </si>
  <si>
    <t>154kV 영종S/S Sh.R 설치(도급)</t>
    <phoneticPr fontId="2" type="noConversion"/>
  </si>
  <si>
    <t>박수정</t>
    <phoneticPr fontId="2" type="noConversion"/>
  </si>
  <si>
    <t>02-3777-9416</t>
    <phoneticPr fontId="2" type="noConversion"/>
  </si>
  <si>
    <t>154kV 북송도S/S Sh.R 설치(도급)</t>
    <phoneticPr fontId="2" type="noConversion"/>
  </si>
  <si>
    <t>가락S/S GIS 설치공사</t>
    <phoneticPr fontId="2" type="noConversion"/>
  </si>
  <si>
    <t>가락S/S M.Tr 설치공사</t>
    <phoneticPr fontId="2" type="noConversion"/>
  </si>
  <si>
    <t>345kV 서인천C/C 모선용 CLR용 GIS 설치공사</t>
    <phoneticPr fontId="2" type="noConversion"/>
  </si>
  <si>
    <t>154kV 도림S/S SW증설</t>
    <phoneticPr fontId="2" type="noConversion"/>
  </si>
  <si>
    <t>도림S/S 154kV GIS설치공사</t>
    <phoneticPr fontId="2" type="noConversion"/>
  </si>
  <si>
    <t>154kV 남면-백석SW 증설공사</t>
    <phoneticPr fontId="2" type="noConversion"/>
  </si>
  <si>
    <t>이다님</t>
    <phoneticPr fontId="2" type="noConversion"/>
  </si>
  <si>
    <t>02-2096-4484</t>
    <phoneticPr fontId="2" type="noConversion"/>
  </si>
  <si>
    <t>154kV 남면-백석 GIS 설치공사</t>
    <phoneticPr fontId="2" type="noConversion"/>
  </si>
  <si>
    <t>중부S/S S.W 증설 362kV GIS 설치공사</t>
    <phoneticPr fontId="2" type="noConversion"/>
  </si>
  <si>
    <t>허성</t>
    <phoneticPr fontId="2" type="noConversion"/>
  </si>
  <si>
    <t>02-2096-4485</t>
    <phoneticPr fontId="2" type="noConversion"/>
  </si>
  <si>
    <t>동서울#2S/S 일반도급공사</t>
    <phoneticPr fontId="2" type="noConversion"/>
  </si>
  <si>
    <t>154kV 고덕분기 OPGW 시설공사</t>
    <phoneticPr fontId="2" type="noConversion"/>
  </si>
  <si>
    <t>154kV 고덕분기 전력통신설비 시설공사</t>
    <phoneticPr fontId="2" type="noConversion"/>
  </si>
  <si>
    <t>345kV 고덕S/S 무인보안시스템 시설공사</t>
    <phoneticPr fontId="2" type="noConversion"/>
  </si>
  <si>
    <t>문가영</t>
    <phoneticPr fontId="2" type="noConversion"/>
  </si>
  <si>
    <t>02-2096-4397</t>
    <phoneticPr fontId="2" type="noConversion"/>
  </si>
  <si>
    <t>154kV 남면-백석T/L OPGW 시설공사</t>
    <phoneticPr fontId="2" type="noConversion"/>
  </si>
  <si>
    <t>154kV 서강화 변전소 토건공사</t>
    <phoneticPr fontId="2" type="noConversion"/>
  </si>
  <si>
    <t>박성철</t>
    <phoneticPr fontId="2" type="noConversion"/>
  </si>
  <si>
    <t>02-3777-9457</t>
    <phoneticPr fontId="2" type="noConversion"/>
  </si>
  <si>
    <t>154kV 서강화S/S 건설공사</t>
    <phoneticPr fontId="2" type="noConversion"/>
  </si>
  <si>
    <t>영종S/S 154kV Sh.R 설치공사</t>
    <phoneticPr fontId="2" type="noConversion"/>
  </si>
  <si>
    <t>박수정</t>
    <phoneticPr fontId="2" type="noConversion"/>
  </si>
  <si>
    <t>02-3777-9416</t>
    <phoneticPr fontId="2" type="noConversion"/>
  </si>
  <si>
    <t>북송도S/S 154kV Sh.R 설치공사</t>
    <phoneticPr fontId="2" type="noConversion"/>
  </si>
  <si>
    <t>02-3777-9412</t>
    <phoneticPr fontId="2" type="noConversion"/>
  </si>
  <si>
    <t>북송도S/S 154kV GIS 설치공사</t>
    <phoneticPr fontId="2" type="noConversion"/>
  </si>
  <si>
    <t>등촌S/S GIS 설치공사</t>
    <phoneticPr fontId="2" type="noConversion"/>
  </si>
  <si>
    <t>이원희</t>
    <phoneticPr fontId="2" type="noConversion"/>
  </si>
  <si>
    <t>02-3777-9395</t>
    <phoneticPr fontId="2" type="noConversion"/>
  </si>
  <si>
    <t>등촌S/S M.Tr 설치공사</t>
    <phoneticPr fontId="2" type="noConversion"/>
  </si>
  <si>
    <t>왕길S/S GIS 설치공사</t>
    <phoneticPr fontId="2" type="noConversion"/>
  </si>
  <si>
    <t>왕길S/S M.Tr 설치공사</t>
    <phoneticPr fontId="2" type="noConversion"/>
  </si>
  <si>
    <t>345kV 영서S/S GIS 대체 및 S/W 증설공사</t>
    <phoneticPr fontId="2" type="noConversion"/>
  </si>
  <si>
    <t>김제환</t>
    <phoneticPr fontId="2" type="noConversion"/>
  </si>
  <si>
    <t>02-3777-9417</t>
    <phoneticPr fontId="2" type="noConversion"/>
  </si>
  <si>
    <t>345kV 영서S/S GIS 대체 공사</t>
    <phoneticPr fontId="2" type="noConversion"/>
  </si>
  <si>
    <t>345kV 영서S/S GIS 증설 공사</t>
    <phoneticPr fontId="2" type="noConversion"/>
  </si>
  <si>
    <t>154㎸ 논일-역삼(논현-대치) 지중T/L 건설공사</t>
    <phoneticPr fontId="2" type="noConversion"/>
  </si>
  <si>
    <t>154kV 남면-백석T/L 전력통신설비 시설공사</t>
    <phoneticPr fontId="2" type="noConversion"/>
  </si>
  <si>
    <t>지중건설부</t>
    <phoneticPr fontId="2" type="noConversion"/>
  </si>
  <si>
    <t>02-2096-4473</t>
    <phoneticPr fontId="2" type="noConversion"/>
  </si>
  <si>
    <t>용정분기 전력구 전기설비공사</t>
    <phoneticPr fontId="2" type="noConversion"/>
  </si>
  <si>
    <t>유상수</t>
    <phoneticPr fontId="2" type="noConversion"/>
  </si>
  <si>
    <t>02-2096-4373</t>
    <phoneticPr fontId="2" type="noConversion"/>
  </si>
  <si>
    <t>용정분기 전력구 소방설비공사</t>
    <phoneticPr fontId="2" type="noConversion"/>
  </si>
  <si>
    <t>154kV 덕소S/S 옥내화 토건공사</t>
    <phoneticPr fontId="2" type="noConversion"/>
  </si>
  <si>
    <t>경인건설처</t>
    <phoneticPr fontId="2" type="noConversion"/>
  </si>
  <si>
    <t>건축부</t>
    <phoneticPr fontId="2" type="noConversion"/>
  </si>
  <si>
    <t>홍성웅</t>
    <phoneticPr fontId="2" type="noConversion"/>
  </si>
  <si>
    <t>02-2096-4586</t>
    <phoneticPr fontId="2" type="noConversion"/>
  </si>
  <si>
    <t>154kV 동서울-위례 전력구공사(1차)</t>
    <phoneticPr fontId="2" type="noConversion"/>
  </si>
  <si>
    <t>김상빈</t>
    <phoneticPr fontId="2" type="noConversion"/>
  </si>
  <si>
    <t>02-3777-9449</t>
    <phoneticPr fontId="2" type="noConversion"/>
  </si>
  <si>
    <t>154kV 동송도 변전소 토건공사</t>
    <phoneticPr fontId="2" type="noConversion"/>
  </si>
  <si>
    <t>전근오</t>
    <phoneticPr fontId="2" type="noConversion"/>
  </si>
  <si>
    <t>02-3777-9453</t>
    <phoneticPr fontId="2" type="noConversion"/>
  </si>
  <si>
    <t>154kV 동송도S/S 건설공사</t>
    <phoneticPr fontId="2" type="noConversion"/>
  </si>
  <si>
    <t>오성각</t>
    <phoneticPr fontId="2" type="noConversion"/>
  </si>
  <si>
    <t>동송도S/S GIS 설치공사</t>
    <phoneticPr fontId="2" type="noConversion"/>
  </si>
  <si>
    <t>동송도S/S M.Tr 설치공사</t>
    <phoneticPr fontId="2" type="noConversion"/>
  </si>
  <si>
    <t>345kV 동서울-미금T/L OPGW 정비공사</t>
    <phoneticPr fontId="2" type="noConversion"/>
  </si>
  <si>
    <t>박안나</t>
    <phoneticPr fontId="2" type="noConversion"/>
  </si>
  <si>
    <t>02-3777-9337</t>
    <phoneticPr fontId="2" type="noConversion"/>
  </si>
  <si>
    <t>345kV 동서울-미금T/L 지하전력구 TRS시설공사</t>
    <phoneticPr fontId="2" type="noConversion"/>
  </si>
  <si>
    <t>154kV 삼성S/S 전력통신설비 시설공사</t>
    <phoneticPr fontId="2" type="noConversion"/>
  </si>
  <si>
    <t>154kV 삼성S/S 무인보안시스템 시설공사</t>
    <phoneticPr fontId="2" type="noConversion"/>
  </si>
  <si>
    <t>154㎸ 남시화-남정왕 지중T/L 건설공사</t>
    <phoneticPr fontId="2" type="noConversion"/>
  </si>
  <si>
    <t>남서울건설지사</t>
    <phoneticPr fontId="2" type="noConversion"/>
  </si>
  <si>
    <t>최성원</t>
    <phoneticPr fontId="2" type="noConversion"/>
  </si>
  <si>
    <t>02-3777-9379</t>
    <phoneticPr fontId="2" type="noConversion"/>
  </si>
  <si>
    <t>154㎸ 왕길-양촌 지중T/L 건설공사</t>
    <phoneticPr fontId="2" type="noConversion"/>
  </si>
  <si>
    <t>허성범</t>
    <phoneticPr fontId="2" type="noConversion"/>
  </si>
  <si>
    <t>20-3777-9376</t>
    <phoneticPr fontId="2" type="noConversion"/>
  </si>
  <si>
    <t>154kV 덕소S/S 구내통신설비 시설공사</t>
    <phoneticPr fontId="2" type="noConversion"/>
  </si>
  <si>
    <t>345kV 동서울-미금T/L OPGW 시설공사</t>
    <phoneticPr fontId="2" type="noConversion"/>
  </si>
  <si>
    <t>지중건설부</t>
    <phoneticPr fontId="2" type="noConversion"/>
  </si>
  <si>
    <t>윤광희</t>
    <phoneticPr fontId="2" type="noConversion"/>
  </si>
  <si>
    <t>02-2096-4375</t>
    <phoneticPr fontId="2" type="noConversion"/>
  </si>
  <si>
    <t>154kV 용정분기 지중T/L 건설공사</t>
    <phoneticPr fontId="2" type="noConversion"/>
  </si>
  <si>
    <t>유상수</t>
    <phoneticPr fontId="2" type="noConversion"/>
  </si>
  <si>
    <t>02-2096-4373</t>
    <phoneticPr fontId="2" type="noConversion"/>
  </si>
  <si>
    <t>154kV 위례 변전소 토건공사</t>
    <phoneticPr fontId="2" type="noConversion"/>
  </si>
  <si>
    <t>김정섭</t>
    <phoneticPr fontId="2" type="noConversion"/>
  </si>
  <si>
    <t>02-3777-9455</t>
    <phoneticPr fontId="2" type="noConversion"/>
  </si>
  <si>
    <t>154㎸ 신사-논일 지중T/L 건설공사</t>
    <phoneticPr fontId="2" type="noConversion"/>
  </si>
  <si>
    <t>진수창</t>
    <phoneticPr fontId="2" type="noConversion"/>
  </si>
  <si>
    <t>02-3777-9381</t>
    <phoneticPr fontId="2" type="noConversion"/>
  </si>
  <si>
    <t>변전건설부</t>
    <phoneticPr fontId="2" type="noConversion"/>
  </si>
  <si>
    <t>154kV 진건S/S 구내통신설비 시설공사</t>
    <phoneticPr fontId="2" type="noConversion"/>
  </si>
  <si>
    <t>154kV 도봉S/S 옥내화 구내통신설비 시설공사</t>
    <phoneticPr fontId="2" type="noConversion"/>
  </si>
  <si>
    <t>154kV 신장-상일 전력구공사</t>
    <phoneticPr fontId="2" type="noConversion"/>
  </si>
  <si>
    <t>천승민</t>
    <phoneticPr fontId="2" type="noConversion"/>
  </si>
  <si>
    <t>02-3777-9431</t>
    <phoneticPr fontId="2" type="noConversion"/>
  </si>
  <si>
    <t>154kV 도당 변전소 토건공사</t>
    <phoneticPr fontId="2" type="noConversion"/>
  </si>
  <si>
    <t>정인송</t>
    <phoneticPr fontId="2" type="noConversion"/>
  </si>
  <si>
    <t>02-3777-9458</t>
    <phoneticPr fontId="2" type="noConversion"/>
  </si>
  <si>
    <t>345㎸ 신시흥-신성남T/L 지중화공사(군포송정지구)</t>
    <phoneticPr fontId="2" type="noConversion"/>
  </si>
  <si>
    <t>홍준기</t>
    <phoneticPr fontId="2" type="noConversion"/>
  </si>
  <si>
    <t>02-3777-9377</t>
    <phoneticPr fontId="2" type="noConversion"/>
  </si>
  <si>
    <t>154㎸ 송도#3 지중T/L 건설공사</t>
    <phoneticPr fontId="2" type="noConversion"/>
  </si>
  <si>
    <t>154kV 용정S/S 건설공사</t>
    <phoneticPr fontId="2" type="noConversion"/>
  </si>
  <si>
    <t>중부건설처</t>
    <phoneticPr fontId="2" type="noConversion"/>
  </si>
  <si>
    <t>당진건설실</t>
    <phoneticPr fontId="2" type="noConversion"/>
  </si>
  <si>
    <t>건설환경실</t>
    <phoneticPr fontId="2" type="noConversion"/>
  </si>
  <si>
    <t>중부건설처</t>
    <phoneticPr fontId="2" type="noConversion"/>
  </si>
  <si>
    <t>송전건설부</t>
    <phoneticPr fontId="2" type="noConversion"/>
  </si>
  <si>
    <t>변전건설부</t>
    <phoneticPr fontId="2" type="noConversion"/>
  </si>
  <si>
    <t>송전건설부</t>
    <phoneticPr fontId="2" type="noConversion"/>
  </si>
  <si>
    <t>건설환경실</t>
    <phoneticPr fontId="2" type="noConversion"/>
  </si>
  <si>
    <t>중부건설처</t>
    <phoneticPr fontId="2" type="noConversion"/>
  </si>
  <si>
    <t>중부건설처</t>
    <phoneticPr fontId="2" type="noConversion"/>
  </si>
  <si>
    <t>변전건설부</t>
    <phoneticPr fontId="2" type="noConversion"/>
  </si>
  <si>
    <t>건설환경실</t>
    <phoneticPr fontId="2" type="noConversion"/>
  </si>
  <si>
    <t>변전건설부</t>
    <phoneticPr fontId="2" type="noConversion"/>
  </si>
  <si>
    <t>변전건설부</t>
    <phoneticPr fontId="2" type="noConversion"/>
  </si>
  <si>
    <t>변전건설부</t>
    <phoneticPr fontId="2" type="noConversion"/>
  </si>
  <si>
    <t>송전건설부</t>
    <phoneticPr fontId="2" type="noConversion"/>
  </si>
  <si>
    <t>송전건설부</t>
    <phoneticPr fontId="2" type="noConversion"/>
  </si>
  <si>
    <t>중부건설처</t>
    <phoneticPr fontId="2" type="noConversion"/>
  </si>
  <si>
    <t>변전건설부</t>
    <phoneticPr fontId="2" type="noConversion"/>
  </si>
  <si>
    <t>변전건설부</t>
    <phoneticPr fontId="2" type="noConversion"/>
  </si>
  <si>
    <t>변전건설부</t>
    <phoneticPr fontId="2" type="noConversion"/>
  </si>
  <si>
    <t>송전</t>
    <phoneticPr fontId="2" type="noConversion"/>
  </si>
  <si>
    <t>154kV 금호S/S M.Tr 설치공사</t>
    <phoneticPr fontId="2" type="noConversion"/>
  </si>
  <si>
    <t>남부건설처</t>
    <phoneticPr fontId="2" type="noConversion"/>
  </si>
  <si>
    <t>대구경북건설지사</t>
    <phoneticPr fontId="2" type="noConversion"/>
  </si>
  <si>
    <t>조재훈</t>
    <phoneticPr fontId="2" type="noConversion"/>
  </si>
  <si>
    <t>053-722-3366</t>
    <phoneticPr fontId="2" type="noConversion"/>
  </si>
  <si>
    <t>154kV 금호S/S 개폐장치 설치공사</t>
    <phoneticPr fontId="2" type="noConversion"/>
  </si>
  <si>
    <t>진례분기 1차 전력구공사</t>
    <phoneticPr fontId="2" type="noConversion"/>
  </si>
  <si>
    <t>남부건설처</t>
    <phoneticPr fontId="2" type="noConversion"/>
  </si>
  <si>
    <t>직할</t>
    <phoneticPr fontId="2" type="noConversion"/>
  </si>
  <si>
    <t>진창오</t>
    <phoneticPr fontId="2" type="noConversion"/>
  </si>
  <si>
    <t>051-240-9513</t>
    <phoneticPr fontId="2" type="noConversion"/>
  </si>
  <si>
    <t>석계 배전인출 1차 전력구공사</t>
    <phoneticPr fontId="2" type="noConversion"/>
  </si>
  <si>
    <t>이상욱</t>
    <phoneticPr fontId="2" type="noConversion"/>
  </si>
  <si>
    <t>051-240-9512</t>
    <phoneticPr fontId="2" type="noConversion"/>
  </si>
  <si>
    <t>서부산-신평YK 지중화공사</t>
    <phoneticPr fontId="2" type="noConversion"/>
  </si>
  <si>
    <t>154kV 금호S/S OPGW 시설공사</t>
    <phoneticPr fontId="2" type="noConversion"/>
  </si>
  <si>
    <t>남부건설처</t>
    <phoneticPr fontId="2" type="noConversion"/>
  </si>
  <si>
    <t>대구경북건설지사</t>
    <phoneticPr fontId="2" type="noConversion"/>
  </si>
  <si>
    <t>김정훈</t>
    <phoneticPr fontId="2" type="noConversion"/>
  </si>
  <si>
    <t>051-240-9397</t>
    <phoneticPr fontId="2" type="noConversion"/>
  </si>
  <si>
    <t>154kV 금호S/S 전력통신설비 시설공사</t>
    <phoneticPr fontId="2" type="noConversion"/>
  </si>
  <si>
    <t>053-722-3393</t>
    <phoneticPr fontId="2" type="noConversion"/>
  </si>
  <si>
    <t>154kV 선산-안계 등 2개T/L 지장이설공사</t>
    <phoneticPr fontId="2" type="noConversion"/>
  </si>
  <si>
    <t>권영진</t>
    <phoneticPr fontId="2" type="noConversion"/>
  </si>
  <si>
    <t>053-722-3359</t>
    <phoneticPr fontId="2" type="noConversion"/>
  </si>
  <si>
    <t>북부산~남부산 2차 전력구 전기설비공사</t>
    <phoneticPr fontId="2" type="noConversion"/>
  </si>
  <si>
    <t>기타</t>
    <phoneticPr fontId="2" type="noConversion"/>
  </si>
  <si>
    <t>안을상</t>
    <phoneticPr fontId="2" type="noConversion"/>
  </si>
  <si>
    <t>051-240-9482</t>
    <phoneticPr fontId="2" type="noConversion"/>
  </si>
  <si>
    <t>북부산~남부산 2차 전력구 소방설비공사</t>
    <phoneticPr fontId="2" type="noConversion"/>
  </si>
  <si>
    <t>소방</t>
    <phoneticPr fontId="2" type="noConversion"/>
  </si>
  <si>
    <t>김경수</t>
    <phoneticPr fontId="2" type="noConversion"/>
  </si>
  <si>
    <t>051-240-9484</t>
    <phoneticPr fontId="2" type="noConversion"/>
  </si>
  <si>
    <t>고령-구지 관로공사</t>
    <phoneticPr fontId="2" type="noConversion"/>
  </si>
  <si>
    <t>김민호</t>
    <phoneticPr fontId="2" type="noConversion"/>
  </si>
  <si>
    <t>051-240-9504</t>
    <phoneticPr fontId="2" type="noConversion"/>
  </si>
  <si>
    <t>선산-안계 지중화공사</t>
    <phoneticPr fontId="2" type="noConversion"/>
  </si>
  <si>
    <t>345kV 안동복합S/Y #1M.Tr 일반변전공사</t>
    <phoneticPr fontId="2" type="noConversion"/>
  </si>
  <si>
    <t>대구경북건설지사</t>
    <phoneticPr fontId="2" type="noConversion"/>
  </si>
  <si>
    <t>권민지</t>
    <phoneticPr fontId="2" type="noConversion"/>
  </si>
  <si>
    <t>053-722-3364</t>
    <phoneticPr fontId="2" type="noConversion"/>
  </si>
  <si>
    <t>안동복합S/Y #1M.Tr용 362kV GIS 설치공사</t>
    <phoneticPr fontId="2" type="noConversion"/>
  </si>
  <si>
    <t>안동복합S/Y 개폐장치 설치공사</t>
    <phoneticPr fontId="2" type="noConversion"/>
  </si>
  <si>
    <t>154kV 입실-양북 전력통신설비 시설공사</t>
    <phoneticPr fontId="2" type="noConversion"/>
  </si>
  <si>
    <t>남호찬</t>
    <phoneticPr fontId="2" type="noConversion"/>
  </si>
  <si>
    <t>053-722-3392</t>
    <phoneticPr fontId="2" type="noConversion"/>
  </si>
  <si>
    <t>154kV 방어진S/S GIS 용량대체 일반도급</t>
    <phoneticPr fontId="2" type="noConversion"/>
  </si>
  <si>
    <t>최대성</t>
    <phoneticPr fontId="2" type="noConversion"/>
  </si>
  <si>
    <t>051-240-9486</t>
    <phoneticPr fontId="2" type="noConversion"/>
  </si>
  <si>
    <t>154kV 방어진S/S GIS 용량대체 GIS설치공사</t>
    <phoneticPr fontId="2" type="noConversion"/>
  </si>
  <si>
    <t>154kV 창녕S/S #4M.Tr증설 일반공사</t>
    <phoneticPr fontId="2" type="noConversion"/>
  </si>
  <si>
    <t>김훈기</t>
    <phoneticPr fontId="2" type="noConversion"/>
  </si>
  <si>
    <t>051-240-9474</t>
    <phoneticPr fontId="2" type="noConversion"/>
  </si>
  <si>
    <t>345kV 의령S/S #3M.Tr 증설 일반도급</t>
    <phoneticPr fontId="2" type="noConversion"/>
  </si>
  <si>
    <t>조석원</t>
    <phoneticPr fontId="2" type="noConversion"/>
  </si>
  <si>
    <t>051-240-9475</t>
    <phoneticPr fontId="2" type="noConversion"/>
  </si>
  <si>
    <t>345kV 의령S/S #3M.Tr 증설 예방진단시스템 설치</t>
    <phoneticPr fontId="2" type="noConversion"/>
  </si>
  <si>
    <t>345kV 동울산S/S 건설 예방진단시스템 설치</t>
    <phoneticPr fontId="2" type="noConversion"/>
  </si>
  <si>
    <t>051-240-9476</t>
    <phoneticPr fontId="2" type="noConversion"/>
  </si>
  <si>
    <t>풍산-안동 전력구공사</t>
    <phoneticPr fontId="2" type="noConversion"/>
  </si>
  <si>
    <t>서호영</t>
    <phoneticPr fontId="2" type="noConversion"/>
  </si>
  <si>
    <t>수산분기 전력구공사</t>
    <phoneticPr fontId="2" type="noConversion"/>
  </si>
  <si>
    <t>구포-대저 전력구공사</t>
    <phoneticPr fontId="2" type="noConversion"/>
  </si>
  <si>
    <t>154kV 창녕S/S GIS실 증축공사</t>
    <phoneticPr fontId="2" type="noConversion"/>
  </si>
  <si>
    <t>김시백</t>
    <phoneticPr fontId="2" type="noConversion"/>
  </si>
  <si>
    <t>051-240-9546</t>
    <phoneticPr fontId="2" type="noConversion"/>
  </si>
  <si>
    <t>345kV 안동복합S/Y #1M.Tr 설치공사</t>
    <phoneticPr fontId="2" type="noConversion"/>
  </si>
  <si>
    <t>154kV 금호S/S 전력케이블 설치공사</t>
    <phoneticPr fontId="2" type="noConversion"/>
  </si>
  <si>
    <t>조재훈</t>
    <phoneticPr fontId="2" type="noConversion"/>
  </si>
  <si>
    <t>053-722-3366</t>
    <phoneticPr fontId="2" type="noConversion"/>
  </si>
  <si>
    <t>154kV 풍산-안동CC T/L OPGW 시설공사</t>
    <phoneticPr fontId="2" type="noConversion"/>
  </si>
  <si>
    <t>154kV 풍산-안동CC T/L 전력통신설비 시설공사</t>
    <phoneticPr fontId="2" type="noConversion"/>
  </si>
  <si>
    <t>154kV 신대연-용호 지중T/L 건설공사</t>
    <phoneticPr fontId="2" type="noConversion"/>
  </si>
  <si>
    <t>강남욱</t>
    <phoneticPr fontId="2" type="noConversion"/>
  </si>
  <si>
    <t>051-240-9464</t>
    <phoneticPr fontId="2" type="noConversion"/>
  </si>
  <si>
    <t>345kV 의령S/S #3M.Tr 증설 M.Tr 설치</t>
    <phoneticPr fontId="2" type="noConversion"/>
  </si>
  <si>
    <t>154kV 영남T/P S/Y 접속설비 일반도급</t>
    <phoneticPr fontId="2" type="noConversion"/>
  </si>
  <si>
    <t>홍정호</t>
    <phoneticPr fontId="2" type="noConversion"/>
  </si>
  <si>
    <t>051-240-9472</t>
    <phoneticPr fontId="2" type="noConversion"/>
  </si>
  <si>
    <t>154kV 영남T/P S/Y 접속설비 GIS설치</t>
    <phoneticPr fontId="2" type="noConversion"/>
  </si>
  <si>
    <t>시랑분기 2차 전력구공사</t>
    <phoneticPr fontId="2" type="noConversion"/>
  </si>
  <si>
    <t>김승도</t>
    <phoneticPr fontId="2" type="noConversion"/>
  </si>
  <si>
    <t>051-240-9503</t>
    <phoneticPr fontId="2" type="noConversion"/>
  </si>
  <si>
    <t>154kV 입실S/S SW 증설공사</t>
    <phoneticPr fontId="2" type="noConversion"/>
  </si>
  <si>
    <t>성봉준</t>
    <phoneticPr fontId="2" type="noConversion"/>
  </si>
  <si>
    <t>053-722-3368</t>
    <phoneticPr fontId="2" type="noConversion"/>
  </si>
  <si>
    <t>154kV 입실S/S SW 개폐장치 설치공사</t>
    <phoneticPr fontId="2" type="noConversion"/>
  </si>
  <si>
    <t>154kV 왜관S/S 건설공사</t>
    <phoneticPr fontId="2" type="noConversion"/>
  </si>
  <si>
    <t>김오성</t>
    <phoneticPr fontId="2" type="noConversion"/>
  </si>
  <si>
    <t>053-722-3365</t>
    <phoneticPr fontId="2" type="noConversion"/>
  </si>
  <si>
    <t>154kV 왜관S/S 개폐장치 설치공사</t>
    <phoneticPr fontId="2" type="noConversion"/>
  </si>
  <si>
    <t>154kV 선산-안계 지중화 사업</t>
    <phoneticPr fontId="2" type="noConversion"/>
  </si>
  <si>
    <t>남수현</t>
    <phoneticPr fontId="2" type="noConversion"/>
  </si>
  <si>
    <t>053-722-3257</t>
    <phoneticPr fontId="2" type="noConversion"/>
  </si>
  <si>
    <t>수영-정보T/L 선로분리관련 전력통신설비 시설공사</t>
    <phoneticPr fontId="2" type="noConversion"/>
  </si>
  <si>
    <t>154kV 부민-영도 지중T/L 건설공사</t>
    <phoneticPr fontId="2" type="noConversion"/>
  </si>
  <si>
    <t>이현종</t>
    <phoneticPr fontId="2" type="noConversion"/>
  </si>
  <si>
    <t>051-240-9467</t>
    <phoneticPr fontId="2" type="noConversion"/>
  </si>
  <si>
    <t>345kV 의령S/S #3M.Tr 증설 362kV GIS설치</t>
    <phoneticPr fontId="2" type="noConversion"/>
  </si>
  <si>
    <t>345kV 의령S/S #3M.Tr 증설 170kV GIS설치</t>
    <phoneticPr fontId="2" type="noConversion"/>
  </si>
  <si>
    <t>154kV 공평S/S #3M.Tr 증설공사</t>
    <phoneticPr fontId="2" type="noConversion"/>
  </si>
  <si>
    <t>김오성</t>
    <phoneticPr fontId="2" type="noConversion"/>
  </si>
  <si>
    <t>053-722-3365</t>
    <phoneticPr fontId="2" type="noConversion"/>
  </si>
  <si>
    <t>154kV 공평S/S #3M.Tr 설치공사</t>
    <phoneticPr fontId="2" type="noConversion"/>
  </si>
  <si>
    <t>154kV 공평S/S 개폐장치 설치공사</t>
    <phoneticPr fontId="2" type="noConversion"/>
  </si>
  <si>
    <t>154kV 안심S/S #3M.Tr 증설공사</t>
    <phoneticPr fontId="2" type="noConversion"/>
  </si>
  <si>
    <t>성봉준</t>
    <phoneticPr fontId="2" type="noConversion"/>
  </si>
  <si>
    <t>053-722-3368</t>
    <phoneticPr fontId="2" type="noConversion"/>
  </si>
  <si>
    <t>154kV 안심S/S 개폐장치 설치공사</t>
    <phoneticPr fontId="2" type="noConversion"/>
  </si>
  <si>
    <t>154kV 안심S/S #3M.Tr 설치공사</t>
    <phoneticPr fontId="2" type="noConversion"/>
  </si>
  <si>
    <t>154kV 왜관분기T/L 건설공사</t>
    <phoneticPr fontId="2" type="noConversion"/>
  </si>
  <si>
    <t>154kV 수산S/S 건설사업 일반도급</t>
    <phoneticPr fontId="2" type="noConversion"/>
  </si>
  <si>
    <t>남부건설처</t>
    <phoneticPr fontId="2" type="noConversion"/>
  </si>
  <si>
    <t>직할</t>
    <phoneticPr fontId="2" type="noConversion"/>
  </si>
  <si>
    <t>최대성</t>
    <phoneticPr fontId="2" type="noConversion"/>
  </si>
  <si>
    <t>051-240-9486</t>
    <phoneticPr fontId="2" type="noConversion"/>
  </si>
  <si>
    <t>154kV 천선개폐소 GIS 설치공사</t>
    <phoneticPr fontId="2" type="noConversion"/>
  </si>
  <si>
    <t>진상호</t>
    <phoneticPr fontId="2" type="noConversion"/>
  </si>
  <si>
    <t>051-240-9494</t>
    <phoneticPr fontId="2" type="noConversion"/>
  </si>
  <si>
    <t>154kV 수영-정보S.W 증설 일반공사</t>
    <phoneticPr fontId="2" type="noConversion"/>
  </si>
  <si>
    <t>정현우</t>
    <phoneticPr fontId="2" type="noConversion"/>
  </si>
  <si>
    <t>051-240-9495</t>
    <phoneticPr fontId="2" type="noConversion"/>
  </si>
  <si>
    <t>154kV 수영-정보S.W 증설 GIS설치공사</t>
    <phoneticPr fontId="2" type="noConversion"/>
  </si>
  <si>
    <t>154kV 금전S/S Sh.C 설치공사</t>
    <phoneticPr fontId="2" type="noConversion"/>
  </si>
  <si>
    <t>대구경북건설지사</t>
    <phoneticPr fontId="2" type="noConversion"/>
  </si>
  <si>
    <t>조재훈</t>
    <phoneticPr fontId="2" type="noConversion"/>
  </si>
  <si>
    <t>053-722-3366</t>
    <phoneticPr fontId="2" type="noConversion"/>
  </si>
  <si>
    <t>154kV 금전S/S Sh.C용 GIS 설치공사</t>
    <phoneticPr fontId="2" type="noConversion"/>
  </si>
  <si>
    <t>154kV 금전S/S Sh.C용 전력케이블 설치공사</t>
    <phoneticPr fontId="2" type="noConversion"/>
  </si>
  <si>
    <t>154kV 남구미S/S Sh.C 설치공사</t>
    <phoneticPr fontId="2" type="noConversion"/>
  </si>
  <si>
    <t>053-722-3368</t>
    <phoneticPr fontId="2" type="noConversion"/>
  </si>
  <si>
    <t>154kV 남구미S/S Sh.C용 GIS 설치공사</t>
    <phoneticPr fontId="2" type="noConversion"/>
  </si>
  <si>
    <t>서부산-신평T/L OPGW 시설공사</t>
    <phoneticPr fontId="2" type="noConversion"/>
  </si>
  <si>
    <t>윤영석</t>
    <phoneticPr fontId="2" type="noConversion"/>
  </si>
  <si>
    <t>051-240-9393</t>
    <phoneticPr fontId="2" type="noConversion"/>
  </si>
  <si>
    <t>창원분기T/L OPGW 시설공사</t>
    <phoneticPr fontId="2" type="noConversion"/>
  </si>
  <si>
    <t>정성호</t>
    <phoneticPr fontId="2" type="noConversion"/>
  </si>
  <si>
    <t>051-240-9394</t>
    <phoneticPr fontId="2" type="noConversion"/>
  </si>
  <si>
    <t>창원-월림T/L인출변경 OPGW 시설공사</t>
    <phoneticPr fontId="2" type="noConversion"/>
  </si>
  <si>
    <t>154kV 서부산-신평, YK T/L 지중화 공사</t>
    <phoneticPr fontId="2" type="noConversion"/>
  </si>
  <si>
    <t>남현욱</t>
    <phoneticPr fontId="2" type="noConversion"/>
  </si>
  <si>
    <t>051-240-9463</t>
    <phoneticPr fontId="2" type="noConversion"/>
  </si>
  <si>
    <t>당월 배전인출 전력구공사</t>
    <phoneticPr fontId="2" type="noConversion"/>
  </si>
  <si>
    <t xml:space="preserve">362kV 신영주S/S FACTS 설치공사 </t>
    <phoneticPr fontId="2" type="noConversion"/>
  </si>
  <si>
    <t>김양호</t>
    <phoneticPr fontId="2" type="noConversion"/>
  </si>
  <si>
    <t>053-722-3363</t>
    <phoneticPr fontId="2" type="noConversion"/>
  </si>
  <si>
    <t>154kV 왜관S/S 구내통신설비 시설공사</t>
    <phoneticPr fontId="2" type="noConversion"/>
  </si>
  <si>
    <t>선산-안계T/L 정비</t>
    <phoneticPr fontId="2" type="noConversion"/>
  </si>
  <si>
    <t>154kV 안동CC-풍산 지중T/L 건설공사</t>
    <phoneticPr fontId="2" type="noConversion"/>
  </si>
  <si>
    <t>홍찬용</t>
    <phoneticPr fontId="2" type="noConversion"/>
  </si>
  <si>
    <t>053-722-3259</t>
    <phoneticPr fontId="2" type="noConversion"/>
  </si>
  <si>
    <t xml:space="preserve">신온산-울산TP, 신온산-성암T/L OPGW 시설공사 </t>
    <phoneticPr fontId="2" type="noConversion"/>
  </si>
  <si>
    <t>김재훈</t>
    <phoneticPr fontId="2" type="noConversion"/>
  </si>
  <si>
    <t>051-240-9396</t>
    <phoneticPr fontId="2" type="noConversion"/>
  </si>
  <si>
    <t>성암S/S 전력통신설비 시설공사</t>
    <phoneticPr fontId="2" type="noConversion"/>
  </si>
  <si>
    <t>성암 전력구 전기설비 공사</t>
    <phoneticPr fontId="2" type="noConversion"/>
  </si>
  <si>
    <t>성암 전력구 소방설비 공사</t>
    <phoneticPr fontId="2" type="noConversion"/>
  </si>
  <si>
    <t>345kV 북대구S/S #3M.Tr 증설공사</t>
    <phoneticPr fontId="2" type="noConversion"/>
  </si>
  <si>
    <t>최용기</t>
    <phoneticPr fontId="2" type="noConversion"/>
  </si>
  <si>
    <t>053-722-3369</t>
    <phoneticPr fontId="2" type="noConversion"/>
  </si>
  <si>
    <t>천선S/S 전력통신설비 시설공사</t>
    <phoneticPr fontId="2" type="noConversion"/>
  </si>
  <si>
    <t>345kV 의령S/S #3M.Tr 증설 전력케이블 설치</t>
    <phoneticPr fontId="2" type="noConversion"/>
  </si>
  <si>
    <t>명지-순아 3차 관로공사</t>
    <phoneticPr fontId="2" type="noConversion"/>
  </si>
  <si>
    <t>신대연-용호 지중T/L 전력통신설비 시설공사</t>
    <phoneticPr fontId="2" type="noConversion"/>
  </si>
  <si>
    <t>무룡S/S 구내통신설비 시설공사</t>
    <phoneticPr fontId="2" type="noConversion"/>
  </si>
  <si>
    <t>수산S/S 구내통신설비 시설공사</t>
    <phoneticPr fontId="2" type="noConversion"/>
  </si>
  <si>
    <t>북부산S/S 계통변경관련 PITR 시설공사</t>
    <phoneticPr fontId="2" type="noConversion"/>
  </si>
  <si>
    <t>345kV 고성하이T/P S/Y 지중T/L 정비사업</t>
    <phoneticPr fontId="2" type="noConversion"/>
  </si>
  <si>
    <t>나재홍</t>
    <phoneticPr fontId="2" type="noConversion"/>
  </si>
  <si>
    <t>051-240-9466</t>
    <phoneticPr fontId="2" type="noConversion"/>
  </si>
  <si>
    <t>154kV 호포S/S #3M.Tr 증설 일반도급</t>
    <phoneticPr fontId="2" type="noConversion"/>
  </si>
  <si>
    <t>엄유미</t>
    <phoneticPr fontId="2" type="noConversion"/>
  </si>
  <si>
    <t>051-240-9485</t>
    <phoneticPr fontId="2" type="noConversion"/>
  </si>
  <si>
    <t>154kV 호포S/S #3M.Tr 증설 M.Tr 설치공사</t>
    <phoneticPr fontId="2" type="noConversion"/>
  </si>
  <si>
    <t>154kV 호포S/S #3M.Tr 증설 GIS 설치공사</t>
    <phoneticPr fontId="2" type="noConversion"/>
  </si>
  <si>
    <t>154kV 호포S/S #3M.Tr 증설 케이블 설치공사</t>
    <phoneticPr fontId="2" type="noConversion"/>
  </si>
  <si>
    <t>154kV 개양S/S #4M.Tr증설 일반공사</t>
    <phoneticPr fontId="2" type="noConversion"/>
  </si>
  <si>
    <t>남부건설처</t>
    <phoneticPr fontId="2" type="noConversion"/>
  </si>
  <si>
    <t>진상호</t>
    <phoneticPr fontId="2" type="noConversion"/>
  </si>
  <si>
    <t>051-240-9494</t>
    <phoneticPr fontId="2" type="noConversion"/>
  </si>
  <si>
    <t>154kV 개양S/S #4M.Tr증설 GIS 설치공사</t>
    <phoneticPr fontId="2" type="noConversion"/>
  </si>
  <si>
    <t>154kV 개양S/S #4M.Tr증설 M.Tr 설치공사</t>
    <phoneticPr fontId="2" type="noConversion"/>
  </si>
  <si>
    <t>154kV 개양S/S #4M.Tr증설 케이블 설치공사</t>
    <phoneticPr fontId="2" type="noConversion"/>
  </si>
  <si>
    <t>345kV 북부산S/S 345kV GIS 대체 일반공사</t>
    <phoneticPr fontId="2" type="noConversion"/>
  </si>
  <si>
    <t>강병혁</t>
    <phoneticPr fontId="2" type="noConversion"/>
  </si>
  <si>
    <t>051-240-9493</t>
    <phoneticPr fontId="2" type="noConversion"/>
  </si>
  <si>
    <t>345kV 신마산S/S 345kV GIS 대체 일반공사</t>
    <phoneticPr fontId="2" type="noConversion"/>
  </si>
  <si>
    <t>154kV 성암S/S 건설 GIS 설치공사</t>
    <phoneticPr fontId="2" type="noConversion"/>
  </si>
  <si>
    <t>조세권</t>
    <phoneticPr fontId="2" type="noConversion"/>
  </si>
  <si>
    <t>051-240-9492</t>
    <phoneticPr fontId="2" type="noConversion"/>
  </si>
  <si>
    <t>154kV 성암S/S 건설 방재공사</t>
    <phoneticPr fontId="2" type="noConversion"/>
  </si>
  <si>
    <t>154kV 천선개폐소 건설 GIS 설치공사</t>
    <phoneticPr fontId="2" type="noConversion"/>
  </si>
  <si>
    <t>154kV 천선개폐소 건설 방재공사</t>
    <phoneticPr fontId="2" type="noConversion"/>
  </si>
  <si>
    <t>154kV 신대연-용호T/L 1회선 증설 일반도급</t>
    <phoneticPr fontId="2" type="noConversion"/>
  </si>
  <si>
    <t>구기범</t>
    <phoneticPr fontId="2" type="noConversion"/>
  </si>
  <si>
    <t>051-240-9476</t>
    <phoneticPr fontId="2" type="noConversion"/>
  </si>
  <si>
    <t>154kV 신대연-용호T/L 1회선 증설 GIS설치</t>
    <phoneticPr fontId="2" type="noConversion"/>
  </si>
  <si>
    <t>345kV 삼천포T/P, 신고성S/S 362kV 대체 일반도급</t>
    <phoneticPr fontId="2" type="noConversion"/>
  </si>
  <si>
    <t>이병삼</t>
    <phoneticPr fontId="2" type="noConversion"/>
  </si>
  <si>
    <t>051-240-9473</t>
    <phoneticPr fontId="2" type="noConversion"/>
  </si>
  <si>
    <t>345kV 삼천포T/P, 신고성S/S 362kV GIS 설치</t>
    <phoneticPr fontId="2" type="noConversion"/>
  </si>
  <si>
    <t>반천분기 전력구공사</t>
    <phoneticPr fontId="2" type="noConversion"/>
  </si>
  <si>
    <t>154kV 왜관S/S M.Tr 설치공사</t>
    <phoneticPr fontId="2" type="noConversion"/>
  </si>
  <si>
    <t>154kV 왜관S/S 전력케이블 설치공사</t>
    <phoneticPr fontId="2" type="noConversion"/>
  </si>
  <si>
    <t>345kV신울산복합-북부산T/L 건설공사</t>
    <phoneticPr fontId="2" type="noConversion"/>
  </si>
  <si>
    <t>남택하</t>
    <phoneticPr fontId="2" type="noConversion"/>
  </si>
  <si>
    <t>051-240-9442</t>
    <phoneticPr fontId="2" type="noConversion"/>
  </si>
  <si>
    <t>154kV 산하S/S 건설사업 일반도급</t>
    <phoneticPr fontId="2" type="noConversion"/>
  </si>
  <si>
    <t>박광우</t>
    <phoneticPr fontId="2" type="noConversion"/>
  </si>
  <si>
    <t>051-240-9483</t>
    <phoneticPr fontId="2" type="noConversion"/>
  </si>
  <si>
    <t>154kV 북부산S/S 제어동 증축공사</t>
    <phoneticPr fontId="2" type="noConversion"/>
  </si>
  <si>
    <t>전진한</t>
    <phoneticPr fontId="2" type="noConversion"/>
  </si>
  <si>
    <t>051-240-9544</t>
    <phoneticPr fontId="2" type="noConversion"/>
  </si>
  <si>
    <t>154kV 신마산S/S 제어동 증축공사</t>
    <phoneticPr fontId="2" type="noConversion"/>
  </si>
  <si>
    <t>김상동</t>
    <phoneticPr fontId="2" type="noConversion"/>
  </si>
  <si>
    <t>051-240-9543</t>
    <phoneticPr fontId="2" type="noConversion"/>
  </si>
  <si>
    <t>345kV 북대구S/S #3M.Tr 설치공사</t>
    <phoneticPr fontId="2" type="noConversion"/>
  </si>
  <si>
    <t>최용기</t>
    <phoneticPr fontId="2" type="noConversion"/>
  </si>
  <si>
    <t>053-722-3369</t>
    <phoneticPr fontId="2" type="noConversion"/>
  </si>
  <si>
    <t>북대구S/S #3M.T용 362kV GIS 설치공사</t>
    <phoneticPr fontId="2" type="noConversion"/>
  </si>
  <si>
    <t>북대구S/S 개폐장치 설치공사</t>
    <phoneticPr fontId="2" type="noConversion"/>
  </si>
  <si>
    <t>154kV갈사분기T/L</t>
    <phoneticPr fontId="2" type="noConversion"/>
  </si>
  <si>
    <t>양동진</t>
    <phoneticPr fontId="2" type="noConversion"/>
  </si>
  <si>
    <t>051-240-9452</t>
    <phoneticPr fontId="2" type="noConversion"/>
  </si>
  <si>
    <t>154kV태금-갈사분기T/L</t>
    <phoneticPr fontId="2" type="noConversion"/>
  </si>
  <si>
    <t>154kV 수산분기 지중T/L 건설공사</t>
    <phoneticPr fontId="2" type="noConversion"/>
  </si>
  <si>
    <t>남현욱</t>
    <phoneticPr fontId="2" type="noConversion"/>
  </si>
  <si>
    <t>051-240-9463</t>
    <phoneticPr fontId="2" type="noConversion"/>
  </si>
  <si>
    <t>154kV 서마산분기 지중T/L 건설공사</t>
    <phoneticPr fontId="2" type="noConversion"/>
  </si>
  <si>
    <t>051-240-9460</t>
    <phoneticPr fontId="2" type="noConversion"/>
  </si>
  <si>
    <t>2단계에너지설비현대화공사</t>
    <phoneticPr fontId="2" type="noConversion"/>
  </si>
  <si>
    <t>인재개발원</t>
    <phoneticPr fontId="2" type="noConversion"/>
  </si>
  <si>
    <t>이자영</t>
    <phoneticPr fontId="2" type="noConversion"/>
  </si>
  <si>
    <t>02-970-3252</t>
    <phoneticPr fontId="2" type="noConversion"/>
  </si>
  <si>
    <t>테니스장 인조잔디 설치 공사</t>
    <phoneticPr fontId="2" type="noConversion"/>
  </si>
  <si>
    <t>정광진</t>
    <phoneticPr fontId="2" type="noConversion"/>
  </si>
  <si>
    <t>02-970-3256</t>
    <phoneticPr fontId="2" type="noConversion"/>
  </si>
  <si>
    <t>형광사 리모델링 공사</t>
    <phoneticPr fontId="2" type="noConversion"/>
  </si>
  <si>
    <t>박화경</t>
    <phoneticPr fontId="2" type="noConversion"/>
  </si>
  <si>
    <t>02-970-3257</t>
    <phoneticPr fontId="2" type="noConversion"/>
  </si>
  <si>
    <t>16년 공동구 통신케이블 교체 공사</t>
    <phoneticPr fontId="2" type="noConversion"/>
  </si>
  <si>
    <t>인재개발원</t>
    <phoneticPr fontId="2" type="noConversion"/>
  </si>
  <si>
    <t>윤종만</t>
    <phoneticPr fontId="2" type="noConversion"/>
  </si>
  <si>
    <t>02-970-3389</t>
    <phoneticPr fontId="2" type="noConversion"/>
  </si>
  <si>
    <t>SG 네트워크 구성 광케이블 증설 공사</t>
    <phoneticPr fontId="2" type="noConversion"/>
  </si>
  <si>
    <t>박화경</t>
    <phoneticPr fontId="2" type="noConversion"/>
  </si>
  <si>
    <t>02-970-3257</t>
    <phoneticPr fontId="2" type="noConversion"/>
  </si>
  <si>
    <t>전력연구원</t>
    <phoneticPr fontId="2" type="noConversion"/>
  </si>
  <si>
    <t>ICT운영부</t>
    <phoneticPr fontId="2" type="noConversion"/>
  </si>
  <si>
    <t>042 865 5152</t>
    <phoneticPr fontId="2" type="noConversion"/>
  </si>
  <si>
    <t>042 865 5671</t>
    <phoneticPr fontId="2" type="noConversion"/>
  </si>
  <si>
    <t>042 865 5677</t>
    <phoneticPr fontId="2" type="noConversion"/>
  </si>
  <si>
    <t>042 865 7576</t>
    <phoneticPr fontId="2" type="noConversion"/>
  </si>
  <si>
    <t>천연가스(LNG) 인입배관 및 기타공사</t>
    <phoneticPr fontId="2" type="noConversion"/>
  </si>
  <si>
    <t>경쟁</t>
    <phoneticPr fontId="2" type="noConversion"/>
  </si>
  <si>
    <t>속초연수원</t>
    <phoneticPr fontId="2" type="noConversion"/>
  </si>
  <si>
    <t xml:space="preserve"> </t>
    <phoneticPr fontId="2" type="noConversion"/>
  </si>
  <si>
    <t>이일택</t>
    <phoneticPr fontId="2" type="noConversion"/>
  </si>
  <si>
    <t>033-639-5021</t>
    <phoneticPr fontId="2" type="noConversion"/>
  </si>
  <si>
    <t>청도지사(Ⅲ) 신축공사</t>
    <phoneticPr fontId="2" type="noConversion"/>
  </si>
  <si>
    <t>자산관리처</t>
    <phoneticPr fontId="2" type="noConversion"/>
  </si>
  <si>
    <t>공사감독실</t>
    <phoneticPr fontId="2" type="noConversion"/>
  </si>
  <si>
    <t>성경섭</t>
    <phoneticPr fontId="2" type="noConversion"/>
  </si>
  <si>
    <t>061-345-6141</t>
    <phoneticPr fontId="2" type="noConversion"/>
  </si>
  <si>
    <t>청도지사(Ⅲ) 전기공사</t>
    <phoneticPr fontId="2" type="noConversion"/>
  </si>
  <si>
    <t>엄상섭</t>
    <phoneticPr fontId="2" type="noConversion"/>
  </si>
  <si>
    <t>061-345-6156</t>
    <phoneticPr fontId="2" type="noConversion"/>
  </si>
  <si>
    <t>청도지사(Ⅲ) 통신공사</t>
    <phoneticPr fontId="2" type="noConversion"/>
  </si>
  <si>
    <t>전형수</t>
    <phoneticPr fontId="2" type="noConversion"/>
  </si>
  <si>
    <t>061-345-6164</t>
    <phoneticPr fontId="2" type="noConversion"/>
  </si>
  <si>
    <t>에너지벨리센터 신축공사</t>
    <phoneticPr fontId="2" type="noConversion"/>
  </si>
  <si>
    <t>에너지벨리센터 전기공사</t>
    <phoneticPr fontId="2" type="noConversion"/>
  </si>
  <si>
    <t>에너지벨리센터 토건공사</t>
    <phoneticPr fontId="2" type="noConversion"/>
  </si>
  <si>
    <t>김포지사(Ⅰ) 토건공사</t>
    <phoneticPr fontId="2" type="noConversion"/>
  </si>
  <si>
    <t>김포지사(Ⅰ) 전기공사</t>
    <phoneticPr fontId="2" type="noConversion"/>
  </si>
  <si>
    <t>김포지사(Ⅰ) 통신공사</t>
    <phoneticPr fontId="2" type="noConversion"/>
  </si>
  <si>
    <t>군산지사(Ⅱ) 통신공사</t>
    <phoneticPr fontId="2" type="noConversion"/>
  </si>
  <si>
    <t>정선지사(Ⅳ) 토건공사</t>
    <phoneticPr fontId="2" type="noConversion"/>
  </si>
  <si>
    <t>정선지사(Ⅳ) 전기공사</t>
    <phoneticPr fontId="2" type="noConversion"/>
  </si>
  <si>
    <t>정선지사(Ⅳ) 통신공사</t>
    <phoneticPr fontId="2" type="noConversion"/>
  </si>
  <si>
    <t>성주지사(Ⅲ) 토건공사</t>
    <phoneticPr fontId="2" type="noConversion"/>
  </si>
  <si>
    <t>성주지사(Ⅲ) 전기공사</t>
    <phoneticPr fontId="2" type="noConversion"/>
  </si>
  <si>
    <t>성주지사(Ⅲ) 통신공사</t>
    <phoneticPr fontId="2" type="noConversion"/>
  </si>
  <si>
    <t>옥천지사(Ⅳ) 토건공사</t>
    <phoneticPr fontId="2" type="noConversion"/>
  </si>
  <si>
    <t>배전센터 단위 배전지능화 통합운영기술 시범운영</t>
    <phoneticPr fontId="5" type="noConversion"/>
  </si>
  <si>
    <t>배전계획처</t>
    <phoneticPr fontId="2" type="noConversion"/>
  </si>
  <si>
    <t>배전기술부</t>
    <phoneticPr fontId="2" type="noConversion"/>
  </si>
  <si>
    <t>박윤택</t>
    <phoneticPr fontId="2" type="noConversion"/>
  </si>
  <si>
    <t>061-345-5243</t>
    <phoneticPr fontId="2" type="noConversion"/>
  </si>
  <si>
    <t>IP기반 차세대 배전지능화시스템 시범운영</t>
    <phoneticPr fontId="5" type="noConversion"/>
  </si>
  <si>
    <t>DAS 주장치 단말장치간 보안시스템 시범운영</t>
    <phoneticPr fontId="5" type="noConversion"/>
  </si>
  <si>
    <t>배전지능화 주장치 증설 및 교체 사업</t>
    <phoneticPr fontId="5" type="noConversion"/>
  </si>
  <si>
    <t>김정일</t>
    <phoneticPr fontId="2" type="noConversion"/>
  </si>
  <si>
    <t>061-345-5242</t>
    <phoneticPr fontId="2" type="noConversion"/>
  </si>
  <si>
    <t>NDIS 기본도 관리용 전용시스템 구축</t>
    <phoneticPr fontId="5" type="noConversion"/>
  </si>
  <si>
    <t>조규상</t>
    <phoneticPr fontId="2" type="noConversion"/>
  </si>
  <si>
    <t>061-345-5244</t>
    <phoneticPr fontId="2" type="noConversion"/>
  </si>
  <si>
    <t>배전공사 협력회사시스템 성능 개선</t>
    <phoneticPr fontId="5" type="noConversion"/>
  </si>
  <si>
    <t>배전기동보수시스템 Smart Mobile 기반 전환사업</t>
    <phoneticPr fontId="5" type="noConversion"/>
  </si>
  <si>
    <t>서동권</t>
    <phoneticPr fontId="2" type="noConversion"/>
  </si>
  <si>
    <t>061-345-5241</t>
    <phoneticPr fontId="2" type="noConversion"/>
  </si>
  <si>
    <t>배전전력구 전사통합관리시스템 구축</t>
    <phoneticPr fontId="5" type="noConversion"/>
  </si>
  <si>
    <t>2016년도 가공송전선로 순시점검 위탁공사</t>
    <phoneticPr fontId="2" type="noConversion"/>
  </si>
  <si>
    <t>송변전운영처</t>
    <phoneticPr fontId="2" type="noConversion"/>
  </si>
  <si>
    <t>송전운영실</t>
    <phoneticPr fontId="2" type="noConversion"/>
  </si>
  <si>
    <t>박현민</t>
    <phoneticPr fontId="2" type="noConversion"/>
  </si>
  <si>
    <t>061-345-4722</t>
    <phoneticPr fontId="2" type="noConversion"/>
  </si>
  <si>
    <t>기설 송전설비 밀집지역 정비기준 수립 및 시행방안 연구 용역</t>
    <phoneticPr fontId="2" type="noConversion"/>
  </si>
  <si>
    <t>박재홍</t>
    <phoneticPr fontId="2" type="noConversion"/>
  </si>
  <si>
    <t>061-345-4764</t>
    <phoneticPr fontId="2" type="noConversion"/>
  </si>
  <si>
    <t>총공사비
(단위:백만원)</t>
    <phoneticPr fontId="2" type="noConversion"/>
  </si>
  <si>
    <t>사급자재비
(단위:백만원)</t>
    <phoneticPr fontId="2" type="noConversion"/>
  </si>
  <si>
    <t>도급공사비
(단위:백만원)</t>
    <phoneticPr fontId="2" type="noConversion"/>
  </si>
  <si>
    <t>사급경비
(단위:백만원)</t>
    <phoneticPr fontId="2" type="noConversion"/>
  </si>
  <si>
    <t>공사감독
담당자</t>
    <phoneticPr fontId="2" type="noConversion"/>
  </si>
  <si>
    <t>2016년 공사 발주계획</t>
    <phoneticPr fontId="2" type="noConversion"/>
  </si>
  <si>
    <t>VLF 노후지중케이블 진단</t>
  </si>
  <si>
    <t>김광욱</t>
  </si>
  <si>
    <t>032-520-7279</t>
  </si>
  <si>
    <t>해월철탑 서도1-8호 보강공사 감리</t>
  </si>
  <si>
    <t>16-17년도 지중선로 위탁 순시용역</t>
  </si>
  <si>
    <t>지중배전설비 PD 진단</t>
  </si>
  <si>
    <t>자기마커 위치탐사용역</t>
  </si>
  <si>
    <t>직할 관내 무인변전소 경비용역</t>
  </si>
  <si>
    <t>황영욱</t>
  </si>
  <si>
    <t>031-230-8583</t>
  </si>
  <si>
    <t>2016년 배전설비 초음파진단용역</t>
  </si>
  <si>
    <t>임인숙</t>
  </si>
  <si>
    <t>031-450-2283</t>
  </si>
  <si>
    <t>16년 배전설비 초음파 진단 용역</t>
  </si>
  <si>
    <t>김미자</t>
  </si>
  <si>
    <t>31-750-3283</t>
  </si>
  <si>
    <t>2016년 배전설비 열화상 진단 용역</t>
  </si>
  <si>
    <t>나종천</t>
  </si>
  <si>
    <t>031-330-2286</t>
  </si>
  <si>
    <t>2016년 배전설비 초음파 진단 용역</t>
  </si>
  <si>
    <t>2016년도 위해수목 전지공사</t>
  </si>
  <si>
    <t>유승욱</t>
  </si>
  <si>
    <t>031-330-2283</t>
  </si>
  <si>
    <t>책임한계점 열화상진단 용역</t>
  </si>
  <si>
    <t>031-370-2274</t>
  </si>
  <si>
    <t>우정읍 주곡일반산업단지 간선설치공사 감리용역</t>
  </si>
  <si>
    <t>사강S/S영흥D/L외 4개선로 부하전환능력보강공사 감리용역</t>
  </si>
  <si>
    <t>2016년 군포전력 관내변전소 방재설비 보수용역</t>
  </si>
  <si>
    <t>이상명</t>
  </si>
  <si>
    <t>031-400-4373</t>
  </si>
  <si>
    <t>2016년 전력구 소방설비 정밀점검 및 보수용역</t>
  </si>
  <si>
    <t>안전이격거리확보 설계측량용역</t>
  </si>
  <si>
    <t>16-17년 평택전력지사 경비용역</t>
  </si>
  <si>
    <t>김영미</t>
  </si>
  <si>
    <t>031-646-0372</t>
  </si>
  <si>
    <t>154kV 서운-안성등 6개T/L 기설선하지 권원확보사업 자료작성용역</t>
  </si>
  <si>
    <t>김진규</t>
  </si>
  <si>
    <t>031-646-0352</t>
  </si>
  <si>
    <t>154kV 평택-추팔T/L 안전이격 설계측량용역</t>
  </si>
  <si>
    <t>송변전시설 용지 등기관련 법무사 용역</t>
  </si>
  <si>
    <t>노경근</t>
  </si>
  <si>
    <t>031-230-8773</t>
  </si>
  <si>
    <t>남사S/S 원암-진목D/L 부하전환능력 보강공사 감리용역</t>
  </si>
  <si>
    <t>031-330-2233</t>
  </si>
  <si>
    <t>역북동 ㈜우남건설 지장이설 공사 감리용역</t>
  </si>
  <si>
    <t>성남SS 산성DL 성능저하설비(ABC케이블) 교환공사 감리</t>
  </si>
  <si>
    <t>2016년 가로수변 수목전지 공사</t>
  </si>
  <si>
    <t>2016년 위해조수 포획 용역</t>
  </si>
  <si>
    <t>기설선하지 권원확보사업 자료작성 용역</t>
  </si>
  <si>
    <t>안양평촌전력구 감시시스템 설치공사 도면작성 용역</t>
  </si>
  <si>
    <t>기설송전선로 권원확보 관련 도면작성 용역</t>
  </si>
  <si>
    <t>031-780-0354</t>
  </si>
  <si>
    <t>율현-용인T/L No.30호 지장철탑이설공사 감리용역</t>
  </si>
  <si>
    <t>신안성변전소 전시관 리모델링 용역</t>
  </si>
  <si>
    <t>박훈</t>
  </si>
  <si>
    <t>031-780-0363</t>
  </si>
  <si>
    <t>154kV 남수원-발안T/L 33호 안전이격확보 측량용역</t>
  </si>
  <si>
    <t>2016년 배전설비 열화상진단용역</t>
  </si>
  <si>
    <t>2016년 특고압고객 수전설비 열화상진단용역</t>
  </si>
  <si>
    <t>031-450-2244</t>
  </si>
  <si>
    <t>2016년 배전설비 열화상진단용역(가공)</t>
  </si>
  <si>
    <t>목내S/S 기린D/L외 3개D/L 과부하 해소(감리용역)</t>
  </si>
  <si>
    <t>원곡S/S 부하전환능력 보강(감리용역)</t>
  </si>
  <si>
    <t>16년 발안S/S 과부하 해소공사 감리용역</t>
  </si>
  <si>
    <t>김성수</t>
  </si>
  <si>
    <t>031-370-2236</t>
  </si>
  <si>
    <t>장덕S/S 원안D/L과부하 해소공사 감리용역</t>
  </si>
  <si>
    <t>팔탄하저리 한미약품(주) 20,050kW증설공사 감리용역</t>
  </si>
  <si>
    <t>2016년 군포전력지사 사옥 및 관내변전소 청소용역</t>
  </si>
  <si>
    <t>서창범</t>
  </si>
  <si>
    <t>031-400-4340</t>
  </si>
  <si>
    <t>2016년 군포전력지사 제초용역</t>
  </si>
  <si>
    <t>사옥청소용역</t>
  </si>
  <si>
    <t>박종후</t>
  </si>
  <si>
    <t>031-780-0315</t>
  </si>
  <si>
    <t>'16-17년 무인변전소 경비용역</t>
  </si>
  <si>
    <t>이영주</t>
  </si>
  <si>
    <t>031-780-0365</t>
  </si>
  <si>
    <t xml:space="preserve">2016년 소방시설 종합정밀점검 및 보수 용역 </t>
  </si>
  <si>
    <t>김다솜</t>
  </si>
  <si>
    <t>031)8026-3382</t>
  </si>
  <si>
    <t>지사사옥및관내변전소 청소용역</t>
  </si>
  <si>
    <t>양성희, 김다솜</t>
  </si>
  <si>
    <t>031)8026-3356</t>
  </si>
  <si>
    <t>16년 평택전력지사 관내변전소 청소용역</t>
  </si>
  <si>
    <t>류원규</t>
  </si>
  <si>
    <t>031-646-0373</t>
  </si>
  <si>
    <t>전력관리처 및 변전소 청소용역</t>
  </si>
  <si>
    <t>백호</t>
  </si>
  <si>
    <t>031-230-8789</t>
  </si>
  <si>
    <t>저압선로 회선 및 경로탐사</t>
  </si>
  <si>
    <t>안재성</t>
  </si>
  <si>
    <t>031-450-2383</t>
  </si>
  <si>
    <t>2016년 사옥청소용역</t>
  </si>
  <si>
    <t>이용삼</t>
  </si>
  <si>
    <t>031-450-2217</t>
  </si>
  <si>
    <t>이레일㈜일반전용(상시예비) 특고(12,000kW )신설(감리용역)</t>
  </si>
  <si>
    <t>2016 군포전력지사 사옥 및 관내변전소 청소용역</t>
  </si>
  <si>
    <t>오상주</t>
  </si>
  <si>
    <t>031-400-2317</t>
  </si>
  <si>
    <t>저압선로 누전점탐사 용역</t>
  </si>
  <si>
    <t>16년도 화성지사 사옥청소용역(대부S/C포함)</t>
  </si>
  <si>
    <t>고유환</t>
  </si>
  <si>
    <t>031-369-1215</t>
  </si>
  <si>
    <t>2016-2018년 동부전력지사 무인변전소 경비용역</t>
  </si>
  <si>
    <t>김윤한</t>
  </si>
  <si>
    <t>031-8026-3374</t>
  </si>
  <si>
    <t>기설선하지 지적도면 작성용역</t>
  </si>
  <si>
    <t>공선락</t>
  </si>
  <si>
    <t>031-230-8528</t>
  </si>
  <si>
    <t>17년 직할 소방설비 정밀점검 및 보수용역</t>
  </si>
  <si>
    <t>2017년 전력구 소방설비 정밀점검 및 보수용역</t>
  </si>
  <si>
    <t>2017년 성남전력 관내 소방설비 점검 및 보수용역</t>
  </si>
  <si>
    <t>강릉 토성로 지중화공사 기초자료 조사용역</t>
  </si>
  <si>
    <t>깅승범</t>
  </si>
  <si>
    <t>강릉 남문길 지중화공사 기초자료 조사용역</t>
  </si>
  <si>
    <t>춘천 대한적십자사~향교간 지중화공사 기초자료조사용역</t>
  </si>
  <si>
    <t>원주 상지대길 지중화공사 기초자료조사용역</t>
  </si>
  <si>
    <t>춘천 대한적십자사~향교간 지중화공사 감리용역</t>
  </si>
  <si>
    <t>춘천 대한적십자사~향교간 지중화공사 도통시험</t>
  </si>
  <si>
    <t>춘천 대한적십자사~향교간 지중화공사 위치탐사용역</t>
  </si>
  <si>
    <t>춘천 대한적십자사~향교간 지중화공사 폐기물처리용역</t>
  </si>
  <si>
    <t>원주기독병원 진입로 지중화 감리용역</t>
  </si>
  <si>
    <t>원주기독병원 진입로 지중화 위치탐사</t>
  </si>
  <si>
    <t>원주기독병원 진입로 지중화 포장복구</t>
  </si>
  <si>
    <t>원주기독병원 진입로 지중화 폐기물</t>
  </si>
  <si>
    <t>영월 농협사거리~지구대 지중화 감리용역</t>
  </si>
  <si>
    <t>영월 농협사거리~지구대 지중화 위치탐사</t>
  </si>
  <si>
    <t>영월 농협사거리~지구대 지중화 포장복구</t>
  </si>
  <si>
    <t>영월 농협사거리~지구대 지중화 폐기물</t>
  </si>
  <si>
    <t>인제 서화면 지중화 감리용역</t>
  </si>
  <si>
    <t>인제 서화면 지중화 도통시험</t>
  </si>
  <si>
    <t>강릉 토성로 지중화공사 감리용역</t>
  </si>
  <si>
    <t>강릉 토성로 지중화공사 위치탐사 용역</t>
  </si>
  <si>
    <t>강릉 토성로 지중화공사 도통시험</t>
  </si>
  <si>
    <t>강릉 토성로 지중화공사 폐기물 처리 용역</t>
  </si>
  <si>
    <t>강릉 토성로 지중화공사 포장공사</t>
  </si>
  <si>
    <t>강릉 남문길 지중화공사 감리용역</t>
  </si>
  <si>
    <t>강릉 남문길 지중화공사 위치탐사 용역</t>
  </si>
  <si>
    <t>강릉 남문길 지중화공사 도통시험</t>
  </si>
  <si>
    <t>강릉 남문길 지중화공사 폐기물 처리 용역</t>
  </si>
  <si>
    <t>강릉 남문길 지중화공사 포장공사</t>
  </si>
  <si>
    <t>16년 속초지사  사옥 청소분야 위탁관리용역</t>
  </si>
  <si>
    <t>원주 상지대길 지중화공사 감리용역</t>
  </si>
  <si>
    <t>원주 상지대길 지중화공사 도통시험</t>
  </si>
  <si>
    <t>원주 상지대길 지중화공사 위치탐사용역</t>
  </si>
  <si>
    <t>원주 상지대길 지중화공사 폐기물처리용역</t>
  </si>
  <si>
    <t>2016년 지상기기 열화상진단 위탁 용역(직할)</t>
  </si>
  <si>
    <t>최재규</t>
  </si>
  <si>
    <t>043-251-2216</t>
  </si>
  <si>
    <t>2016~2017년 충북지역본부 지중선로 순시용역</t>
  </si>
  <si>
    <t>2015년 가곡 DL 구식화설비 개선공사 외2 위치탐사용역</t>
  </si>
  <si>
    <t>김명환</t>
  </si>
  <si>
    <t>043-420-2275</t>
  </si>
  <si>
    <t>도담98호~100호 취약선로보강공사 보도블럭 공사</t>
  </si>
  <si>
    <t>2016년 특고압 배전설비 열화상진단용역</t>
  </si>
  <si>
    <t>남호성</t>
  </si>
  <si>
    <t>043-420-2273</t>
  </si>
  <si>
    <t>VLF 진단 용역</t>
  </si>
  <si>
    <t>한예규</t>
  </si>
  <si>
    <t>043-251-2217</t>
  </si>
  <si>
    <t>호미지구 간선설치공사(감리)</t>
  </si>
  <si>
    <t>호미지구 간선설치공사(위치탐사)</t>
  </si>
  <si>
    <t>2016년도 단양지사 사옥위탁관리용역</t>
  </si>
  <si>
    <t>김승현</t>
  </si>
  <si>
    <t>043-420-2213</t>
  </si>
  <si>
    <t>유촌산업단지 진입로 지장전주 감리</t>
  </si>
  <si>
    <t>16년 이동식 오수처리장비 이용한 맨홀청소 및 점검용역</t>
  </si>
  <si>
    <t>장창순</t>
  </si>
  <si>
    <t>043-251-2215</t>
  </si>
  <si>
    <t>16년 배전지하시설물 자기마커 위치탐사용역</t>
  </si>
  <si>
    <t>내덕칠거리~청대사거리 도심지 미관개선 지중화사업(감리)</t>
  </si>
  <si>
    <t>내덕칠거리~청대사거리 도심지 미관개선 지중화사업(위치탐사)</t>
  </si>
  <si>
    <t>증평괴산</t>
  </si>
  <si>
    <t>배전선로 열화상진단</t>
  </si>
  <si>
    <t>오창 제3산업단지 간선설치공사(감리)</t>
  </si>
  <si>
    <t>성남면 ㈜삼영메탈 4,400kW 신설공사[감리]</t>
  </si>
  <si>
    <t>수전설비 열화상진단용역</t>
  </si>
  <si>
    <t>'16년도 VLF 진단용역</t>
  </si>
  <si>
    <t>길영종</t>
  </si>
  <si>
    <t>042-608-2287</t>
  </si>
  <si>
    <t>임호식</t>
  </si>
  <si>
    <t>041-660-8274</t>
  </si>
  <si>
    <t>서면마량리 중부발전 건물신축 지장전주 이설공사 감리용역</t>
  </si>
  <si>
    <t>345kV 청양-신온양T/L 지적현황 정확도 확보 설계용역</t>
  </si>
  <si>
    <t>정준영</t>
  </si>
  <si>
    <t>041-940-1353</t>
  </si>
  <si>
    <t>16년 청양P/O 소방설비점검 용역 및 정비공사</t>
  </si>
  <si>
    <t>이상설</t>
  </si>
  <si>
    <t>041-940-1323</t>
  </si>
  <si>
    <t>154kV 천안-전의T/L 안전이격확보 공사 경과지 설계측량 용역</t>
  </si>
  <si>
    <t>154kV 옥산-서천화력 등 2개T/L 지장송전선로 이설공사 감리용역</t>
  </si>
  <si>
    <t>정재훈</t>
  </si>
  <si>
    <t>042-620-2725</t>
  </si>
  <si>
    <t>345kV 신온양-신탕정T/L 주변지역조사 경과지 설계용역</t>
  </si>
  <si>
    <t xml:space="preserve">‘16년도 VLF진단용역- (동부권역)
</t>
  </si>
  <si>
    <t>김휘</t>
  </si>
  <si>
    <t xml:space="preserve">‘16년도 VLF진단용역- (서부권역)
</t>
  </si>
  <si>
    <t>동대전S/S 부하전환능력  보강공사 감리용역</t>
  </si>
  <si>
    <t>동면지선 공급능력확충공사 감리용역</t>
  </si>
  <si>
    <t>정진태</t>
  </si>
  <si>
    <t>042-620-2276</t>
  </si>
  <si>
    <t>천안S/S 과부하 해소공사[감리]</t>
  </si>
  <si>
    <t>불당S/S 벽계D/L 과부하 해소공사[감리]</t>
  </si>
  <si>
    <t>성거S/S 과부하 해소공사[감리]</t>
  </si>
  <si>
    <t>천안S/S 목천D/L 공급능력확충공사[감리]</t>
  </si>
  <si>
    <t>성거S/S 입장D/L  공급능력확충공사[감리]</t>
  </si>
  <si>
    <t>불당S/S 우성D/L 공급능력확충공사[감리]</t>
  </si>
  <si>
    <t>동천안S/S 북면지선 취약경과지변경공사[감리]</t>
  </si>
  <si>
    <t>장재S/S 삼성D/L 취약경과지변경공사[감리]</t>
  </si>
  <si>
    <t>천안S/S 행정D/L 취약경과지변경공사[감리]</t>
  </si>
  <si>
    <t>천안S/S 신덕D/L 취약경과지변경공사[감리]</t>
  </si>
  <si>
    <t>백석동 스테코㈜ 20MW 증설공사[감리]</t>
  </si>
  <si>
    <t>수신면 신풍리 NSK니들베어링코리아 10,100kW 신설공사[감리]</t>
  </si>
  <si>
    <t>직산읍 전방㈜ 7,400kW 신설공사[감리]</t>
  </si>
  <si>
    <t>배전설비 초음파진단용역</t>
  </si>
  <si>
    <t>지중 저압회선탐사 용역(대단위 택지개발 지역 내)</t>
  </si>
  <si>
    <t>대호-해창D/L 부하전환능력보강공사 감리용역</t>
  </si>
  <si>
    <t>예산S/S 고뎍D/L 과부하해소공사 감리용역</t>
  </si>
  <si>
    <t>예산S/S 수덕D/L 취약경과지변경 감리용역</t>
  </si>
  <si>
    <t>홍성S/S 수덕D/L 부하전환능력확보공사 감리용역</t>
  </si>
  <si>
    <t>대흥D/L 공급능력확충공사 감리용역</t>
  </si>
  <si>
    <t>태안지사</t>
  </si>
  <si>
    <t>안면S/S 해양D/L-황도D/L 부하전환능력보강공사(감리)</t>
  </si>
  <si>
    <t>태안S/S근흥D/L 과부하 해소공사(감리)</t>
  </si>
  <si>
    <t>154kV 한샘-둔포T/L 19호 철탑안전도 검토용역</t>
  </si>
  <si>
    <t>154kV 아산-온양T/L 경과지 설계측량용역</t>
  </si>
  <si>
    <t>오영석</t>
  </si>
  <si>
    <t>041-539-3310</t>
  </si>
  <si>
    <t>154kV 서산T/L 안전이격확보공사</t>
  </si>
  <si>
    <t>16-17년 대전P/O 및 변전소 청소용역</t>
  </si>
  <si>
    <t>정정오</t>
  </si>
  <si>
    <t>042-333-2312</t>
  </si>
  <si>
    <t>16년도 전력구 소방설비 정밀점검 용역</t>
  </si>
  <si>
    <t>송전철탑 안전거리확보공사 도시계획시설 결정(변경)및 실시계획인가 용역</t>
  </si>
  <si>
    <t>345kV 신온양-신탕정T/L 전선교체공사 감리용역</t>
  </si>
  <si>
    <t>2016년도 아산지사 사옥청소용역</t>
  </si>
  <si>
    <t>김선욱</t>
  </si>
  <si>
    <t>041-539-3212</t>
  </si>
  <si>
    <t>서산S/S 극동D/L 취약경과지변경공사 감리용역</t>
  </si>
  <si>
    <t>현대위아 35,500kw 증설 대용량 2회선 감리용역</t>
  </si>
  <si>
    <t>현대위아 35,500kw 증설 대용량 2회선 기타용역</t>
  </si>
  <si>
    <t>세종지사</t>
  </si>
  <si>
    <t>장기-의당 부하전환능력 보강사업 감리용역</t>
  </si>
  <si>
    <t>044-861-4272</t>
  </si>
  <si>
    <t>서면선 취약경과지 수목접촉 해소공사 감리용역</t>
  </si>
  <si>
    <t>044-861-4274</t>
  </si>
  <si>
    <t>태안T/P 345kV 장기사용 GIS(72Bay) 대체-감리</t>
  </si>
  <si>
    <t>도서발전소 건물 건전성평가</t>
  </si>
  <si>
    <t>042-620-2755</t>
  </si>
  <si>
    <t>배전설비 초음파진단 용역</t>
  </si>
  <si>
    <t>김진명</t>
  </si>
  <si>
    <t>042-608-2273</t>
  </si>
  <si>
    <t>2016년 청양전력지사 청소용역</t>
  </si>
  <si>
    <t>황진우</t>
  </si>
  <si>
    <t>041-940-1316</t>
  </si>
  <si>
    <t>배전설비 열화상진단용역</t>
  </si>
  <si>
    <t>배전설비 열화상진단 용역</t>
  </si>
  <si>
    <t>부여지사 초음파진단용역</t>
  </si>
  <si>
    <t>합덕S/S 신설에 따른 3회선 신설공사 감리용역</t>
  </si>
  <si>
    <t>부여지사 열화상진단용역</t>
  </si>
  <si>
    <t>041-830-1272</t>
  </si>
  <si>
    <t>태안T/P 345kV 장기사용 GIS(74Bay) 대체-감리</t>
  </si>
  <si>
    <t>154kV 용운-대화T/L 안전거리 확보공사관련 안전도 검토용역</t>
  </si>
  <si>
    <t>전동면 청송리 한국수자원공사 10M/21M 증설공사 감리용역</t>
  </si>
  <si>
    <t>2017년 아산P/O 관내S/S 소방설비점검용역 및 정비공사</t>
  </si>
  <si>
    <t>고창지사</t>
  </si>
  <si>
    <t>VLF진단용역</t>
  </si>
  <si>
    <t>061-360-1233</t>
  </si>
  <si>
    <t>동계 가공 배전설비 초음파진단 용역</t>
  </si>
  <si>
    <t>김대귀</t>
  </si>
  <si>
    <t>061-470-3272</t>
  </si>
  <si>
    <t>완도 진산D/L 해저케이블건설 시공관리용역</t>
  </si>
  <si>
    <t>여수 종화-돌산간 측량탐사 및 실시설계용역</t>
  </si>
  <si>
    <t>0505-132</t>
  </si>
  <si>
    <t>0505-232</t>
  </si>
  <si>
    <t>0547-740-2278</t>
  </si>
  <si>
    <t>054-450-2180</t>
  </si>
  <si>
    <t>054-550-2285</t>
  </si>
  <si>
    <t>2016년도영주지사사옥청소용역</t>
  </si>
  <si>
    <t>진상봉</t>
  </si>
  <si>
    <t>054-630-2216</t>
  </si>
  <si>
    <t>2016년 영주전력지사 소방설비 종합정밀점검 용역 및 보수공사</t>
  </si>
  <si>
    <t>청도군 청화로 지중화공사 감리용역</t>
  </si>
  <si>
    <t>수성의료지구 간선설치 감리용역</t>
  </si>
  <si>
    <t>대구연경공공주택지구 간선설치 통합감리용역</t>
  </si>
  <si>
    <t>054-970-3212</t>
  </si>
  <si>
    <t>박영택</t>
  </si>
  <si>
    <t>054-740-7213</t>
  </si>
  <si>
    <t>0547-740-2281</t>
  </si>
  <si>
    <t>사옥관리청소용역</t>
  </si>
  <si>
    <t>김현덕</t>
  </si>
  <si>
    <t>054-429-5213</t>
  </si>
  <si>
    <t>동암D/L-명인D/L 부하전환능력 보강공사</t>
  </si>
  <si>
    <t>2016년 영주전력지사 변전소 건물 및 사옥 청소용역</t>
  </si>
  <si>
    <t>윤완원</t>
  </si>
  <si>
    <t>054-630-3371</t>
  </si>
  <si>
    <t>대곡2지구 간선설치 전기공사 감리용역</t>
  </si>
  <si>
    <t>김기홍</t>
  </si>
  <si>
    <t>054-740-2238</t>
  </si>
  <si>
    <t>'16년도 대구경북본부 배전지하시설물 위치탐사용역(통합)</t>
  </si>
  <si>
    <t>'16년 전력사업처 수전설비 열화상진단 용역</t>
  </si>
  <si>
    <t>김병헌</t>
  </si>
  <si>
    <t>053-350-2243</t>
  </si>
  <si>
    <t>의성군중앙로 지중화 감리용역</t>
  </si>
  <si>
    <t>울진군 중앙로 지중화공사감리용역</t>
  </si>
  <si>
    <t>포항시 영일만 지중화 감리용역</t>
  </si>
  <si>
    <t>예천지사</t>
  </si>
  <si>
    <t>2016년 예천지사 청소용역</t>
  </si>
  <si>
    <t>지원식</t>
  </si>
  <si>
    <t>054-650-2216</t>
  </si>
  <si>
    <t>김천 김천로 지중화공사 감리용역</t>
  </si>
  <si>
    <t>중구 동성로길 지중화공사(2차분) 감리용역</t>
  </si>
  <si>
    <t>안동시 한옥마을 지중화공사 감리용역</t>
  </si>
  <si>
    <t>동울산지사</t>
  </si>
  <si>
    <t>송전운영부</t>
  </si>
  <si>
    <t>2017년 기설선하지 및 철탑 지적도면 작성 용역</t>
  </si>
  <si>
    <t>051-604-5825</t>
  </si>
  <si>
    <t>북부산전력지사</t>
  </si>
  <si>
    <t>최영근</t>
  </si>
  <si>
    <t>051-604-5629</t>
  </si>
  <si>
    <t>감리용역 협력회사 선정(A지역) 감리</t>
  </si>
  <si>
    <t>감리용역 협력회사 선정(C지역) 감리</t>
  </si>
  <si>
    <t>감리용역 협력회사 선정(D지역) 감리</t>
  </si>
  <si>
    <t>2016년도 배전선로 초음파진단 용역(김해지사)</t>
  </si>
  <si>
    <t>김병수</t>
  </si>
  <si>
    <t>055-330-2276</t>
  </si>
  <si>
    <t>2016년 배전선로 열화상진단 용역(김해지사)</t>
  </si>
  <si>
    <t>삼계S/S 신명D/L 과부하 해소공사 감리용역</t>
  </si>
  <si>
    <t>장유S/S 주삼D/L 과부하해소공사 감리용역</t>
  </si>
  <si>
    <t>김상권</t>
  </si>
  <si>
    <t>055-330-2237</t>
  </si>
  <si>
    <t>용호S/S 용남D/L 부하전환보강공사 감리용역</t>
  </si>
  <si>
    <t>16년도 초음파 진단 용역</t>
  </si>
  <si>
    <t>신진용</t>
  </si>
  <si>
    <t>051-520-2276</t>
  </si>
  <si>
    <t>전력구내 소방설비 정밀점검 용역</t>
  </si>
  <si>
    <t>051-330-2333</t>
  </si>
  <si>
    <t>북부산지사</t>
  </si>
  <si>
    <t>개금SS 신개금이 과부하 해소공사 감리용역</t>
  </si>
  <si>
    <t>이재방</t>
  </si>
  <si>
    <t>051-309-2234</t>
  </si>
  <si>
    <t>154kV 서창-산막T/L 지장이설공사 책임감리용역</t>
  </si>
  <si>
    <t>황승우</t>
  </si>
  <si>
    <t>051-604-5283</t>
  </si>
  <si>
    <t>154kV 웅촌-서창T/L 지장이설공사 책임감리용역</t>
  </si>
  <si>
    <t>유성현</t>
  </si>
  <si>
    <t>051-604-5281</t>
  </si>
  <si>
    <t>154㎸ 신울산-언양 등 3개T/L 지장철탑이설공사 책임감리 용역</t>
  </si>
  <si>
    <t>이수영</t>
  </si>
  <si>
    <t>051-604-5824</t>
  </si>
  <si>
    <t>기설 송전선로 종단도면 CAD화 작성 용역</t>
  </si>
  <si>
    <t>류병철</t>
  </si>
  <si>
    <t>051-801-2288</t>
  </si>
  <si>
    <t>이석현</t>
  </si>
  <si>
    <t>중부산지사</t>
  </si>
  <si>
    <t>다대SS본동DL비상시부하능력 보강공사 감리용역</t>
  </si>
  <si>
    <t>김수진</t>
  </si>
  <si>
    <t>051-240-3273</t>
  </si>
  <si>
    <t>다대SS강구등14개DL비난연케이블교체 감리용역</t>
  </si>
  <si>
    <t>최재용</t>
  </si>
  <si>
    <t>2016년 고압고객 수전설비 열화상진단 1차 용역</t>
  </si>
  <si>
    <t>홍명수</t>
  </si>
  <si>
    <t>055-330-2245</t>
  </si>
  <si>
    <t>지상변압기 활선엘보 분리,연결 용역(2016년, 남부산지사)</t>
  </si>
  <si>
    <t>허태욱</t>
  </si>
  <si>
    <t>051-740-1287</t>
  </si>
  <si>
    <t>VLF관련 지상변압기 활선엘보 분리,연결 용역(2016년, 남부산지사)</t>
  </si>
  <si>
    <t>김창묵</t>
  </si>
  <si>
    <t>051-740-1288</t>
  </si>
  <si>
    <t>김영찬</t>
  </si>
  <si>
    <t>051-740-1265</t>
  </si>
  <si>
    <t>양정S/S경상D/L 부하전환능력보강공사 감리용역</t>
  </si>
  <si>
    <t>051-520-2233</t>
  </si>
  <si>
    <t>사직동 롯데캐슬 5,500kW 신설공사 감리용역</t>
  </si>
  <si>
    <t>051-520-2232</t>
  </si>
  <si>
    <t>김성훈</t>
  </si>
  <si>
    <t>051-559-4363</t>
  </si>
  <si>
    <t>양산지사</t>
  </si>
  <si>
    <t>박세군</t>
  </si>
  <si>
    <t>영도지사</t>
  </si>
  <si>
    <t>정민승</t>
  </si>
  <si>
    <t>051-410-2334</t>
  </si>
  <si>
    <t>16~17년 지중선로 순시용역</t>
  </si>
  <si>
    <t>연정민</t>
  </si>
  <si>
    <t>051-801-2282</t>
  </si>
  <si>
    <t>하단동 형지빌딩 지중화 감리용역</t>
  </si>
  <si>
    <t>김보연</t>
  </si>
  <si>
    <t>051-240-3233</t>
  </si>
  <si>
    <t>16년 부산울산본부 자기마커 위치탐사 통합용역</t>
  </si>
  <si>
    <t>삼계S/S 대창D/L등 2개선로 부환전환능력 보강공사 감리용역</t>
  </si>
  <si>
    <t>정의태</t>
  </si>
  <si>
    <t>055-330-2234</t>
  </si>
  <si>
    <t>김해테크노밸리 진입도로확장 지장이설공사 감리용역</t>
  </si>
  <si>
    <t>김정화</t>
  </si>
  <si>
    <t>055-330-2272</t>
  </si>
  <si>
    <t>051-309-2212</t>
  </si>
  <si>
    <t>서부산전력지사</t>
  </si>
  <si>
    <t>김경탁</t>
  </si>
  <si>
    <t>051-794-8354</t>
  </si>
  <si>
    <t>울산전력지사</t>
  </si>
  <si>
    <t>최지성</t>
  </si>
  <si>
    <t>052-270-4365</t>
  </si>
  <si>
    <t>2016년도 동부산전력지사 청소 및 제초용역</t>
  </si>
  <si>
    <t>한혜진</t>
  </si>
  <si>
    <t>051-559-4253</t>
  </si>
  <si>
    <t>서울산지사</t>
  </si>
  <si>
    <t>2016년도 서울산지사 사옥 청소용역</t>
  </si>
  <si>
    <t>최준식</t>
  </si>
  <si>
    <t>052-255-4211</t>
  </si>
  <si>
    <t>2016년 배전지능화시스템 성능관리 위탁용역</t>
  </si>
  <si>
    <t>류미연</t>
  </si>
  <si>
    <t>051-801-2286</t>
  </si>
  <si>
    <t>홍기연</t>
  </si>
  <si>
    <t>051-720-3212</t>
  </si>
  <si>
    <t>2016년 김해지사 사옥 위탁관리 용역</t>
  </si>
  <si>
    <t>임철호</t>
  </si>
  <si>
    <t>055-330-2215</t>
  </si>
  <si>
    <t>박종봉</t>
  </si>
  <si>
    <t>051-330-2315</t>
  </si>
  <si>
    <t>'16-'17년 서부산전력지사 시설관리, 사옥 및 관내변전소 청소용역</t>
  </si>
  <si>
    <t>박창기</t>
  </si>
  <si>
    <t>051-794-8312</t>
  </si>
  <si>
    <t>2016년 울산전력지사 및 관내변전소 사옥청소 용역</t>
  </si>
  <si>
    <t>최동일</t>
  </si>
  <si>
    <t>052-270-4312</t>
  </si>
  <si>
    <t>2016년 가공배전설비 초음파진단용역</t>
  </si>
  <si>
    <t>김성환</t>
  </si>
  <si>
    <t>051-740-1277</t>
  </si>
  <si>
    <t xml:space="preserve">154kV YKT/L 철탑보강 및 안전도 검토용역 </t>
  </si>
  <si>
    <t>원도경</t>
  </si>
  <si>
    <t>051-794-8355</t>
  </si>
  <si>
    <t>154kV 현대분기T/L 정비공사 도시계획시설결정 용역</t>
  </si>
  <si>
    <t>2016년 고압고객 수전설비 열화상진단 2차 용역</t>
  </si>
  <si>
    <t>용호동 아이에스동서㈜ 신규공사 감리용역</t>
  </si>
  <si>
    <t>2016-2017년 관내 무인변전소 경비용역</t>
  </si>
  <si>
    <t>류재현</t>
  </si>
  <si>
    <t>051-330-2364</t>
  </si>
  <si>
    <t>김대룡</t>
  </si>
  <si>
    <t>051-801-2277</t>
  </si>
  <si>
    <t>055-750-3234</t>
  </si>
  <si>
    <t>2016년 거창지사 배전설비 열화상 진단 용역</t>
  </si>
  <si>
    <t>함안지사</t>
  </si>
  <si>
    <t>2016년 함안지사 배전설비 열화상 진단 용역</t>
  </si>
  <si>
    <t>유효운</t>
  </si>
  <si>
    <t>2016년 함안지사 배전설비 초음파 진단 용역</t>
  </si>
  <si>
    <t xml:space="preserve">2016~2017년 경남본부 지중선로 순시용역 </t>
  </si>
  <si>
    <t>우동윤</t>
  </si>
  <si>
    <t>055-717-2484</t>
  </si>
  <si>
    <t>055-630-2233</t>
  </si>
  <si>
    <t>345kV 삼천포 등 4개T/L 지장송전선로 이설공사 책임감리용역</t>
  </si>
  <si>
    <t>055-717-2787</t>
  </si>
  <si>
    <t>마산지사</t>
  </si>
  <si>
    <t>고압고객 수전설비 열화상 진단용역</t>
  </si>
  <si>
    <t>차강섭</t>
  </si>
  <si>
    <t>055-290-2243</t>
  </si>
  <si>
    <t>하동터미널~송림공원 지중화공사 기초자료조사용역</t>
  </si>
  <si>
    <t>박동훈</t>
  </si>
  <si>
    <t>055-717-2756</t>
  </si>
  <si>
    <t>관내무인변전소 경비용역</t>
  </si>
  <si>
    <t>김정수</t>
  </si>
  <si>
    <t>055-650-7371</t>
  </si>
  <si>
    <t>사옥 및 관내변전소 청소용역</t>
  </si>
  <si>
    <t>박성언</t>
  </si>
  <si>
    <t>055-650-7375</t>
  </si>
  <si>
    <t>제주본부 사옥 및 자재센터 청소 위탁관리용역</t>
  </si>
  <si>
    <t>임규성</t>
  </si>
  <si>
    <t>박해준</t>
  </si>
  <si>
    <t>02-2096-4652</t>
  </si>
  <si>
    <t>황재웅</t>
  </si>
  <si>
    <t>02-2096-4653</t>
  </si>
  <si>
    <t>신동성</t>
  </si>
  <si>
    <t>설계실</t>
  </si>
  <si>
    <t>송재환</t>
  </si>
  <si>
    <t>김범식</t>
  </si>
  <si>
    <t>박진호</t>
  </si>
  <si>
    <t>154kV 나주S/S 옥내화 건축공사 설계용역</t>
  </si>
  <si>
    <t>김혜린</t>
  </si>
  <si>
    <t>042-717-4663</t>
  </si>
  <si>
    <t>154kV 평창올림픽S/S 토건공사 설계용역</t>
  </si>
  <si>
    <t>154kV 송천S/S 폐기물처리용역</t>
  </si>
  <si>
    <t>이정한</t>
  </si>
  <si>
    <t>063-240-5888</t>
  </si>
  <si>
    <t>송천-서곡 전력구공사 감리용역</t>
  </si>
  <si>
    <t>문종현</t>
  </si>
  <si>
    <t>042-717-4367</t>
  </si>
  <si>
    <t>송천-태평 전력구공사 감리용역</t>
  </si>
  <si>
    <t>154kV 김제S/S 옥내형ESS 신축공사 설계용역</t>
  </si>
  <si>
    <t>박병주</t>
  </si>
  <si>
    <t>042-717-4662</t>
  </si>
  <si>
    <t>345kV 신진천S/S GIS 용량대체 기초 설계용역</t>
  </si>
  <si>
    <t>김대성</t>
  </si>
  <si>
    <t>042-717-4643</t>
  </si>
  <si>
    <t>154kV 나주S/S 옥내화 토목공사 설계용역</t>
  </si>
  <si>
    <t>이은순</t>
  </si>
  <si>
    <t>042-717-4642</t>
  </si>
  <si>
    <t xml:space="preserve">154kV 도계S/S풍력발전 연계 GIS실 설계용역 </t>
  </si>
  <si>
    <t>154kV 화치S/S GIS 기초설계용역</t>
  </si>
  <si>
    <t>신지윤</t>
  </si>
  <si>
    <t>042-717-4644</t>
  </si>
  <si>
    <t>345kV 신온양S/S 154kV M.Tr 증설공사 설계용역</t>
  </si>
  <si>
    <t>이승현</t>
  </si>
  <si>
    <t>042-717-4652</t>
  </si>
  <si>
    <t>갈등관리부</t>
  </si>
  <si>
    <t>전북 정읍지역 345kV 변전소 입지선정</t>
  </si>
  <si>
    <t>이성재</t>
  </si>
  <si>
    <t>042-717-4387</t>
  </si>
  <si>
    <t>남진천 154kV 변전소 입지선정</t>
  </si>
  <si>
    <t>장영윤</t>
  </si>
  <si>
    <t>042-717-4388</t>
  </si>
  <si>
    <t>765kV 신중부변전소 건설공사 감리용역</t>
  </si>
  <si>
    <t>765kV 신중부변전소 건설공사 사후환경영향조사 용역</t>
  </si>
  <si>
    <t>345kV 세종분기T/L 건설공사 건설폐기물 처리용역</t>
  </si>
  <si>
    <t>오해성</t>
  </si>
  <si>
    <t>042-717-4472</t>
  </si>
  <si>
    <t>154kV 합덕S/S 건설공사 책임감리용역</t>
  </si>
  <si>
    <t>신옥천S/S 345kV 용량부족차단기 대체공사(감리)</t>
  </si>
  <si>
    <t xml:space="preserve">중부건설처 </t>
  </si>
  <si>
    <t xml:space="preserve">전북건설지사 </t>
  </si>
  <si>
    <t>154kV 완산분기T/L 전략환경영향평가 용역</t>
  </si>
  <si>
    <t>062-240-5867</t>
  </si>
  <si>
    <t>345kV 신남원S/S M.Tr 설치공사 책임감리용역</t>
  </si>
  <si>
    <t>154kV 완산분기T/L 문화재 지표조사 용역</t>
  </si>
  <si>
    <t>063-240-5878</t>
  </si>
  <si>
    <t>154kV 완산S/S 및 분기T/L 전략환경평가용역</t>
  </si>
  <si>
    <t>154kV 김제-부안T/L 양어장 사전피해영향조사용역</t>
  </si>
  <si>
    <t>학술연구</t>
  </si>
  <si>
    <t>채성욱</t>
  </si>
  <si>
    <t>063-240-5867</t>
  </si>
  <si>
    <t>154kV 강릉S/S 옥내화 공사 감리용역(변전)</t>
  </si>
  <si>
    <t>043-640-355</t>
  </si>
  <si>
    <t>765kV/345kV 신중부분기T/L 건설공사 지형도면 고시용역</t>
  </si>
  <si>
    <t xml:space="preserve">154kV 도계S/S 풍력발전 연계 신규변전설비 기초 설계용역 </t>
  </si>
  <si>
    <t>광양지역 전기공급시설 전력구공사(광양CC-신여수) 설계용역</t>
  </si>
  <si>
    <t>154kV 고흥S/S 23kV Sh.C 설치 외 1건 설계용역</t>
  </si>
  <si>
    <t>주재국</t>
  </si>
  <si>
    <t>042-717-4653</t>
  </si>
  <si>
    <t>154kV 주문진S/S 154kV Sh.C 설치 외 2건 설계용역</t>
  </si>
  <si>
    <t>765kV 신중부변전소 건설공사 건설폐기물 처리용역</t>
  </si>
  <si>
    <t>765kV 신중부변전소 건설공사 임목폐기물 처리용역</t>
  </si>
  <si>
    <t>신당진S/S 345kV CLR 설치공사 감리용역</t>
  </si>
  <si>
    <t>500kV 북당진-고덕 HVDC 지중송전선로 건설공사 
건설폐기물 처리 용역</t>
  </si>
  <si>
    <t>박찬호</t>
  </si>
  <si>
    <t>042-717-4677</t>
  </si>
  <si>
    <t xml:space="preserve">154kV 송천S/S 소방감리용역 </t>
  </si>
  <si>
    <t>154kV 서고창-고창T/L 사전재해 및 소환평용역</t>
  </si>
  <si>
    <t>154kV 서고창-고창T/L 자재운반방법 선정용역</t>
  </si>
  <si>
    <t>345kV 신진천S/S 용량부족차단기 대체공사 감리용역(변전)</t>
  </si>
  <si>
    <t>043-640-362</t>
  </si>
  <si>
    <t>강릉지역 전기공급시설 전력구공사 감리</t>
  </si>
  <si>
    <t>345kV 북당진-신탕정T/L 건설공사(1공구) 감리용역</t>
  </si>
  <si>
    <t>본사-연결통로공사 폐기물처리용역</t>
  </si>
  <si>
    <t>765kV/345kV 신중부분기T/L 건설공사 송주법 시행관련 측량(조사)용역</t>
  </si>
  <si>
    <t>154kV 인주-불당T/L 건설공사 경과지설계 용역</t>
  </si>
  <si>
    <t>이주란</t>
  </si>
  <si>
    <t>042-717-4354</t>
  </si>
  <si>
    <t>765kV/345kV 신중부분기T/L 건설공사 통합감리용역</t>
  </si>
  <si>
    <t>이리S/S-익산전철 관로</t>
  </si>
  <si>
    <t>청주지역 전기공급시설 전력구공사(청주-상당 1차) 설계용역</t>
  </si>
  <si>
    <t>345kV 신충주S/S STATCOM 증설공사 기초설계용역</t>
  </si>
  <si>
    <t>154kV 신서천S/S 토목공사 설계용역</t>
  </si>
  <si>
    <t>765kV 신중부S/S 제어설계용역</t>
  </si>
  <si>
    <t>임상환</t>
  </si>
  <si>
    <t>042-717-4624</t>
  </si>
  <si>
    <t>새만금-비응 전력구공사 감리용역</t>
  </si>
  <si>
    <t>신탕정S/S 345kV SW증설, GIS 대체 감리용역</t>
  </si>
  <si>
    <t>154kV 삼기 분기T/L 사전재해 및 소환평용역</t>
  </si>
  <si>
    <t>345kV 신남원S/S 중량물 수송로 정밀안전점검 용역</t>
  </si>
  <si>
    <t>345kV 광양S/S 362kV GIS 용량부족 대체공사 책임감리 용역</t>
  </si>
  <si>
    <t>345kV 광양S/S 용량대체 GIS 기초설계용역</t>
  </si>
  <si>
    <t>154kV 북음성분기전력영향평가용역</t>
  </si>
  <si>
    <t>한성구</t>
  </si>
  <si>
    <t>042-717-4385</t>
  </si>
  <si>
    <t>154kV 합덕S/S 소방설비공사 시공감리용역</t>
  </si>
  <si>
    <t>345kV 신충주S/S STATCOM 설치공사 감리용역(용역)</t>
  </si>
  <si>
    <t>154kV 강릉S/S 옥내화 소방설비 감리</t>
  </si>
  <si>
    <t>345kV 신송산 2π분기T/L 경과지설계 용역</t>
  </si>
  <si>
    <t>조상운</t>
  </si>
  <si>
    <t>042-717-4583</t>
  </si>
  <si>
    <t>나주S/S 옥내화 폐기물처리용역</t>
  </si>
  <si>
    <t>북당진S/S 345kV #1M.Tr 증설공사 감리용역</t>
  </si>
  <si>
    <t>154kV 비응S/S 토건공사 실시설계용역</t>
  </si>
  <si>
    <t>인주-불당 전력구공사 감리용역</t>
  </si>
  <si>
    <t>154kV 송천S/S 조경공사 설계용역</t>
  </si>
  <si>
    <t>154kV 평창올림픽S/S 소방설비 감리</t>
  </si>
  <si>
    <t>남광주C/H 이설 전력구 설계용역</t>
  </si>
  <si>
    <t>북당진변환소 토건공사 건설폐기물 처리 용역</t>
  </si>
  <si>
    <t>이상규</t>
  </si>
  <si>
    <t>042-717-4678</t>
  </si>
  <si>
    <t>당진지역 전기공급시설 전력구공사(당진T/P-신송산) 설계용역</t>
  </si>
  <si>
    <t>765kV 신중부S/S 기기기초 설계용역</t>
  </si>
  <si>
    <t>345kV 신송산S/S 제어설계용역</t>
  </si>
  <si>
    <t>손문세</t>
  </si>
  <si>
    <t>042-717-4625</t>
  </si>
  <si>
    <t>154kV 금호분기 복구설계용역</t>
  </si>
  <si>
    <t>053-722-3272</t>
  </si>
  <si>
    <t>051-240-9375</t>
  </si>
  <si>
    <t>051-240-9376</t>
  </si>
  <si>
    <t>051-240-9377</t>
  </si>
  <si>
    <t>051-240-9378</t>
  </si>
  <si>
    <t>051-240-9379</t>
  </si>
  <si>
    <t>051-240-9380</t>
  </si>
  <si>
    <t>051-240-9381</t>
  </si>
  <si>
    <t>051-240-9452</t>
  </si>
  <si>
    <t>기술지원시스템 고도화</t>
  </si>
  <si>
    <t>강정신</t>
  </si>
  <si>
    <t>042-865-5153</t>
  </si>
  <si>
    <t>기자재관리시스템 고도화</t>
  </si>
  <si>
    <t>영문 홈페이지 개발</t>
  </si>
  <si>
    <t>박준우</t>
  </si>
  <si>
    <t>042-865-5155</t>
  </si>
  <si>
    <t>2016년 소방시설 점검용역</t>
  </si>
  <si>
    <t>전력연구원 조경관리용역</t>
  </si>
  <si>
    <t>기획관리실</t>
  </si>
  <si>
    <t>2016년 전력연구원 사옥위탁관리 청소용역</t>
  </si>
  <si>
    <t>스마트배전연구소</t>
  </si>
  <si>
    <t>전력량계 화재 예방대책 수립 및 작업용 전용공구 개발</t>
  </si>
  <si>
    <t>노희원</t>
  </si>
  <si>
    <t>042-865-5949</t>
  </si>
  <si>
    <t>전력설비용 스마트 웨어러블 글래스 Use Case 제작용역</t>
  </si>
  <si>
    <t>오기대</t>
  </si>
  <si>
    <t>042-865-5234</t>
  </si>
  <si>
    <t>IoT기반 전력설비 가시화 연구</t>
  </si>
  <si>
    <t>김영현</t>
  </si>
  <si>
    <t>042-865-5286</t>
  </si>
  <si>
    <t>직류배전용 활선 절연저항 측정시스템 개발 용역</t>
  </si>
  <si>
    <t>김재한</t>
  </si>
  <si>
    <t>042-865-5849</t>
  </si>
  <si>
    <t>AMI 기기 동적분석 기술      개발연구</t>
  </si>
  <si>
    <t>임용훈</t>
  </si>
  <si>
    <t>042-865-5307</t>
  </si>
  <si>
    <t>취약점 점검 및 사전 영향성 평가도구 개발</t>
  </si>
  <si>
    <t>김충효</t>
  </si>
  <si>
    <t>042-865-5305</t>
  </si>
  <si>
    <t>직류배전 시스템 안전성 평가 연구 용역</t>
  </si>
  <si>
    <t>042-865-5850</t>
  </si>
  <si>
    <t>EVCI 취약점 목록화 개발</t>
  </si>
  <si>
    <t>보호기기시험 및 Harmonic Flow 알고리즘 개발</t>
  </si>
  <si>
    <t>김동억</t>
  </si>
  <si>
    <t>토양내 접지자재 수명예측 기술개발 및 현장적용 실증시험</t>
  </si>
  <si>
    <t>최선규</t>
  </si>
  <si>
    <t>042-865-5961</t>
  </si>
  <si>
    <t>IoT실증을 위한 통신망 보수공사</t>
  </si>
  <si>
    <t>정종만</t>
  </si>
  <si>
    <t>042-865-5951</t>
  </si>
  <si>
    <t>직류배전망용 운영시스템 개발</t>
  </si>
  <si>
    <t>조진태</t>
  </si>
  <si>
    <t>042-865-5989</t>
  </si>
  <si>
    <t>임베디드 정적분석 자동화 도구 개발</t>
  </si>
  <si>
    <t>취약점 통합관리시스템 개발</t>
  </si>
  <si>
    <t>건물에너지 측정센서 구축</t>
  </si>
  <si>
    <t>송택호</t>
  </si>
  <si>
    <t>042-865-5392</t>
  </si>
  <si>
    <t>직류배전망용 반도체 차단기 개발</t>
  </si>
  <si>
    <t>조영표</t>
  </si>
  <si>
    <t>042-865-5396</t>
  </si>
  <si>
    <t>WSN 실증 시제품 구매</t>
  </si>
  <si>
    <t>차세대송변전연구소</t>
  </si>
  <si>
    <t>계통해석 툴(PAZ)유지보수 용역</t>
  </si>
  <si>
    <t>송지영</t>
  </si>
  <si>
    <t>042-865-5835</t>
  </si>
  <si>
    <t>A-KEPS기반 외부시스템 연계 환경 구축 및 특수설비를 고려한 대규모 계통 모의 운영기술 고도화</t>
  </si>
  <si>
    <t>송변전계통 플리커 관리기준 개발</t>
  </si>
  <si>
    <t>박상호</t>
  </si>
  <si>
    <t>042-865-5813</t>
  </si>
  <si>
    <t>고조파 예측프로그램 개발</t>
  </si>
  <si>
    <t>SCL 적합성 시험 시스템</t>
  </si>
  <si>
    <t>장병태</t>
  </si>
  <si>
    <t>042-865-5831</t>
  </si>
  <si>
    <t>IED 통신규격 적합성 시험 시스템</t>
  </si>
  <si>
    <t>디지털변전소용 2세대 클라이언트 적합성시험시스템 개발</t>
  </si>
  <si>
    <t>김영일</t>
  </si>
  <si>
    <t>042-865-5276</t>
  </si>
  <si>
    <t>디지털변전소용 IEC 61850 기반 2세대 가상서버 개발</t>
  </si>
  <si>
    <t>에너지신산업연구소</t>
  </si>
  <si>
    <t>가스터빈 기동장치 해석 및 로직구현</t>
  </si>
  <si>
    <t>문주영</t>
  </si>
  <si>
    <t>042-865-5383</t>
  </si>
  <si>
    <t>하이브리드 시뮬레이터
공정모델 개선</t>
  </si>
  <si>
    <t>신만수</t>
  </si>
  <si>
    <t>042-865-5378</t>
  </si>
  <si>
    <t>수요 요금제 시뮬레이션 및 컨설팅 서비스 개발</t>
  </si>
  <si>
    <t>신지강</t>
  </si>
  <si>
    <t>0461-5331</t>
  </si>
  <si>
    <t>발전용 액체연료 점화 및 화염전파특성 DB 구축</t>
  </si>
  <si>
    <t>박호영</t>
  </si>
  <si>
    <t>042-865-5602</t>
  </si>
  <si>
    <t xml:space="preserve">저열량가스 가스터빈 연소특성 계측 및 전산해석 </t>
  </si>
  <si>
    <t>박세익</t>
  </si>
  <si>
    <t>042-865-5658</t>
  </si>
  <si>
    <t>발전기 특성시험 용역</t>
  </si>
  <si>
    <t>042-865-7576</t>
  </si>
  <si>
    <t>발전소 전기설비 절연진단 시험용역(단가계약)</t>
  </si>
  <si>
    <t>공태식</t>
  </si>
  <si>
    <t>042-865-7573</t>
  </si>
  <si>
    <t xml:space="preserve">보호계전 신뢰성평가 인증 교재개발 </t>
  </si>
  <si>
    <t>박용훈</t>
  </si>
  <si>
    <t>042-865-7575</t>
  </si>
  <si>
    <t>무선계측을 이용한 발전설비 성능진단 시스템 개발</t>
  </si>
  <si>
    <t>이응곤</t>
  </si>
  <si>
    <t>창의미래연구소</t>
  </si>
  <si>
    <t>CO2 해양저장 환경위해성 평가</t>
  </si>
  <si>
    <t>길준우</t>
  </si>
  <si>
    <t>042-865-7661</t>
  </si>
  <si>
    <t>Stirling 냉동기 유지 보수 및 성능 안정화</t>
  </si>
  <si>
    <t xml:space="preserve">손송호 </t>
  </si>
  <si>
    <t>0461-5911</t>
  </si>
  <si>
    <t>1100V급 그래핀 슈퍼커패시터 전극소재개발</t>
  </si>
  <si>
    <t>한영희</t>
  </si>
  <si>
    <t>1100V급 그래핀 슈퍼커패시터 제작기술 개발</t>
  </si>
  <si>
    <t>부식재료시험평가 용역</t>
  </si>
  <si>
    <t>소준영</t>
  </si>
  <si>
    <t>내연기관 배열이용 10kW ORC 발전시스템 설게 및 제작</t>
  </si>
  <si>
    <t>조종영</t>
  </si>
  <si>
    <t>혼소발전 환경성능시험</t>
  </si>
  <si>
    <t>허광범</t>
  </si>
  <si>
    <t>043-840-2005</t>
  </si>
  <si>
    <t>자재처</t>
  </si>
  <si>
    <t>물자수송용역</t>
  </si>
  <si>
    <t>14개 자재센터(본사담당 김성태)</t>
  </si>
  <si>
    <t>061-4424</t>
  </si>
  <si>
    <t>PCBs 처리 용역</t>
  </si>
  <si>
    <t>7개 권역(본사담당 김성태)</t>
  </si>
  <si>
    <t>기후대응 관련 전기요금 소비자 인식조사(예정)</t>
  </si>
  <si>
    <t>백지훈</t>
  </si>
  <si>
    <t>061-345-4554</t>
  </si>
  <si>
    <t>고객센터위탁</t>
  </si>
  <si>
    <t>17년 검침용역 경쟁계약(서울지역본부)</t>
  </si>
  <si>
    <t>검침</t>
  </si>
  <si>
    <t>17년 검침용역 경쟁계약(남서울지역본부)</t>
  </si>
  <si>
    <t>17년 검침용역 경쟁계약(인천지역본부)</t>
  </si>
  <si>
    <t>17년 검침용역 경쟁계약(경기북부지역본부)</t>
  </si>
  <si>
    <t>17년 검침용역 경쟁계약(경기지역본부)</t>
  </si>
  <si>
    <t>061-345-4533</t>
  </si>
  <si>
    <t>17년 검침용역 경쟁계약(강원지역본부)</t>
  </si>
  <si>
    <t>17년 검침용역 경쟁계약(충북제주지역본부)</t>
  </si>
  <si>
    <t>17년 검침용역 경쟁계약(대전충남지역본부)</t>
  </si>
  <si>
    <t>17년 검침용역 경쟁계약(전북지역본부)</t>
  </si>
  <si>
    <t>17년 검침용역 경쟁계약(광주전남지역본부)</t>
  </si>
  <si>
    <t>17년 검침용역 경쟁계약(대구경북지역본부)</t>
  </si>
  <si>
    <t>17년 검침용역 경쟁계약(부산울산지역본부)</t>
  </si>
  <si>
    <t>17년 검침용역 경쟁계약(경남지역본부)</t>
  </si>
  <si>
    <t>15~16년 기술정보조사용역</t>
  </si>
  <si>
    <t>품질경영처</t>
  </si>
  <si>
    <t>공정관리실</t>
  </si>
  <si>
    <t>공정관리 전문 툴 경진대회 실습SW 한시사용</t>
  </si>
  <si>
    <t>김종은</t>
  </si>
  <si>
    <t>공정관리 성과측정 시범운영을 위한 용역시행</t>
  </si>
  <si>
    <t>한상헌</t>
    <phoneticPr fontId="2" type="noConversion"/>
  </si>
  <si>
    <t>02-758-3374</t>
    <phoneticPr fontId="2" type="noConversion"/>
  </si>
  <si>
    <t>서울지역본부</t>
    <phoneticPr fontId="2" type="noConversion"/>
  </si>
  <si>
    <t>한상헌</t>
    <phoneticPr fontId="2" type="noConversion"/>
  </si>
  <si>
    <t>2016년 직할 및 자재센터 경비용역</t>
    <phoneticPr fontId="2" type="noConversion"/>
  </si>
  <si>
    <t>2016년 사옥 시설관리용역</t>
    <phoneticPr fontId="2" type="noConversion"/>
  </si>
  <si>
    <t>은상훈</t>
    <phoneticPr fontId="2" type="noConversion"/>
  </si>
  <si>
    <t>02-758-3366</t>
    <phoneticPr fontId="2" type="noConversion"/>
  </si>
  <si>
    <t>2016년 본부장 전용차 운전용역</t>
    <phoneticPr fontId="2" type="noConversion"/>
  </si>
  <si>
    <t>전력사업처</t>
    <phoneticPr fontId="2" type="noConversion"/>
  </si>
  <si>
    <t>'16년 위치탐사용역 통합발주</t>
    <phoneticPr fontId="2" type="noConversion"/>
  </si>
  <si>
    <t>수의</t>
    <phoneticPr fontId="2" type="noConversion"/>
  </si>
  <si>
    <t>남상진</t>
    <phoneticPr fontId="2" type="noConversion"/>
  </si>
  <si>
    <t>02-758-3476</t>
    <phoneticPr fontId="2" type="noConversion"/>
  </si>
  <si>
    <t>2016년도 수전설비 열화상 진단 용역</t>
    <phoneticPr fontId="2" type="noConversion"/>
  </si>
  <si>
    <t>이성종</t>
    <phoneticPr fontId="2" type="noConversion"/>
  </si>
  <si>
    <t>02-758-3299</t>
    <phoneticPr fontId="2" type="noConversion"/>
  </si>
  <si>
    <t>미가로 동대사대부고 주변 지중화공사 감리용역</t>
    <phoneticPr fontId="2" type="noConversion"/>
  </si>
  <si>
    <t>허재성</t>
    <phoneticPr fontId="2" type="noConversion"/>
  </si>
  <si>
    <t>02-758-3475</t>
    <phoneticPr fontId="2" type="noConversion"/>
  </si>
  <si>
    <t>서울지역본부</t>
    <phoneticPr fontId="2" type="noConversion"/>
  </si>
  <si>
    <t>전력사업처</t>
    <phoneticPr fontId="2" type="noConversion"/>
  </si>
  <si>
    <t>미가로 동대사대부고 주변 지중화공사 폐기물처리용역</t>
    <phoneticPr fontId="2" type="noConversion"/>
  </si>
  <si>
    <t>허재성</t>
    <phoneticPr fontId="2" type="noConversion"/>
  </si>
  <si>
    <t>02-758-3475</t>
    <phoneticPr fontId="2" type="noConversion"/>
  </si>
  <si>
    <t>북촌지역 지중화공사 감리용역</t>
    <phoneticPr fontId="2" type="noConversion"/>
  </si>
  <si>
    <t>감리</t>
    <phoneticPr fontId="2" type="noConversion"/>
  </si>
  <si>
    <t>남상진</t>
    <phoneticPr fontId="2" type="noConversion"/>
  </si>
  <si>
    <t>02-758-3476</t>
    <phoneticPr fontId="2" type="noConversion"/>
  </si>
  <si>
    <t>북촌지역 지중화공사 폐기물처리용역</t>
    <phoneticPr fontId="2" type="noConversion"/>
  </si>
  <si>
    <t>기타</t>
    <phoneticPr fontId="2" type="noConversion"/>
  </si>
  <si>
    <t>서울지역본부</t>
    <phoneticPr fontId="2" type="noConversion"/>
  </si>
  <si>
    <t>전력사업처</t>
    <phoneticPr fontId="2" type="noConversion"/>
  </si>
  <si>
    <t>02-758-3478</t>
    <phoneticPr fontId="2" type="noConversion"/>
  </si>
  <si>
    <t>서울지역본부</t>
    <phoneticPr fontId="2" type="noConversion"/>
  </si>
  <si>
    <t>전력사업처</t>
    <phoneticPr fontId="2" type="noConversion"/>
  </si>
  <si>
    <t>이태원 경리단길 지중화공사 감리용역</t>
    <phoneticPr fontId="2" type="noConversion"/>
  </si>
  <si>
    <t>허재성</t>
    <phoneticPr fontId="2" type="noConversion"/>
  </si>
  <si>
    <t>02-758-3475</t>
    <phoneticPr fontId="2" type="noConversion"/>
  </si>
  <si>
    <t>이태원 경리단길 지중화공사 폐기물 처리용역</t>
    <phoneticPr fontId="2" type="noConversion"/>
  </si>
  <si>
    <t>사근동길 지중화공사 감리용역</t>
    <phoneticPr fontId="2" type="noConversion"/>
  </si>
  <si>
    <t>감리</t>
    <phoneticPr fontId="2" type="noConversion"/>
  </si>
  <si>
    <t>경쟁</t>
    <phoneticPr fontId="2" type="noConversion"/>
  </si>
  <si>
    <t>남상진</t>
    <phoneticPr fontId="2" type="noConversion"/>
  </si>
  <si>
    <t>02-758-3476</t>
    <phoneticPr fontId="2" type="noConversion"/>
  </si>
  <si>
    <t>사근동길 지중화공사 폐기물처리용역</t>
    <phoneticPr fontId="2" type="noConversion"/>
  </si>
  <si>
    <t>기타</t>
    <phoneticPr fontId="2" type="noConversion"/>
  </si>
  <si>
    <t>16년 상반기 배전지하시설물 위치탐사</t>
    <phoneticPr fontId="2" type="noConversion"/>
  </si>
  <si>
    <t>이승혁</t>
    <phoneticPr fontId="2" type="noConversion"/>
  </si>
  <si>
    <t>02-758-3196</t>
    <phoneticPr fontId="2" type="noConversion"/>
  </si>
  <si>
    <t>16년 하반기 배전지하시설물 위치탐사</t>
    <phoneticPr fontId="2" type="noConversion"/>
  </si>
  <si>
    <t>'16년 영업요금 업무서식 제작</t>
    <phoneticPr fontId="2" type="noConversion"/>
  </si>
  <si>
    <t>신수임</t>
    <phoneticPr fontId="2" type="noConversion"/>
  </si>
  <si>
    <t>02-758-3416</t>
    <phoneticPr fontId="2" type="noConversion"/>
  </si>
  <si>
    <t>`17년도 서울지역본부 배전공사감리용역 A지역</t>
    <phoneticPr fontId="2" type="noConversion"/>
  </si>
  <si>
    <t>고성주</t>
    <phoneticPr fontId="2" type="noConversion"/>
  </si>
  <si>
    <t>02-758-3458</t>
    <phoneticPr fontId="2" type="noConversion"/>
  </si>
  <si>
    <t>서울지역본부</t>
    <phoneticPr fontId="2" type="noConversion"/>
  </si>
  <si>
    <t>`17년도 서울지역본부 배전공사감리용역 B지역</t>
    <phoneticPr fontId="2" type="noConversion"/>
  </si>
  <si>
    <t>`17년도 서울지역본부 배전공사감리용역 C지역</t>
    <phoneticPr fontId="2" type="noConversion"/>
  </si>
  <si>
    <t>2016~2017년 송변전시설용지 등기관련 법무사 용역(서울지역본부A)</t>
    <phoneticPr fontId="2" type="noConversion"/>
  </si>
  <si>
    <t>안영호</t>
    <phoneticPr fontId="2" type="noConversion"/>
  </si>
  <si>
    <t>02-758-3527</t>
    <phoneticPr fontId="2" type="noConversion"/>
  </si>
  <si>
    <t>2016~2017년 송변전시설용지 등기관련 법무사 용역(서울지역본부B)</t>
    <phoneticPr fontId="2" type="noConversion"/>
  </si>
  <si>
    <t>2016~2017년 송변전시설용지 등기관련 법무사 용역(서울지역본부C)</t>
    <phoneticPr fontId="2" type="noConversion"/>
  </si>
  <si>
    <t>2016~2017년 송변전시설용지 등기관련 법무사 용역(서울지역본부D)</t>
    <phoneticPr fontId="2" type="noConversion"/>
  </si>
  <si>
    <t>154kV 수색은평T/L 기설선로 지적현황측량 용역</t>
    <phoneticPr fontId="2" type="noConversion"/>
  </si>
  <si>
    <t>정광수</t>
    <phoneticPr fontId="2" type="noConversion"/>
  </si>
  <si>
    <t>02-758-3581</t>
    <phoneticPr fontId="2" type="noConversion"/>
  </si>
  <si>
    <t>154kV군자화양 등 4개T/L선종교체공사 감리용역</t>
    <phoneticPr fontId="2" type="noConversion"/>
  </si>
  <si>
    <t>김기웅</t>
    <phoneticPr fontId="2" type="noConversion"/>
  </si>
  <si>
    <t>02-758-3587</t>
    <phoneticPr fontId="2" type="noConversion"/>
  </si>
  <si>
    <t>154kV은평녹번 등 2개T/L선종교체공사 감리용역</t>
    <phoneticPr fontId="2" type="noConversion"/>
  </si>
  <si>
    <t>윤준석</t>
    <phoneticPr fontId="2" type="noConversion"/>
  </si>
  <si>
    <t>02-758-3588</t>
    <phoneticPr fontId="2" type="noConversion"/>
  </si>
  <si>
    <t>154kV구의광장 일부구간 선종교체공사 감리용역</t>
    <phoneticPr fontId="2" type="noConversion"/>
  </si>
  <si>
    <t>김상국</t>
    <phoneticPr fontId="2" type="noConversion"/>
  </si>
  <si>
    <t>02-758-3585</t>
    <phoneticPr fontId="2" type="noConversion"/>
  </si>
  <si>
    <t>2016년 직할변전소 소방시설 점검 및 보수용역</t>
    <phoneticPr fontId="2" type="noConversion"/>
  </si>
  <si>
    <t>기타</t>
    <phoneticPr fontId="2" type="noConversion"/>
  </si>
  <si>
    <t>이진우</t>
    <phoneticPr fontId="2" type="noConversion"/>
  </si>
  <si>
    <t>02-758-3674</t>
    <phoneticPr fontId="2" type="noConversion"/>
  </si>
  <si>
    <t>2016년 직할변전소 청소용역</t>
    <phoneticPr fontId="2" type="noConversion"/>
  </si>
  <si>
    <t>이승현</t>
    <phoneticPr fontId="2" type="noConversion"/>
  </si>
  <si>
    <t>02-758-3717</t>
    <phoneticPr fontId="2" type="noConversion"/>
  </si>
  <si>
    <t>직할 관내 변전소 승강기 점검용역</t>
    <phoneticPr fontId="2" type="noConversion"/>
  </si>
  <si>
    <t>신상철</t>
    <phoneticPr fontId="2" type="noConversion"/>
  </si>
  <si>
    <t>02-758-3648</t>
    <phoneticPr fontId="2" type="noConversion"/>
  </si>
  <si>
    <t>급전소 차세대SCADA 구축</t>
    <phoneticPr fontId="2" type="noConversion"/>
  </si>
  <si>
    <t>박 준</t>
    <phoneticPr fontId="2" type="noConversion"/>
  </si>
  <si>
    <t>02-758-3548</t>
    <phoneticPr fontId="2" type="noConversion"/>
  </si>
  <si>
    <t>성동지사</t>
    <phoneticPr fontId="2" type="noConversion"/>
  </si>
  <si>
    <t>2016년 성동지사 통합 위치탐사용역</t>
    <phoneticPr fontId="2" type="noConversion"/>
  </si>
  <si>
    <t>박찬집</t>
    <phoneticPr fontId="2" type="noConversion"/>
  </si>
  <si>
    <t>2016년도 사옥청소 및 시설관리위탁용</t>
    <phoneticPr fontId="2" type="noConversion"/>
  </si>
  <si>
    <t>이상옥</t>
    <phoneticPr fontId="2" type="noConversion"/>
  </si>
  <si>
    <t>2016년 위치탐사 용역</t>
    <phoneticPr fontId="2" type="noConversion"/>
  </si>
  <si>
    <t>서울지역본부</t>
    <phoneticPr fontId="2" type="noConversion"/>
  </si>
  <si>
    <t>북부지사</t>
    <phoneticPr fontId="2" type="noConversion"/>
  </si>
  <si>
    <t>2016년 고객수전설비 열화상진단용역</t>
    <phoneticPr fontId="2" type="noConversion"/>
  </si>
  <si>
    <t>서울지역본부</t>
    <phoneticPr fontId="2" type="noConversion"/>
  </si>
  <si>
    <t>북부지사</t>
    <phoneticPr fontId="2" type="noConversion"/>
  </si>
  <si>
    <t>2016년 사옥시설 용역</t>
    <phoneticPr fontId="2" type="noConversion"/>
  </si>
  <si>
    <t>서울지역본부</t>
    <phoneticPr fontId="2" type="noConversion"/>
  </si>
  <si>
    <t>서부지사</t>
    <phoneticPr fontId="2" type="noConversion"/>
  </si>
  <si>
    <t>서울지역본부</t>
    <phoneticPr fontId="2" type="noConversion"/>
  </si>
  <si>
    <t>서울지역본부</t>
    <phoneticPr fontId="2" type="noConversion"/>
  </si>
  <si>
    <t>서부지사</t>
    <phoneticPr fontId="2" type="noConversion"/>
  </si>
  <si>
    <t>서울지역본부</t>
    <phoneticPr fontId="2" type="noConversion"/>
  </si>
  <si>
    <t>동부지사</t>
    <phoneticPr fontId="2" type="noConversion"/>
  </si>
  <si>
    <t>사옥청소 위탁</t>
    <phoneticPr fontId="2" type="noConversion"/>
  </si>
  <si>
    <t>김종섭</t>
    <phoneticPr fontId="2" type="noConversion"/>
  </si>
  <si>
    <t>02-970-4218</t>
    <phoneticPr fontId="2" type="noConversion"/>
  </si>
  <si>
    <t>서울지역본부</t>
    <phoneticPr fontId="2" type="noConversion"/>
  </si>
  <si>
    <t>16년상반기 배전설비 초음파진단</t>
    <phoneticPr fontId="2" type="noConversion"/>
  </si>
  <si>
    <t>기타</t>
    <phoneticPr fontId="2" type="noConversion"/>
  </si>
  <si>
    <t>경쟁</t>
    <phoneticPr fontId="2" type="noConversion"/>
  </si>
  <si>
    <t>이홍재</t>
    <phoneticPr fontId="2" type="noConversion"/>
  </si>
  <si>
    <t>02-970-4293</t>
    <phoneticPr fontId="2" type="noConversion"/>
  </si>
  <si>
    <t>16년 배전설비 열화상 진단</t>
    <phoneticPr fontId="2" type="noConversion"/>
  </si>
  <si>
    <t>강봉근</t>
    <phoneticPr fontId="2" type="noConversion"/>
  </si>
  <si>
    <t>02-970-4362</t>
    <phoneticPr fontId="2" type="noConversion"/>
  </si>
  <si>
    <t>16년고압 수전설비 열화상진단</t>
    <phoneticPr fontId="2" type="noConversion"/>
  </si>
  <si>
    <t>성서지사</t>
    <phoneticPr fontId="2" type="noConversion"/>
  </si>
  <si>
    <t>서울지역본부</t>
    <phoneticPr fontId="2" type="noConversion"/>
  </si>
  <si>
    <t>성서지사</t>
    <phoneticPr fontId="2" type="noConversion"/>
  </si>
  <si>
    <t>성서지사</t>
    <phoneticPr fontId="2" type="noConversion"/>
  </si>
  <si>
    <t>서울지역본부</t>
    <phoneticPr fontId="2" type="noConversion"/>
  </si>
  <si>
    <t>성서지사</t>
    <phoneticPr fontId="2" type="noConversion"/>
  </si>
  <si>
    <t>서울지역본부</t>
    <phoneticPr fontId="2" type="noConversion"/>
  </si>
  <si>
    <t>강북지사</t>
    <phoneticPr fontId="2" type="noConversion"/>
  </si>
  <si>
    <t>강북지사</t>
    <phoneticPr fontId="2" type="noConversion"/>
  </si>
  <si>
    <t>서울지역본부</t>
    <phoneticPr fontId="2" type="noConversion"/>
  </si>
  <si>
    <t>성동전력지사</t>
    <phoneticPr fontId="2" type="noConversion"/>
  </si>
  <si>
    <t>16년 전력구 소방시설 종합점검 및 보수용역</t>
    <phoneticPr fontId="2" type="noConversion"/>
  </si>
  <si>
    <t>기타</t>
    <phoneticPr fontId="2" type="noConversion"/>
  </si>
  <si>
    <t>도상현</t>
    <phoneticPr fontId="2" type="noConversion"/>
  </si>
  <si>
    <t>02-2290-5354</t>
    <phoneticPr fontId="2" type="noConversion"/>
  </si>
  <si>
    <t>16년 성동전력지사 관내 승강기 점검용역</t>
    <phoneticPr fontId="2" type="noConversion"/>
  </si>
  <si>
    <t>김수연</t>
    <phoneticPr fontId="2" type="noConversion"/>
  </si>
  <si>
    <t>02-2290-3362</t>
    <phoneticPr fontId="2" type="noConversion"/>
  </si>
  <si>
    <t>17년 성동전력지사 사옥 및 관내S/S 청소 및 제초용역</t>
    <phoneticPr fontId="2" type="noConversion"/>
  </si>
  <si>
    <t>김승희</t>
    <phoneticPr fontId="2" type="noConversion"/>
  </si>
  <si>
    <t>02-2290-3388</t>
    <phoneticPr fontId="2" type="noConversion"/>
  </si>
  <si>
    <t>성동전력지사</t>
    <phoneticPr fontId="2" type="noConversion"/>
  </si>
  <si>
    <t>2017년 성동전력지사 방재설비 점검 및 보수용역</t>
    <phoneticPr fontId="2" type="noConversion"/>
  </si>
  <si>
    <t>김철민</t>
    <phoneticPr fontId="2" type="noConversion"/>
  </si>
  <si>
    <t>02-2290-5416</t>
    <phoneticPr fontId="2" type="noConversion"/>
  </si>
  <si>
    <t>02-320-7353</t>
    <phoneticPr fontId="2" type="noConversion"/>
  </si>
  <si>
    <t>남서울지역본부</t>
    <phoneticPr fontId="2" type="noConversion"/>
  </si>
  <si>
    <t>전력관리처</t>
    <phoneticPr fontId="2" type="noConversion"/>
  </si>
  <si>
    <t>잠실테니스장 위탁관리 청소용역</t>
    <phoneticPr fontId="2" type="noConversion"/>
  </si>
  <si>
    <t>지경구</t>
    <phoneticPr fontId="2" type="noConversion"/>
  </si>
  <si>
    <t>02-787-8573</t>
    <phoneticPr fontId="2" type="noConversion"/>
  </si>
  <si>
    <t>동서울전력지사</t>
    <phoneticPr fontId="2" type="noConversion"/>
  </si>
  <si>
    <t>16년 소방정밀 및 작동기능점검</t>
    <phoneticPr fontId="2" type="noConversion"/>
  </si>
  <si>
    <t>기타</t>
    <phoneticPr fontId="2" type="noConversion"/>
  </si>
  <si>
    <t>서형권</t>
    <phoneticPr fontId="2" type="noConversion"/>
  </si>
  <si>
    <t>02-480-4325</t>
    <phoneticPr fontId="2" type="noConversion"/>
  </si>
  <si>
    <t>2016년 동서울P/O 사옥및관내변전소 청소용역</t>
    <phoneticPr fontId="2" type="noConversion"/>
  </si>
  <si>
    <t>안정환</t>
    <phoneticPr fontId="2" type="noConversion"/>
  </si>
  <si>
    <t>02-480-4359</t>
    <phoneticPr fontId="2" type="noConversion"/>
  </si>
  <si>
    <t>기획관리실</t>
    <phoneticPr fontId="2" type="noConversion"/>
  </si>
  <si>
    <t>영등포 청소 및 시설관리용역</t>
    <phoneticPr fontId="2" type="noConversion"/>
  </si>
  <si>
    <t>김명우</t>
    <phoneticPr fontId="2" type="noConversion"/>
  </si>
  <si>
    <t>02-2670-2221</t>
    <phoneticPr fontId="2" type="noConversion"/>
  </si>
  <si>
    <t>청소</t>
    <phoneticPr fontId="2" type="noConversion"/>
  </si>
  <si>
    <t>강동지사</t>
    <phoneticPr fontId="2" type="noConversion"/>
  </si>
  <si>
    <t>지중케이블 VLF진단 용역</t>
    <phoneticPr fontId="2" type="noConversion"/>
  </si>
  <si>
    <t>정재열</t>
    <phoneticPr fontId="2" type="noConversion"/>
  </si>
  <si>
    <t>02-480-2283</t>
    <phoneticPr fontId="2" type="noConversion"/>
  </si>
  <si>
    <t>변압기선로 활선진단 용역</t>
    <phoneticPr fontId="2" type="noConversion"/>
  </si>
  <si>
    <t>보건관리업무 위탁용역</t>
    <phoneticPr fontId="2" type="noConversion"/>
  </si>
  <si>
    <t>이흥주</t>
    <phoneticPr fontId="2" type="noConversion"/>
  </si>
  <si>
    <t>02-787-8341</t>
    <phoneticPr fontId="2" type="noConversion"/>
  </si>
  <si>
    <t>동서울P/O 관내 무인S/S 경비용역</t>
    <phoneticPr fontId="2" type="noConversion"/>
  </si>
  <si>
    <t>송치훈</t>
    <phoneticPr fontId="2" type="noConversion"/>
  </si>
  <si>
    <t>02-480-4334</t>
    <phoneticPr fontId="2" type="noConversion"/>
  </si>
  <si>
    <t>여의사옥 청소 및 주차관리 용역</t>
    <phoneticPr fontId="2" type="noConversion"/>
  </si>
  <si>
    <t>윤홍준</t>
    <phoneticPr fontId="2" type="noConversion"/>
  </si>
  <si>
    <t>02-787-8356</t>
    <phoneticPr fontId="2" type="noConversion"/>
  </si>
  <si>
    <t>2017년도 장표 운송용역</t>
    <phoneticPr fontId="2" type="noConversion"/>
  </si>
  <si>
    <t>임희창</t>
    <phoneticPr fontId="2" type="noConversion"/>
  </si>
  <si>
    <t>02-787-8223</t>
    <phoneticPr fontId="2" type="noConversion"/>
  </si>
  <si>
    <t>17년 직할 소방설비 점검용역</t>
    <phoneticPr fontId="2" type="noConversion"/>
  </si>
  <si>
    <t>노영순</t>
    <phoneticPr fontId="2" type="noConversion"/>
  </si>
  <si>
    <t>02-787-8771</t>
    <phoneticPr fontId="2" type="noConversion"/>
  </si>
  <si>
    <t>17년 직할 변전소 청소용역</t>
    <phoneticPr fontId="2" type="noConversion"/>
  </si>
  <si>
    <t>이찬희</t>
    <phoneticPr fontId="2" type="noConversion"/>
  </si>
  <si>
    <t>02-787-8735</t>
    <phoneticPr fontId="2" type="noConversion"/>
  </si>
  <si>
    <t>17년 직할 변전소 승강기 용역</t>
    <phoneticPr fontId="2" type="noConversion"/>
  </si>
  <si>
    <t>김병주</t>
    <phoneticPr fontId="2" type="noConversion"/>
  </si>
  <si>
    <t>02-787-8733</t>
    <phoneticPr fontId="2" type="noConversion"/>
  </si>
  <si>
    <t>동서울P/O 소방시설 종합정밀 및 작동기능점검용역</t>
    <phoneticPr fontId="2" type="noConversion"/>
  </si>
  <si>
    <t>김도현</t>
    <phoneticPr fontId="2" type="noConversion"/>
  </si>
  <si>
    <t>02-480-4336</t>
    <phoneticPr fontId="2" type="noConversion"/>
  </si>
  <si>
    <t>구내식당 위탁운영업체 계약</t>
    <phoneticPr fontId="2" type="noConversion"/>
  </si>
  <si>
    <t>정경희</t>
    <phoneticPr fontId="2" type="noConversion"/>
  </si>
  <si>
    <t>02-787-8338</t>
    <phoneticPr fontId="2" type="noConversion"/>
  </si>
  <si>
    <t>강남전력지사</t>
    <phoneticPr fontId="2" type="noConversion"/>
  </si>
  <si>
    <t>2017년 강남P/O 관내변전소 승강기 점검용역</t>
    <phoneticPr fontId="2" type="noConversion"/>
  </si>
  <si>
    <t>김진우</t>
    <phoneticPr fontId="2" type="noConversion"/>
  </si>
  <si>
    <t>02-3496-9335</t>
    <phoneticPr fontId="2" type="noConversion"/>
  </si>
  <si>
    <t>2017년 강남P/O 관내변전소 청소용역</t>
    <phoneticPr fontId="2" type="noConversion"/>
  </si>
  <si>
    <t>장도영</t>
    <phoneticPr fontId="2" type="noConversion"/>
  </si>
  <si>
    <t>02-3496-9389</t>
    <phoneticPr fontId="2" type="noConversion"/>
  </si>
  <si>
    <t>2017~18년 강남P/O 관내무인변전소 경비용역</t>
    <phoneticPr fontId="2" type="noConversion"/>
  </si>
  <si>
    <t>백주미</t>
    <phoneticPr fontId="2" type="noConversion"/>
  </si>
  <si>
    <t>02-3496-9334</t>
    <phoneticPr fontId="2" type="noConversion"/>
  </si>
  <si>
    <t>2017년 강남P/O 소방설비 점검용역</t>
    <phoneticPr fontId="2" type="noConversion"/>
  </si>
  <si>
    <t>전성환</t>
    <phoneticPr fontId="2" type="noConversion"/>
  </si>
  <si>
    <t>02-3496-9339</t>
    <phoneticPr fontId="2" type="noConversion"/>
  </si>
  <si>
    <t>인천지역본부</t>
    <phoneticPr fontId="2" type="noConversion"/>
  </si>
  <si>
    <t>인천지역본부</t>
    <phoneticPr fontId="2" type="noConversion"/>
  </si>
  <si>
    <t>2017년도 인천지역본부 배전공사 감리용역 A</t>
    <phoneticPr fontId="5" type="noConversion"/>
  </si>
  <si>
    <t>감리</t>
    <phoneticPr fontId="2" type="noConversion"/>
  </si>
  <si>
    <t>안유진</t>
    <phoneticPr fontId="2" type="noConversion"/>
  </si>
  <si>
    <t>032-520-7233</t>
    <phoneticPr fontId="2" type="noConversion"/>
  </si>
  <si>
    <t>2017년도 인천지역본부 배전공사 감리용역 B</t>
    <phoneticPr fontId="5" type="noConversion"/>
  </si>
  <si>
    <t>2017년도 인천지역본부 배전공사 감리용역 C</t>
    <phoneticPr fontId="5" type="noConversion"/>
  </si>
  <si>
    <t>남인천지사</t>
    <phoneticPr fontId="2" type="noConversion"/>
  </si>
  <si>
    <t>김견호</t>
    <phoneticPr fontId="2" type="noConversion"/>
  </si>
  <si>
    <t>032-830-5282</t>
    <phoneticPr fontId="2" type="noConversion"/>
  </si>
  <si>
    <t>전력공급부</t>
    <phoneticPr fontId="2" type="noConversion"/>
  </si>
  <si>
    <t>15∼16년 전력계량설비 정기시험 위탁용역</t>
    <phoneticPr fontId="2" type="noConversion"/>
  </si>
  <si>
    <t>김양훈</t>
    <phoneticPr fontId="2" type="noConversion"/>
  </si>
  <si>
    <t>031-849-1476</t>
    <phoneticPr fontId="2" type="noConversion"/>
  </si>
  <si>
    <t>16∼17년 지중배전 굴착순시 용역</t>
    <phoneticPr fontId="2" type="noConversion"/>
  </si>
  <si>
    <t>양혜선</t>
    <phoneticPr fontId="2" type="noConversion"/>
  </si>
  <si>
    <t>031-849-1475</t>
    <phoneticPr fontId="2" type="noConversion"/>
  </si>
  <si>
    <t>연천 고랑포구 역사공원 조성 지중화공사 감리용역</t>
    <phoneticPr fontId="2" type="noConversion"/>
  </si>
  <si>
    <t>장상원</t>
    <phoneticPr fontId="2" type="noConversion"/>
  </si>
  <si>
    <t>031-849-1486</t>
    <phoneticPr fontId="2" type="noConversion"/>
  </si>
  <si>
    <t>지역협력부</t>
    <phoneticPr fontId="2" type="noConversion"/>
  </si>
  <si>
    <t>특수경비용역</t>
    <phoneticPr fontId="2" type="noConversion"/>
  </si>
  <si>
    <t>경비</t>
    <phoneticPr fontId="2" type="noConversion"/>
  </si>
  <si>
    <t>권태성</t>
    <phoneticPr fontId="2" type="noConversion"/>
  </si>
  <si>
    <t>031-849-1704</t>
    <phoneticPr fontId="2" type="noConversion"/>
  </si>
  <si>
    <t>고양지사</t>
    <phoneticPr fontId="2" type="noConversion"/>
  </si>
  <si>
    <t>호수S/S 대중D/L외 1회선 과부하해소공사 감리용역</t>
    <phoneticPr fontId="2" type="noConversion"/>
  </si>
  <si>
    <t>한상환</t>
    <phoneticPr fontId="2" type="noConversion"/>
  </si>
  <si>
    <t>031-920-4272</t>
    <phoneticPr fontId="2" type="noConversion"/>
  </si>
  <si>
    <t>지중케이블 VLF진단용역</t>
    <phoneticPr fontId="2" type="noConversion"/>
  </si>
  <si>
    <t>김기홍</t>
    <phoneticPr fontId="2" type="noConversion"/>
  </si>
  <si>
    <t>031-920-4289</t>
    <phoneticPr fontId="2" type="noConversion"/>
  </si>
  <si>
    <t>지중케이블 활선열화진단 용역</t>
    <phoneticPr fontId="2" type="noConversion"/>
  </si>
  <si>
    <t>파주지사</t>
    <phoneticPr fontId="2" type="noConversion"/>
  </si>
  <si>
    <t>파주지사 지중배전선로 순시위탁용역</t>
    <phoneticPr fontId="2" type="noConversion"/>
  </si>
  <si>
    <t>김현지</t>
    <phoneticPr fontId="2" type="noConversion"/>
  </si>
  <si>
    <t>031-940-2279</t>
    <phoneticPr fontId="2" type="noConversion"/>
  </si>
  <si>
    <t>포천지사</t>
    <phoneticPr fontId="2" type="noConversion"/>
  </si>
  <si>
    <t>포천시장 시도19호선(지현~명덕간)위험도로 지장전주 감리용역</t>
    <phoneticPr fontId="2" type="noConversion"/>
  </si>
  <si>
    <t>김정미</t>
    <phoneticPr fontId="2" type="noConversion"/>
  </si>
  <si>
    <t>031-539-0282</t>
    <phoneticPr fontId="2" type="noConversion"/>
  </si>
  <si>
    <t>영평D/L-양문D/L 부하전환능력보강 감리용역</t>
    <phoneticPr fontId="2" type="noConversion"/>
  </si>
  <si>
    <t>이진규</t>
    <phoneticPr fontId="2" type="noConversion"/>
  </si>
  <si>
    <t>031-539-0272</t>
    <phoneticPr fontId="2" type="noConversion"/>
  </si>
  <si>
    <t>남양주지사</t>
    <phoneticPr fontId="2" type="noConversion"/>
  </si>
  <si>
    <t xml:space="preserve"> 배전설비초음파진단_2016</t>
    <phoneticPr fontId="2" type="noConversion"/>
  </si>
  <si>
    <t>안형준</t>
    <phoneticPr fontId="2" type="noConversion"/>
  </si>
  <si>
    <t>031-570-9285</t>
    <phoneticPr fontId="2" type="noConversion"/>
  </si>
  <si>
    <t>삼패~묵현D/L 부하전환능력 확보공사 감리용역</t>
    <phoneticPr fontId="2" type="noConversion"/>
  </si>
  <si>
    <t>김은애</t>
    <phoneticPr fontId="2" type="noConversion"/>
  </si>
  <si>
    <t>031-570-9283</t>
    <phoneticPr fontId="2" type="noConversion"/>
  </si>
  <si>
    <t>동두천지사</t>
    <phoneticPr fontId="2" type="noConversion"/>
  </si>
  <si>
    <t>창말고개 구조개선사업 감리용역</t>
    <phoneticPr fontId="2" type="noConversion"/>
  </si>
  <si>
    <t>김상만</t>
    <phoneticPr fontId="2" type="noConversion"/>
  </si>
  <si>
    <t>031-860-8285</t>
    <phoneticPr fontId="2" type="noConversion"/>
  </si>
  <si>
    <t>연천지사</t>
    <phoneticPr fontId="2" type="noConversion"/>
  </si>
  <si>
    <t>한국철도시설공단 경원선 지장전주 감리용역</t>
    <phoneticPr fontId="2" type="noConversion"/>
  </si>
  <si>
    <t>이달용</t>
    <phoneticPr fontId="2" type="noConversion"/>
  </si>
  <si>
    <t>031-839-3235</t>
    <phoneticPr fontId="2" type="noConversion"/>
  </si>
  <si>
    <t>전곡S/S청산D/L 공급능력확충공사 감리용역</t>
    <phoneticPr fontId="2" type="noConversion"/>
  </si>
  <si>
    <t>서성택</t>
    <phoneticPr fontId="2" type="noConversion"/>
  </si>
  <si>
    <t>031-839-3274</t>
    <phoneticPr fontId="2" type="noConversion"/>
  </si>
  <si>
    <t>2016년 사옥위탁관리용역</t>
    <phoneticPr fontId="2" type="noConversion"/>
  </si>
  <si>
    <t>김슬기</t>
    <phoneticPr fontId="2" type="noConversion"/>
  </si>
  <si>
    <t>031-839-3212</t>
    <phoneticPr fontId="2" type="noConversion"/>
  </si>
  <si>
    <t>구리전력지사</t>
    <phoneticPr fontId="2" type="noConversion"/>
  </si>
  <si>
    <t>154kV 동서울-청평PP T/L 안전이격거리확보공사 설계측량용역</t>
    <phoneticPr fontId="2" type="noConversion"/>
  </si>
  <si>
    <t>조태현</t>
    <phoneticPr fontId="2" type="noConversion"/>
  </si>
  <si>
    <t>0330-354</t>
    <phoneticPr fontId="2" type="noConversion"/>
  </si>
  <si>
    <t>파주전력지사</t>
    <phoneticPr fontId="2" type="noConversion"/>
  </si>
  <si>
    <t>철탑기초공사 폐기물 처리용역</t>
    <phoneticPr fontId="2" type="noConversion"/>
  </si>
  <si>
    <t>기타</t>
    <phoneticPr fontId="2" type="noConversion"/>
  </si>
  <si>
    <t>정성우</t>
    <phoneticPr fontId="2" type="noConversion"/>
  </si>
  <si>
    <t>031-934-2353</t>
    <phoneticPr fontId="2" type="noConversion"/>
  </si>
  <si>
    <t>양평지사 사옥 증축 설계용역</t>
    <phoneticPr fontId="2" type="noConversion"/>
  </si>
  <si>
    <t>설계</t>
    <phoneticPr fontId="2" type="noConversion"/>
  </si>
  <si>
    <t>이진호</t>
    <phoneticPr fontId="2" type="noConversion"/>
  </si>
  <si>
    <t>031-849-1576</t>
    <phoneticPr fontId="2" type="noConversion"/>
  </si>
  <si>
    <t>2016년 VLF 진단용역</t>
    <phoneticPr fontId="2" type="noConversion"/>
  </si>
  <si>
    <t>이정호</t>
    <phoneticPr fontId="2" type="noConversion"/>
  </si>
  <si>
    <t>031-849-1477</t>
    <phoneticPr fontId="2" type="noConversion"/>
  </si>
  <si>
    <t>2016년 맨홀청소 용역</t>
    <phoneticPr fontId="2" type="noConversion"/>
  </si>
  <si>
    <t>김강일</t>
    <phoneticPr fontId="2" type="noConversion"/>
  </si>
  <si>
    <t>031-849-1436</t>
    <phoneticPr fontId="2" type="noConversion"/>
  </si>
  <si>
    <t>2016 송변전시설용지 등기관련 법무사 용역</t>
    <phoneticPr fontId="2" type="noConversion"/>
  </si>
  <si>
    <t>김수</t>
    <phoneticPr fontId="2" type="noConversion"/>
  </si>
  <si>
    <t>031-849-1507</t>
    <phoneticPr fontId="2" type="noConversion"/>
  </si>
  <si>
    <t>2016년 고양지사 수전설비 열화상 진단용역</t>
    <phoneticPr fontId="2" type="noConversion"/>
  </si>
  <si>
    <t>박진국</t>
    <phoneticPr fontId="2" type="noConversion"/>
  </si>
  <si>
    <t>031-920-4222</t>
    <phoneticPr fontId="2" type="noConversion"/>
  </si>
  <si>
    <t>고양S/S 부하전환능력 보강공사 감리용역</t>
    <phoneticPr fontId="2" type="noConversion"/>
  </si>
  <si>
    <t>정병준</t>
    <phoneticPr fontId="2" type="noConversion"/>
  </si>
  <si>
    <t>031-920-4275</t>
    <phoneticPr fontId="2" type="noConversion"/>
  </si>
  <si>
    <t>서오릉길 도로확장지장전주 이설공사 감리용역</t>
    <phoneticPr fontId="2" type="noConversion"/>
  </si>
  <si>
    <t>유민상</t>
    <phoneticPr fontId="2" type="noConversion"/>
  </si>
  <si>
    <t>031-920-4284</t>
    <phoneticPr fontId="2" type="noConversion"/>
  </si>
  <si>
    <t>금촌S/S순능D/L부하전환능력 보강공사 감리</t>
    <phoneticPr fontId="2" type="noConversion"/>
  </si>
  <si>
    <t>이맹호</t>
    <phoneticPr fontId="2" type="noConversion"/>
  </si>
  <si>
    <t>031-940-2284</t>
    <phoneticPr fontId="2" type="noConversion"/>
  </si>
  <si>
    <t>구리지사</t>
    <phoneticPr fontId="2" type="noConversion"/>
  </si>
  <si>
    <t>2016년 구리지사 초음파 진단 용역</t>
    <phoneticPr fontId="2" type="noConversion"/>
  </si>
  <si>
    <t>박재언</t>
    <phoneticPr fontId="2" type="noConversion"/>
  </si>
  <si>
    <t>031-560-3286</t>
    <phoneticPr fontId="2" type="noConversion"/>
  </si>
  <si>
    <t>음현리 국토관리청 도로확장 지장전주 감리용역</t>
    <phoneticPr fontId="2" type="noConversion"/>
  </si>
  <si>
    <t>김상섭</t>
    <phoneticPr fontId="2" type="noConversion"/>
  </si>
  <si>
    <t>031-539-0283</t>
    <phoneticPr fontId="2" type="noConversion"/>
  </si>
  <si>
    <t>국도43호선 성동리 수해상습지구 지장전주</t>
    <phoneticPr fontId="2" type="noConversion"/>
  </si>
  <si>
    <t>유지호</t>
    <phoneticPr fontId="2" type="noConversion"/>
  </si>
  <si>
    <t>031-539-0284</t>
    <phoneticPr fontId="2" type="noConversion"/>
  </si>
  <si>
    <t>국도 37호선 전곡-영중 도로건설공사(1공구) 감리용역</t>
    <phoneticPr fontId="2" type="noConversion"/>
  </si>
  <si>
    <t>고모-직동 도로확포장공사 지장전주 감리용역</t>
    <phoneticPr fontId="2" type="noConversion"/>
  </si>
  <si>
    <t>2016년도 포천지사 열화상진단 위탁용역</t>
    <phoneticPr fontId="2" type="noConversion"/>
  </si>
  <si>
    <t>임재성</t>
    <phoneticPr fontId="2" type="noConversion"/>
  </si>
  <si>
    <t>031-539-0275</t>
    <phoneticPr fontId="2" type="noConversion"/>
  </si>
  <si>
    <t>2016년도 포천지사 초음파진단 위탁용역</t>
    <phoneticPr fontId="2" type="noConversion"/>
  </si>
  <si>
    <t>양평지사</t>
    <phoneticPr fontId="2" type="noConversion"/>
  </si>
  <si>
    <t>지제S/S 대송D/L 공급능력확충공사 감리용역</t>
    <phoneticPr fontId="2" type="noConversion"/>
  </si>
  <si>
    <t>유제신</t>
    <phoneticPr fontId="2" type="noConversion"/>
  </si>
  <si>
    <t>031-770-1279</t>
    <phoneticPr fontId="2" type="noConversion"/>
  </si>
  <si>
    <t>사옥청소용역</t>
    <phoneticPr fontId="2" type="noConversion"/>
  </si>
  <si>
    <t>이금환</t>
    <phoneticPr fontId="2" type="noConversion"/>
  </si>
  <si>
    <t>031-770-1212</t>
    <phoneticPr fontId="2" type="noConversion"/>
  </si>
  <si>
    <t>배전설비 열화상 진단용역</t>
    <phoneticPr fontId="2" type="noConversion"/>
  </si>
  <si>
    <t>전경환</t>
    <phoneticPr fontId="2" type="noConversion"/>
  </si>
  <si>
    <t>031-770-1285</t>
    <phoneticPr fontId="2" type="noConversion"/>
  </si>
  <si>
    <t>가평지사</t>
    <phoneticPr fontId="2" type="noConversion"/>
  </si>
  <si>
    <t>청평H/P 청양D/L 공급능력확충공사 감리용역</t>
    <phoneticPr fontId="2" type="noConversion"/>
  </si>
  <si>
    <t>홍성철</t>
    <phoneticPr fontId="2" type="noConversion"/>
  </si>
  <si>
    <t>031-580-9272</t>
    <phoneticPr fontId="2" type="noConversion"/>
  </si>
  <si>
    <t>최원찬</t>
    <phoneticPr fontId="2" type="noConversion"/>
  </si>
  <si>
    <t>031-580-9273</t>
    <phoneticPr fontId="2" type="noConversion"/>
  </si>
  <si>
    <t>엄사용</t>
    <phoneticPr fontId="2" type="noConversion"/>
  </si>
  <si>
    <t>031-580-9283</t>
    <phoneticPr fontId="2" type="noConversion"/>
  </si>
  <si>
    <t xml:space="preserve">2016년도 구리전력지사 관내변전소 건물청소 및 제초 용역 </t>
    <phoneticPr fontId="2" type="noConversion"/>
  </si>
  <si>
    <t>구희서</t>
    <phoneticPr fontId="2" type="noConversion"/>
  </si>
  <si>
    <t>031-579-7421</t>
    <phoneticPr fontId="2" type="noConversion"/>
  </si>
  <si>
    <t>2016년 구리전력지사관내 변전소 소방방재설비 점검용역 및 보수공사</t>
    <phoneticPr fontId="2" type="noConversion"/>
  </si>
  <si>
    <t>추한웅</t>
    <phoneticPr fontId="2" type="noConversion"/>
  </si>
  <si>
    <t>031-579-7372</t>
    <phoneticPr fontId="2" type="noConversion"/>
  </si>
  <si>
    <t>철탑용승강기 점검용역</t>
    <phoneticPr fontId="2" type="noConversion"/>
  </si>
  <si>
    <t>배전운영부</t>
    <phoneticPr fontId="2" type="noConversion"/>
  </si>
  <si>
    <t>2016년 배전지능화 주장치, 단말장치 설치 및 연동시험</t>
    <phoneticPr fontId="2" type="noConversion"/>
  </si>
  <si>
    <t>차민수</t>
    <phoneticPr fontId="2" type="noConversion"/>
  </si>
  <si>
    <t>031-849-1493</t>
    <phoneticPr fontId="2" type="noConversion"/>
  </si>
  <si>
    <t>서종S/S 2회선 인출공사 감리용역</t>
    <phoneticPr fontId="2" type="noConversion"/>
  </si>
  <si>
    <t>장세준</t>
    <phoneticPr fontId="2" type="noConversion"/>
  </si>
  <si>
    <t>031-849-1404</t>
    <phoneticPr fontId="2" type="noConversion"/>
  </si>
  <si>
    <t>내촌S/S 1회선 인출공사 감리용역</t>
    <phoneticPr fontId="2" type="noConversion"/>
  </si>
  <si>
    <t>김기생</t>
    <phoneticPr fontId="2" type="noConversion"/>
  </si>
  <si>
    <t>031-849-1487</t>
    <phoneticPr fontId="2" type="noConversion"/>
  </si>
  <si>
    <t>토건운영부</t>
    <phoneticPr fontId="2" type="noConversion"/>
  </si>
  <si>
    <t>동두천변전소  정밀점검 용역</t>
    <phoneticPr fontId="2" type="noConversion"/>
  </si>
  <si>
    <t>김기덕</t>
    <phoneticPr fontId="2" type="noConversion"/>
  </si>
  <si>
    <t>031-849-1518</t>
    <phoneticPr fontId="2" type="noConversion"/>
  </si>
  <si>
    <t>지축지구 지장전주 이설공사 감리용역</t>
    <phoneticPr fontId="2" type="noConversion"/>
  </si>
  <si>
    <t>문산천종합정비지장전주 감리</t>
    <phoneticPr fontId="2" type="noConversion"/>
  </si>
  <si>
    <t>안찬기</t>
    <phoneticPr fontId="2" type="noConversion"/>
  </si>
  <si>
    <t>031-940-2229</t>
    <phoneticPr fontId="2" type="noConversion"/>
  </si>
  <si>
    <t>파주시장대능리산업단지진입로지장전주 감리</t>
    <phoneticPr fontId="2" type="noConversion"/>
  </si>
  <si>
    <t>2016년 구리지사 야간열화상 진단 용역</t>
    <phoneticPr fontId="2" type="noConversion"/>
  </si>
  <si>
    <t>양서면 청계리 양평군수 복동천 지장전주 이설공사 감리용역</t>
    <phoneticPr fontId="2" type="noConversion"/>
  </si>
  <si>
    <t>허도열</t>
    <phoneticPr fontId="2" type="noConversion"/>
  </si>
  <si>
    <t>031-770-1282</t>
    <phoneticPr fontId="2" type="noConversion"/>
  </si>
  <si>
    <t>신평-가양간 포천시청 도로확포장 지장전주 감리용역</t>
    <phoneticPr fontId="2" type="noConversion"/>
  </si>
  <si>
    <t>본부신사옥 이전물품용역</t>
    <phoneticPr fontId="2" type="noConversion"/>
  </si>
  <si>
    <t>임남규</t>
    <phoneticPr fontId="2" type="noConversion"/>
  </si>
  <si>
    <t>031-849-1361</t>
    <phoneticPr fontId="2" type="noConversion"/>
  </si>
  <si>
    <t>지하매설물 탐사용역</t>
    <phoneticPr fontId="2" type="noConversion"/>
  </si>
  <si>
    <t>가평 설악 신천중앙로 지중화공사 감리용역</t>
    <phoneticPr fontId="2" type="noConversion"/>
  </si>
  <si>
    <t>고압케이블VLF측정공사</t>
    <phoneticPr fontId="2" type="noConversion"/>
  </si>
  <si>
    <t>2016년 구리전력지사 무인변전소 경비용역 시행</t>
    <phoneticPr fontId="2" type="noConversion"/>
  </si>
  <si>
    <t>조원희</t>
    <phoneticPr fontId="2" type="noConversion"/>
  </si>
  <si>
    <t>031-579-735</t>
    <phoneticPr fontId="2" type="noConversion"/>
  </si>
  <si>
    <t>2016사옥청소용역</t>
    <phoneticPr fontId="2" type="noConversion"/>
  </si>
  <si>
    <t>노건호</t>
    <phoneticPr fontId="2" type="noConversion"/>
  </si>
  <si>
    <t>031-849-1348</t>
    <phoneticPr fontId="2" type="noConversion"/>
  </si>
  <si>
    <t>저압선로 누전탐사용역</t>
    <phoneticPr fontId="2" type="noConversion"/>
  </si>
  <si>
    <t>2016년 배전지능화시스템 성능관리 위탁용역</t>
    <phoneticPr fontId="2" type="noConversion"/>
  </si>
  <si>
    <t>이경민</t>
    <phoneticPr fontId="2" type="noConversion"/>
  </si>
  <si>
    <t>031-849-1492</t>
    <phoneticPr fontId="2" type="noConversion"/>
  </si>
  <si>
    <t>양평 군민회관 사거리 지중화공사 감리용역</t>
    <phoneticPr fontId="2" type="noConversion"/>
  </si>
  <si>
    <t>동두천 중앙로 지중화공사 감리용역</t>
    <phoneticPr fontId="2" type="noConversion"/>
  </si>
  <si>
    <t>고승범</t>
    <phoneticPr fontId="2" type="noConversion"/>
  </si>
  <si>
    <t>031-849-1403</t>
    <phoneticPr fontId="2" type="noConversion"/>
  </si>
  <si>
    <t>운정3지구 1공구 배전간선설치공사(관로) 감리용역</t>
    <phoneticPr fontId="2" type="noConversion"/>
  </si>
  <si>
    <t>운정3지구 4공구 배전간선설치공사(관로) 감리용역</t>
    <phoneticPr fontId="2" type="noConversion"/>
  </si>
  <si>
    <t>배전선로 취약개소 보강공사 감리</t>
    <phoneticPr fontId="2" type="noConversion"/>
  </si>
  <si>
    <t>차태준</t>
    <phoneticPr fontId="2" type="noConversion"/>
  </si>
  <si>
    <t>031-940-2272</t>
    <phoneticPr fontId="2" type="noConversion"/>
  </si>
  <si>
    <t>2016년 남양주사옥청소용역</t>
    <phoneticPr fontId="2" type="noConversion"/>
  </si>
  <si>
    <t>청소</t>
    <phoneticPr fontId="2" type="noConversion"/>
  </si>
  <si>
    <t>권성환</t>
    <phoneticPr fontId="2" type="noConversion"/>
  </si>
  <si>
    <t>031-570-9232</t>
    <phoneticPr fontId="2" type="noConversion"/>
  </si>
  <si>
    <t>관내 무인변전소 경비용역</t>
    <phoneticPr fontId="2" type="noConversion"/>
  </si>
  <si>
    <t>김영준</t>
    <phoneticPr fontId="2" type="noConversion"/>
  </si>
  <si>
    <t>031-934-2383</t>
    <phoneticPr fontId="2" type="noConversion"/>
  </si>
  <si>
    <t>본부장 운전원 용역</t>
    <phoneticPr fontId="2" type="noConversion"/>
  </si>
  <si>
    <t>남양주시 왕숙천변 지중화공사 감리용역</t>
    <phoneticPr fontId="2" type="noConversion"/>
  </si>
  <si>
    <t>장주한</t>
    <phoneticPr fontId="2" type="noConversion"/>
  </si>
  <si>
    <t>031-849-1406</t>
    <phoneticPr fontId="2" type="noConversion"/>
  </si>
  <si>
    <t>미금S/S 345kV #5Sh.R PCBs 처리용역</t>
    <phoneticPr fontId="2" type="noConversion"/>
  </si>
  <si>
    <t>원동윤</t>
    <phoneticPr fontId="2" type="noConversion"/>
  </si>
  <si>
    <t>031-579-7382</t>
    <phoneticPr fontId="2" type="noConversion"/>
  </si>
  <si>
    <t>345Kv Sh.R설치공사</t>
    <phoneticPr fontId="2" type="noConversion"/>
  </si>
  <si>
    <t>김균도</t>
    <phoneticPr fontId="2" type="noConversion"/>
  </si>
  <si>
    <t>031-849-1538</t>
    <phoneticPr fontId="2" type="noConversion"/>
  </si>
  <si>
    <t>경기북부지역본부 배전공사 감리용역(A지역)</t>
    <phoneticPr fontId="2" type="noConversion"/>
  </si>
  <si>
    <t>오성진</t>
    <phoneticPr fontId="2" type="noConversion"/>
  </si>
  <si>
    <t>031-849-1427</t>
    <phoneticPr fontId="2" type="noConversion"/>
  </si>
  <si>
    <t>경기북부지역본부 배전공사 감리용역(B지역)</t>
    <phoneticPr fontId="2" type="noConversion"/>
  </si>
  <si>
    <t>경기북부지역본부 배전공사 감리용역(C지역)</t>
    <phoneticPr fontId="2" type="noConversion"/>
  </si>
  <si>
    <t>남양주 다산신도시 배전간선 케이블 설치공사 통합감리</t>
    <phoneticPr fontId="2" type="noConversion"/>
  </si>
  <si>
    <t>경기지역본부</t>
    <phoneticPr fontId="2" type="noConversion"/>
  </si>
  <si>
    <t>전력사업처</t>
    <phoneticPr fontId="2" type="noConversion"/>
  </si>
  <si>
    <t>2016년 지상기기 열화상 진단 위탁용역</t>
    <phoneticPr fontId="2" type="noConversion"/>
  </si>
  <si>
    <t>김준우</t>
    <phoneticPr fontId="2" type="noConversion"/>
  </si>
  <si>
    <t>031-230-8466</t>
    <phoneticPr fontId="2" type="noConversion"/>
  </si>
  <si>
    <t>전용차량 운전원 파견근로용역</t>
    <phoneticPr fontId="2" type="noConversion"/>
  </si>
  <si>
    <t>전선일</t>
    <phoneticPr fontId="2" type="noConversion"/>
  </si>
  <si>
    <t>031-230-8345</t>
    <phoneticPr fontId="2" type="noConversion"/>
  </si>
  <si>
    <t>남사지구 배전간선 설치공사 감리용역</t>
    <phoneticPr fontId="2" type="noConversion"/>
  </si>
  <si>
    <t>함동규</t>
    <phoneticPr fontId="2" type="noConversion"/>
  </si>
  <si>
    <t>031-230-8488</t>
    <phoneticPr fontId="2" type="noConversion"/>
  </si>
  <si>
    <t>송산그린시티 1공구 배전간선 설치공사 감리용역</t>
    <phoneticPr fontId="2" type="noConversion"/>
  </si>
  <si>
    <t>경기지역본부</t>
    <phoneticPr fontId="2" type="noConversion"/>
  </si>
  <si>
    <t>전력사업처</t>
    <phoneticPr fontId="2" type="noConversion"/>
  </si>
  <si>
    <t>2016년도 가공설비 열화상진단 용역</t>
    <phoneticPr fontId="2" type="noConversion"/>
  </si>
  <si>
    <t>전민영</t>
    <phoneticPr fontId="2" type="noConversion"/>
  </si>
  <si>
    <t>031-230-8282</t>
    <phoneticPr fontId="2" type="noConversion"/>
  </si>
  <si>
    <t>기획관리실</t>
    <phoneticPr fontId="2" type="noConversion"/>
  </si>
  <si>
    <t>2016년 사옥청소용역(직할)</t>
    <phoneticPr fontId="2" type="noConversion"/>
  </si>
  <si>
    <t>전선일</t>
    <phoneticPr fontId="2" type="noConversion"/>
  </si>
  <si>
    <t>031-230-8345</t>
    <phoneticPr fontId="2" type="noConversion"/>
  </si>
  <si>
    <t>평택 신흥지구 배전간선 설치공사(통합감리용역)</t>
    <phoneticPr fontId="2" type="noConversion"/>
  </si>
  <si>
    <t>홍성창</t>
    <phoneticPr fontId="2" type="noConversion"/>
  </si>
  <si>
    <t>031-230-8493</t>
    <phoneticPr fontId="2" type="noConversion"/>
  </si>
  <si>
    <t>경기지역본부</t>
    <phoneticPr fontId="2" type="noConversion"/>
  </si>
  <si>
    <t>경기지역본부</t>
    <phoneticPr fontId="2" type="noConversion"/>
  </si>
  <si>
    <t>전력사업처</t>
    <phoneticPr fontId="2" type="noConversion"/>
  </si>
  <si>
    <t>하남 미사공업구역 배전간선 설치공사 감리용역</t>
    <phoneticPr fontId="2" type="noConversion"/>
  </si>
  <si>
    <t>김영호</t>
    <phoneticPr fontId="2" type="noConversion"/>
  </si>
  <si>
    <t>031-230-8483</t>
    <phoneticPr fontId="2" type="noConversion"/>
  </si>
  <si>
    <t>경기지역본부</t>
    <phoneticPr fontId="2" type="noConversion"/>
  </si>
  <si>
    <t>평택 동삭2지구 배전간선 감리용역</t>
    <phoneticPr fontId="2" type="noConversion"/>
  </si>
  <si>
    <t>정경국</t>
    <phoneticPr fontId="2" type="noConversion"/>
  </si>
  <si>
    <t>031-230-8487</t>
    <phoneticPr fontId="2" type="noConversion"/>
  </si>
  <si>
    <t>오산 세교2지구(1공구) 배전간선 설치공사 감리용역</t>
    <phoneticPr fontId="2" type="noConversion"/>
  </si>
  <si>
    <t>권규현</t>
    <phoneticPr fontId="2" type="noConversion"/>
  </si>
  <si>
    <t>031-230-8492</t>
    <phoneticPr fontId="2" type="noConversion"/>
  </si>
  <si>
    <t>군포송정공공주택지구 배전간선 설치공사(감리용역)</t>
    <phoneticPr fontId="2" type="noConversion"/>
  </si>
  <si>
    <t>박선미</t>
    <phoneticPr fontId="2" type="noConversion"/>
  </si>
  <si>
    <t>031-230-8486</t>
    <phoneticPr fontId="2" type="noConversion"/>
  </si>
  <si>
    <t>장표전용 운송용역</t>
    <phoneticPr fontId="2" type="noConversion"/>
  </si>
  <si>
    <t>이창우</t>
    <phoneticPr fontId="2" type="noConversion"/>
  </si>
  <si>
    <t>031-230-8457</t>
    <phoneticPr fontId="2" type="noConversion"/>
  </si>
  <si>
    <t>이천 마장지구 택지개발사업 배전간선 설치공사(감리용역)</t>
    <phoneticPr fontId="2" type="noConversion"/>
  </si>
  <si>
    <t>안성 아양택지 배전간선 감리용역</t>
    <phoneticPr fontId="2" type="noConversion"/>
  </si>
  <si>
    <t>임창모</t>
    <phoneticPr fontId="2" type="noConversion"/>
  </si>
  <si>
    <t>031-230-8490</t>
    <phoneticPr fontId="2" type="noConversion"/>
  </si>
  <si>
    <t>2017년 경기본부 배전공사 감리용역(A지역)</t>
    <phoneticPr fontId="2" type="noConversion"/>
  </si>
  <si>
    <t>김동수</t>
    <phoneticPr fontId="2" type="noConversion"/>
  </si>
  <si>
    <t>031-230-8424</t>
    <phoneticPr fontId="2" type="noConversion"/>
  </si>
  <si>
    <t>2017년 경기본부 배전공사 감리용역(B지역)</t>
    <phoneticPr fontId="2" type="noConversion"/>
  </si>
  <si>
    <t>2017년 경기본부 배전공사 감리용역(C지역)</t>
    <phoneticPr fontId="2" type="noConversion"/>
  </si>
  <si>
    <t>031-230-8484</t>
    <phoneticPr fontId="2" type="noConversion"/>
  </si>
  <si>
    <t>용인 동천2지구 배전간선 감리용역</t>
    <phoneticPr fontId="2" type="noConversion"/>
  </si>
  <si>
    <t>평택 세교지구 배전간선 설치공사(통합감리용역)</t>
    <phoneticPr fontId="2" type="noConversion"/>
  </si>
  <si>
    <t>철원지사 증축 설계용역</t>
    <phoneticPr fontId="2" type="noConversion"/>
  </si>
  <si>
    <t>박승규</t>
    <phoneticPr fontId="2" type="noConversion"/>
  </si>
  <si>
    <t>033-259-2349</t>
    <phoneticPr fontId="2" type="noConversion"/>
  </si>
  <si>
    <t>2016~2017 동해전력지사 일반경비용역</t>
    <phoneticPr fontId="2" type="noConversion"/>
  </si>
  <si>
    <t>김범영</t>
    <phoneticPr fontId="2" type="noConversion"/>
  </si>
  <si>
    <t>033-530-5310</t>
    <phoneticPr fontId="2" type="noConversion"/>
  </si>
  <si>
    <t>강원지역본부</t>
    <phoneticPr fontId="2" type="noConversion"/>
  </si>
  <si>
    <t>강원지역본부</t>
    <phoneticPr fontId="2" type="noConversion"/>
  </si>
  <si>
    <t>영월지사</t>
    <phoneticPr fontId="2" type="noConversion"/>
  </si>
  <si>
    <t>영월SS 북쌍DL 계통보강공사 감리용역</t>
    <phoneticPr fontId="2" type="noConversion"/>
  </si>
  <si>
    <t>이홍기</t>
    <phoneticPr fontId="2" type="noConversion"/>
  </si>
  <si>
    <t>033-370-4276</t>
    <phoneticPr fontId="2" type="noConversion"/>
  </si>
  <si>
    <t>태백전력지사</t>
    <phoneticPr fontId="2" type="noConversion"/>
  </si>
  <si>
    <t>154kV 영월화력T/L 안전이격확보 경과지설계용역</t>
    <phoneticPr fontId="2" type="noConversion"/>
  </si>
  <si>
    <t>백성찬</t>
    <phoneticPr fontId="2" type="noConversion"/>
  </si>
  <si>
    <t>033-550-3354</t>
    <phoneticPr fontId="2" type="noConversion"/>
  </si>
  <si>
    <t>강릉지사</t>
    <phoneticPr fontId="2" type="noConversion"/>
  </si>
  <si>
    <t>초당-동인d/l부하전환공사</t>
    <phoneticPr fontId="2" type="noConversion"/>
  </si>
  <si>
    <t>김재철</t>
    <phoneticPr fontId="2" type="noConversion"/>
  </si>
  <si>
    <t>033-650-1274</t>
    <phoneticPr fontId="2" type="noConversion"/>
  </si>
  <si>
    <t>배전건설부</t>
    <phoneticPr fontId="2" type="noConversion"/>
  </si>
  <si>
    <t>양양 양양교~교육지원센터 지중화 기초자료</t>
    <phoneticPr fontId="2" type="noConversion"/>
  </si>
  <si>
    <t>김태권</t>
    <phoneticPr fontId="2" type="noConversion"/>
  </si>
  <si>
    <t>033-259-2281</t>
    <phoneticPr fontId="2" type="noConversion"/>
  </si>
  <si>
    <t>고성군 의정연수원 진입로 확포장 지장주이설공사 감리용역</t>
    <phoneticPr fontId="2" type="noConversion"/>
  </si>
  <si>
    <t>감리</t>
    <phoneticPr fontId="2" type="noConversion"/>
  </si>
  <si>
    <t>속초SS 척산DL 미시령지 계통보강 공사 감리용역</t>
    <phoneticPr fontId="2" type="noConversion"/>
  </si>
  <si>
    <t>전재운</t>
    <phoneticPr fontId="2" type="noConversion"/>
  </si>
  <si>
    <t>033-639-4276</t>
    <phoneticPr fontId="2" type="noConversion"/>
  </si>
  <si>
    <t>양구지사</t>
    <phoneticPr fontId="2" type="noConversion"/>
  </si>
  <si>
    <t>SVR 점검 및 가스분석</t>
    <phoneticPr fontId="2" type="noConversion"/>
  </si>
  <si>
    <t>이상봉</t>
    <phoneticPr fontId="2" type="noConversion"/>
  </si>
  <si>
    <t>033-480-1272</t>
    <phoneticPr fontId="2" type="noConversion"/>
  </si>
  <si>
    <t>정선지사</t>
    <phoneticPr fontId="2" type="noConversion"/>
  </si>
  <si>
    <t>나전-숙암간 도로 지장전주이설공사 감리용역</t>
    <phoneticPr fontId="2" type="noConversion"/>
  </si>
  <si>
    <t>남해식</t>
    <phoneticPr fontId="2" type="noConversion"/>
  </si>
  <si>
    <t>033-560-3272</t>
    <phoneticPr fontId="2" type="noConversion"/>
  </si>
  <si>
    <t>정선S/S 여량D/L 부하전환능력보강공사 감리용역</t>
    <phoneticPr fontId="2" type="noConversion"/>
  </si>
  <si>
    <t>장인권</t>
    <phoneticPr fontId="2" type="noConversion"/>
  </si>
  <si>
    <t>033-560-3273</t>
    <phoneticPr fontId="2" type="noConversion"/>
  </si>
  <si>
    <t>홍천지사</t>
    <phoneticPr fontId="2" type="noConversion"/>
  </si>
  <si>
    <t>상남SS노천DL-홍천SS신봉DL성능저하설비개선공사감리용역</t>
    <phoneticPr fontId="2" type="noConversion"/>
  </si>
  <si>
    <t>안민우</t>
    <phoneticPr fontId="2" type="noConversion"/>
  </si>
  <si>
    <t>033-430-3273</t>
    <phoneticPr fontId="2" type="noConversion"/>
  </si>
  <si>
    <t>홍천SS성수DL-홍천SS신봉DL부하전환능력보강공사(오룡터널)감리용역</t>
    <phoneticPr fontId="2" type="noConversion"/>
  </si>
  <si>
    <t>강신웅</t>
    <phoneticPr fontId="2" type="noConversion"/>
  </si>
  <si>
    <t>033-430-3383</t>
    <phoneticPr fontId="2" type="noConversion"/>
  </si>
  <si>
    <t>화천지사</t>
    <phoneticPr fontId="2" type="noConversion"/>
  </si>
  <si>
    <t>배전설비 열화상진단 용역</t>
    <phoneticPr fontId="2" type="noConversion"/>
  </si>
  <si>
    <t>박영근</t>
    <phoneticPr fontId="2" type="noConversion"/>
  </si>
  <si>
    <t>033-440-1274</t>
    <phoneticPr fontId="2" type="noConversion"/>
  </si>
  <si>
    <t>빙상단지예비전원 감리용역</t>
    <phoneticPr fontId="2" type="noConversion"/>
  </si>
  <si>
    <t>진부면 마평리 원주국토청 도로확장 지장설비 이설</t>
    <phoneticPr fontId="2" type="noConversion"/>
  </si>
  <si>
    <t>이대섭</t>
    <phoneticPr fontId="2" type="noConversion"/>
  </si>
  <si>
    <t>033-650-1283</t>
    <phoneticPr fontId="2" type="noConversion"/>
  </si>
  <si>
    <t>원주-강릉 철도건설 강릉차향기지 지장설비 이설</t>
    <phoneticPr fontId="2" type="noConversion"/>
  </si>
  <si>
    <t>고성지사</t>
    <phoneticPr fontId="2" type="noConversion"/>
  </si>
  <si>
    <t>2016년 고성지사 초음파 진단용역</t>
    <phoneticPr fontId="2" type="noConversion"/>
  </si>
  <si>
    <t>장호준</t>
    <phoneticPr fontId="2" type="noConversion"/>
  </si>
  <si>
    <t>033-680-1272</t>
    <phoneticPr fontId="2" type="noConversion"/>
  </si>
  <si>
    <t>동해지사</t>
    <phoneticPr fontId="2" type="noConversion"/>
  </si>
  <si>
    <t>2016년 동해지사 배전설비 열화상진단 위탁용역</t>
    <phoneticPr fontId="2" type="noConversion"/>
  </si>
  <si>
    <t>권호상</t>
    <phoneticPr fontId="2" type="noConversion"/>
  </si>
  <si>
    <t>033-530-6277</t>
    <phoneticPr fontId="2" type="noConversion"/>
  </si>
  <si>
    <t>2016년 동해지사 배전설비 초음파진단 위탁용역</t>
    <phoneticPr fontId="2" type="noConversion"/>
  </si>
  <si>
    <t>강원지역본부</t>
    <phoneticPr fontId="2" type="noConversion"/>
  </si>
  <si>
    <t>배전건설부</t>
    <phoneticPr fontId="2" type="noConversion"/>
  </si>
  <si>
    <t>양양 양양교~교육지원센터 지중화 감리</t>
    <phoneticPr fontId="2" type="noConversion"/>
  </si>
  <si>
    <t>김태권</t>
    <phoneticPr fontId="2" type="noConversion"/>
  </si>
  <si>
    <t>033-259-2281</t>
    <phoneticPr fontId="2" type="noConversion"/>
  </si>
  <si>
    <t>양양 양양교~교육지원센터 지중화 위치탐사</t>
    <phoneticPr fontId="2" type="noConversion"/>
  </si>
  <si>
    <t>양양 양양교~교육지원센터 지중화 폐기물</t>
    <phoneticPr fontId="2" type="noConversion"/>
  </si>
  <si>
    <t>양양 양양교~교육지원센터 지중화 도통</t>
    <phoneticPr fontId="2" type="noConversion"/>
  </si>
  <si>
    <t>정선 정선1교~정선2교 지중화 감리</t>
    <phoneticPr fontId="2" type="noConversion"/>
  </si>
  <si>
    <t>정선 정선1교~정선2교 지중화 기초자료</t>
    <phoneticPr fontId="2" type="noConversion"/>
  </si>
  <si>
    <t>정선 정선1교~정선2교 지중화 위치탐사</t>
    <phoneticPr fontId="2" type="noConversion"/>
  </si>
  <si>
    <t>정선 정선1교~정선2교 지중화 폐기물</t>
    <phoneticPr fontId="2" type="noConversion"/>
  </si>
  <si>
    <t>정선 정선1교~정선2교 지중화 도통</t>
    <phoneticPr fontId="2" type="noConversion"/>
  </si>
  <si>
    <t xml:space="preserve">삼척지사 </t>
    <phoneticPr fontId="2" type="noConversion"/>
  </si>
  <si>
    <t>2016년  삼척지사 열화상 진단용역</t>
    <phoneticPr fontId="2" type="noConversion"/>
  </si>
  <si>
    <t>이호섭</t>
    <phoneticPr fontId="2" type="noConversion"/>
  </si>
  <si>
    <t>033-570-2283</t>
    <phoneticPr fontId="2" type="noConversion"/>
  </si>
  <si>
    <t>속초지사</t>
    <phoneticPr fontId="2" type="noConversion"/>
  </si>
  <si>
    <t>김혜정</t>
    <phoneticPr fontId="2" type="noConversion"/>
  </si>
  <si>
    <t>033-639-4204</t>
    <phoneticPr fontId="2" type="noConversion"/>
  </si>
  <si>
    <t>영월지사</t>
    <phoneticPr fontId="2" type="noConversion"/>
  </si>
  <si>
    <t>2016년 초음파 진단 용역</t>
    <phoneticPr fontId="2" type="noConversion"/>
  </si>
  <si>
    <t>이홍기</t>
    <phoneticPr fontId="2" type="noConversion"/>
  </si>
  <si>
    <t>033-370-4276</t>
    <phoneticPr fontId="2" type="noConversion"/>
  </si>
  <si>
    <t>홍천지사</t>
    <phoneticPr fontId="2" type="noConversion"/>
  </si>
  <si>
    <t>홍천지사사옥청소용역</t>
    <phoneticPr fontId="2" type="noConversion"/>
  </si>
  <si>
    <t>조옥희</t>
    <phoneticPr fontId="2" type="noConversion"/>
  </si>
  <si>
    <t>033-430-3212</t>
    <phoneticPr fontId="2" type="noConversion"/>
  </si>
  <si>
    <t>횡성지사</t>
    <phoneticPr fontId="2" type="noConversion"/>
  </si>
  <si>
    <t>2016년 횡성지사 사옥 청소용역</t>
    <phoneticPr fontId="2" type="noConversion"/>
  </si>
  <si>
    <t>김원미</t>
    <phoneticPr fontId="2" type="noConversion"/>
  </si>
  <si>
    <t>033-340-4212</t>
    <phoneticPr fontId="2" type="noConversion"/>
  </si>
  <si>
    <t>강릉지사</t>
    <phoneticPr fontId="2" type="noConversion"/>
  </si>
  <si>
    <t>동계올림픽 빙상단지 컬링경기장 주전원 신설공사</t>
    <phoneticPr fontId="2" type="noConversion"/>
  </si>
  <si>
    <t>김재철</t>
    <phoneticPr fontId="2" type="noConversion"/>
  </si>
  <si>
    <t>033-650-1274</t>
    <phoneticPr fontId="2" type="noConversion"/>
  </si>
  <si>
    <t>동해전력지사</t>
    <phoneticPr fontId="2" type="noConversion"/>
  </si>
  <si>
    <t>2016년도 동해전력지사 사옥청소용역</t>
    <phoneticPr fontId="2" type="noConversion"/>
  </si>
  <si>
    <t>심중훈</t>
    <phoneticPr fontId="2" type="noConversion"/>
  </si>
  <si>
    <t>033-530-5312</t>
    <phoneticPr fontId="2" type="noConversion"/>
  </si>
  <si>
    <t>동해지사</t>
    <phoneticPr fontId="2" type="noConversion"/>
  </si>
  <si>
    <t>2016년 동해지사 고압고객 열화상진단 위탁용역</t>
    <phoneticPr fontId="2" type="noConversion"/>
  </si>
  <si>
    <t>권호상</t>
    <phoneticPr fontId="2" type="noConversion"/>
  </si>
  <si>
    <t>033-530-6277</t>
    <phoneticPr fontId="2" type="noConversion"/>
  </si>
  <si>
    <t xml:space="preserve">삼척지사 </t>
    <phoneticPr fontId="2" type="noConversion"/>
  </si>
  <si>
    <t>2016년 삼척지사 청소용역</t>
    <phoneticPr fontId="2" type="noConversion"/>
  </si>
  <si>
    <t>왕두성</t>
    <phoneticPr fontId="2" type="noConversion"/>
  </si>
  <si>
    <t>033-570-2235</t>
    <phoneticPr fontId="2" type="noConversion"/>
  </si>
  <si>
    <t>16년 맨홀 청소및점검</t>
    <phoneticPr fontId="2" type="noConversion"/>
  </si>
  <si>
    <t>최영규</t>
    <phoneticPr fontId="2" type="noConversion"/>
  </si>
  <si>
    <t>033-480-1273</t>
    <phoneticPr fontId="2" type="noConversion"/>
  </si>
  <si>
    <t>사옥 청소용역</t>
    <phoneticPr fontId="2" type="noConversion"/>
  </si>
  <si>
    <t>이용준</t>
    <phoneticPr fontId="2" type="noConversion"/>
  </si>
  <si>
    <t>033-480-1241</t>
    <phoneticPr fontId="2" type="noConversion"/>
  </si>
  <si>
    <t>토건운영부</t>
    <phoneticPr fontId="2" type="noConversion"/>
  </si>
  <si>
    <t>변전소 내진보강성능 평가용역</t>
    <phoneticPr fontId="2" type="noConversion"/>
  </si>
  <si>
    <t>김형빈</t>
    <phoneticPr fontId="2" type="noConversion"/>
  </si>
  <si>
    <t>033-259-2586</t>
    <phoneticPr fontId="2" type="noConversion"/>
  </si>
  <si>
    <t xml:space="preserve">평창지사 </t>
    <phoneticPr fontId="2" type="noConversion"/>
  </si>
  <si>
    <t>2016년 평창지사 청소용역</t>
    <phoneticPr fontId="2" type="noConversion"/>
  </si>
  <si>
    <t>최현희</t>
    <phoneticPr fontId="2" type="noConversion"/>
  </si>
  <si>
    <t>033-330-4242</t>
    <phoneticPr fontId="2" type="noConversion"/>
  </si>
  <si>
    <t>동계올림픽 아이스하키(2)경기장 예비전원 신설공사</t>
    <phoneticPr fontId="2" type="noConversion"/>
  </si>
  <si>
    <t>강릉 남대천~오뚜기아파트 지중화 감리</t>
    <phoneticPr fontId="2" type="noConversion"/>
  </si>
  <si>
    <t>강릉 남대천~오뚜기아파트 지중화 위치탐사</t>
    <phoneticPr fontId="2" type="noConversion"/>
  </si>
  <si>
    <t>강릉 남대천~오뚜기아파트 지중화 폐기물</t>
    <phoneticPr fontId="2" type="noConversion"/>
  </si>
  <si>
    <t>강릉 남대천~오뚜기아파트 지중화 도통</t>
    <phoneticPr fontId="2" type="noConversion"/>
  </si>
  <si>
    <t>16년 상반기 초음파진단</t>
    <phoneticPr fontId="2" type="noConversion"/>
  </si>
  <si>
    <t>16년 상반기 열화상진단</t>
    <phoneticPr fontId="2" type="noConversion"/>
  </si>
  <si>
    <t>원주전력지사</t>
    <phoneticPr fontId="2" type="noConversion"/>
  </si>
  <si>
    <t>사옥 및 무인변전소 청소용역</t>
    <phoneticPr fontId="2" type="noConversion"/>
  </si>
  <si>
    <t>김도연</t>
    <phoneticPr fontId="2" type="noConversion"/>
  </si>
  <si>
    <t>033-741-5313</t>
    <phoneticPr fontId="2" type="noConversion"/>
  </si>
  <si>
    <t>2016년 평창지사 초음파진단 용역</t>
    <phoneticPr fontId="2" type="noConversion"/>
  </si>
  <si>
    <t>이호섭</t>
    <phoneticPr fontId="2" type="noConversion"/>
  </si>
  <si>
    <t>033-330-4275</t>
    <phoneticPr fontId="2" type="noConversion"/>
  </si>
  <si>
    <t>2016년 삼척지사 초음파 진단용역</t>
    <phoneticPr fontId="2" type="noConversion"/>
  </si>
  <si>
    <t>이호섭</t>
    <phoneticPr fontId="2" type="noConversion"/>
  </si>
  <si>
    <t>033-570-2283</t>
    <phoneticPr fontId="2" type="noConversion"/>
  </si>
  <si>
    <t>16년 하반기 초음파진단</t>
    <phoneticPr fontId="2" type="noConversion"/>
  </si>
  <si>
    <t>최영규</t>
    <phoneticPr fontId="2" type="noConversion"/>
  </si>
  <si>
    <t>033-480-1273</t>
    <phoneticPr fontId="2" type="noConversion"/>
  </si>
  <si>
    <t>16년 하반기 열화상진단</t>
    <phoneticPr fontId="2" type="noConversion"/>
  </si>
  <si>
    <t>태백전력지사</t>
    <phoneticPr fontId="2" type="noConversion"/>
  </si>
  <si>
    <t>2017~18년 신태백S/S 제설용역</t>
    <phoneticPr fontId="2" type="noConversion"/>
  </si>
  <si>
    <t>모장순</t>
    <phoneticPr fontId="2" type="noConversion"/>
  </si>
  <si>
    <t>033-550-3364</t>
    <phoneticPr fontId="2" type="noConversion"/>
  </si>
  <si>
    <t>'17년 직할 소방설비 정밀점검 및 보수공사</t>
    <phoneticPr fontId="2" type="noConversion"/>
  </si>
  <si>
    <t>한정섭</t>
    <phoneticPr fontId="2" type="noConversion"/>
  </si>
  <si>
    <t>033-259-2562</t>
    <phoneticPr fontId="2" type="noConversion"/>
  </si>
  <si>
    <t>2017년 소방설비 점검용역 및 보수공사</t>
    <phoneticPr fontId="2" type="noConversion"/>
  </si>
  <si>
    <t>박경근</t>
    <phoneticPr fontId="2" type="noConversion"/>
  </si>
  <si>
    <t>033-550-3362</t>
    <phoneticPr fontId="2" type="noConversion"/>
  </si>
  <si>
    <t>충북지역본부</t>
    <phoneticPr fontId="2" type="noConversion"/>
  </si>
  <si>
    <t>전력공급부</t>
    <phoneticPr fontId="2" type="noConversion"/>
  </si>
  <si>
    <t>영동지사</t>
    <phoneticPr fontId="2" type="noConversion"/>
  </si>
  <si>
    <t>용산면 율리 초강 고향의강 정비사업 (지) 이설공사</t>
    <phoneticPr fontId="2" type="noConversion"/>
  </si>
  <si>
    <t>전경진</t>
    <phoneticPr fontId="2" type="noConversion"/>
  </si>
  <si>
    <t>043-740-2273</t>
    <phoneticPr fontId="2" type="noConversion"/>
  </si>
  <si>
    <t>통합신축사옥 이사용역</t>
    <phoneticPr fontId="2" type="noConversion"/>
  </si>
  <si>
    <t>송경열</t>
    <phoneticPr fontId="2" type="noConversion"/>
  </si>
  <si>
    <t>043-251-2337</t>
    <phoneticPr fontId="2" type="noConversion"/>
  </si>
  <si>
    <t>통합신축사옥 청소용역</t>
    <phoneticPr fontId="2" type="noConversion"/>
  </si>
  <si>
    <t>변전운영부</t>
    <phoneticPr fontId="2" type="noConversion"/>
  </si>
  <si>
    <t>변압기 부싱 방화 구조체 개발</t>
    <phoneticPr fontId="2" type="noConversion"/>
  </si>
  <si>
    <t>학술연구</t>
    <phoneticPr fontId="2" type="noConversion"/>
  </si>
  <si>
    <t>박근성</t>
    <phoneticPr fontId="2" type="noConversion"/>
  </si>
  <si>
    <t>043-251-2651</t>
    <phoneticPr fontId="2" type="noConversion"/>
  </si>
  <si>
    <t>컨서베이터 차단 밸브 개발</t>
    <phoneticPr fontId="2" type="noConversion"/>
  </si>
  <si>
    <t>기타</t>
    <phoneticPr fontId="2" type="noConversion"/>
  </si>
  <si>
    <t>서청주지사</t>
    <phoneticPr fontId="2" type="noConversion"/>
  </si>
  <si>
    <t>사옥이전 용역</t>
    <phoneticPr fontId="2" type="noConversion"/>
  </si>
  <si>
    <t>장혜연</t>
    <phoneticPr fontId="2" type="noConversion"/>
  </si>
  <si>
    <t>043-230-8213</t>
    <phoneticPr fontId="2" type="noConversion"/>
  </si>
  <si>
    <t>송전운영부</t>
    <phoneticPr fontId="2" type="noConversion"/>
  </si>
  <si>
    <t>154kV 신제천-제천T/L 안전이격확보관련 경과지 설계용역</t>
    <phoneticPr fontId="2" type="noConversion"/>
  </si>
  <si>
    <t>윤주명</t>
    <phoneticPr fontId="2" type="noConversion"/>
  </si>
  <si>
    <t>043-251-2526</t>
    <phoneticPr fontId="2" type="noConversion"/>
  </si>
  <si>
    <t>음성지사</t>
    <phoneticPr fontId="2" type="noConversion"/>
  </si>
  <si>
    <t>16년 금왕S/S 과부하해소공사(음성)</t>
    <phoneticPr fontId="2" type="noConversion"/>
  </si>
  <si>
    <t>여운화</t>
    <phoneticPr fontId="2" type="noConversion"/>
  </si>
  <si>
    <t>043-870-3235</t>
    <phoneticPr fontId="2" type="noConversion"/>
  </si>
  <si>
    <t>전력공급부</t>
    <phoneticPr fontId="2" type="noConversion"/>
  </si>
  <si>
    <t>16년 도하DL 과부하 해소공사 감리용역</t>
    <phoneticPr fontId="2" type="noConversion"/>
  </si>
  <si>
    <t>김영민</t>
    <phoneticPr fontId="2" type="noConversion"/>
  </si>
  <si>
    <t>043-251-2424</t>
    <phoneticPr fontId="2" type="noConversion"/>
  </si>
  <si>
    <t>16년 공항DL사천DL 부하전환능력 보강공사 감리용역</t>
    <phoneticPr fontId="2" type="noConversion"/>
  </si>
  <si>
    <t>김홍진</t>
    <phoneticPr fontId="2" type="noConversion"/>
  </si>
  <si>
    <t>043-251-2425</t>
    <phoneticPr fontId="2" type="noConversion"/>
  </si>
  <si>
    <t>제천지사</t>
    <phoneticPr fontId="2" type="noConversion"/>
  </si>
  <si>
    <t>16년 북충주S/S 원월-백운D/L 부하전환능력 보강공사 감리용역</t>
    <phoneticPr fontId="2" type="noConversion"/>
  </si>
  <si>
    <t>이승재</t>
    <phoneticPr fontId="2" type="noConversion"/>
  </si>
  <si>
    <t>043-640-2275</t>
    <phoneticPr fontId="2" type="noConversion"/>
  </si>
  <si>
    <t>진천지사</t>
    <phoneticPr fontId="2" type="noConversion"/>
  </si>
  <si>
    <t>신진천변전소 태락선 과부하 해소공사 감리용역</t>
    <phoneticPr fontId="2" type="noConversion"/>
  </si>
  <si>
    <t>김   책</t>
    <phoneticPr fontId="2" type="noConversion"/>
  </si>
  <si>
    <t>043-539-2284</t>
    <phoneticPr fontId="2" type="noConversion"/>
  </si>
  <si>
    <t>만승변전소 죽현선 과부하 해소공사 감리용역</t>
    <phoneticPr fontId="2" type="noConversion"/>
  </si>
  <si>
    <t>경인수</t>
    <phoneticPr fontId="2" type="noConversion"/>
  </si>
  <si>
    <t>043-539-2282</t>
    <phoneticPr fontId="2" type="noConversion"/>
  </si>
  <si>
    <t>금왕변전소 과부하해소공사 감리용역</t>
    <phoneticPr fontId="2" type="noConversion"/>
  </si>
  <si>
    <t>주재훈</t>
    <phoneticPr fontId="2" type="noConversion"/>
  </si>
  <si>
    <t>043-539-2273</t>
    <phoneticPr fontId="2" type="noConversion"/>
  </si>
  <si>
    <t>진천변전소 과부하해소공사 감리용역</t>
    <phoneticPr fontId="2" type="noConversion"/>
  </si>
  <si>
    <t>송민선</t>
    <phoneticPr fontId="2" type="noConversion"/>
  </si>
  <si>
    <t>043-539-2274</t>
    <phoneticPr fontId="2" type="noConversion"/>
  </si>
  <si>
    <t>청주전력지사</t>
    <phoneticPr fontId="2" type="noConversion"/>
  </si>
  <si>
    <t>2016 사옥청소및 변전소환경정비용역</t>
    <phoneticPr fontId="2" type="noConversion"/>
  </si>
  <si>
    <t>청소</t>
    <phoneticPr fontId="2" type="noConversion"/>
  </si>
  <si>
    <t>백광용,백연주</t>
    <phoneticPr fontId="2" type="noConversion"/>
  </si>
  <si>
    <t>043-229-0312</t>
    <phoneticPr fontId="2" type="noConversion"/>
  </si>
  <si>
    <t>충주지사</t>
    <phoneticPr fontId="2" type="noConversion"/>
  </si>
  <si>
    <t>안보간8L37-8L57 취약경과지 해소공사(감리)</t>
    <phoneticPr fontId="2" type="noConversion"/>
  </si>
  <si>
    <t>박정섭</t>
    <phoneticPr fontId="2" type="noConversion"/>
  </si>
  <si>
    <t>043-840-4284</t>
    <phoneticPr fontId="2" type="noConversion"/>
  </si>
  <si>
    <t>충북지역본부</t>
    <phoneticPr fontId="2" type="noConversion"/>
  </si>
  <si>
    <t>보은지사</t>
    <phoneticPr fontId="2" type="noConversion"/>
  </si>
  <si>
    <t>2016년 보은지사 사옥청소용역</t>
    <phoneticPr fontId="2" type="noConversion"/>
  </si>
  <si>
    <t>청소</t>
    <phoneticPr fontId="2" type="noConversion"/>
  </si>
  <si>
    <t>문새연</t>
    <phoneticPr fontId="2" type="noConversion"/>
  </si>
  <si>
    <t>043-540-2212</t>
    <phoneticPr fontId="2" type="noConversion"/>
  </si>
  <si>
    <t>서청주지사</t>
    <phoneticPr fontId="2" type="noConversion"/>
  </si>
  <si>
    <t>특고압가공수전설비열화상진단용역</t>
    <phoneticPr fontId="2" type="noConversion"/>
  </si>
  <si>
    <t>기타</t>
    <phoneticPr fontId="2" type="noConversion"/>
  </si>
  <si>
    <t>전철수</t>
    <phoneticPr fontId="2" type="noConversion"/>
  </si>
  <si>
    <t>043-230-8283</t>
    <phoneticPr fontId="2" type="noConversion"/>
  </si>
  <si>
    <t>특고압가공배전설비초음파진단용역</t>
    <phoneticPr fontId="2" type="noConversion"/>
  </si>
  <si>
    <t>오송-청주행복도시건설청도로확장선로이설 감리</t>
    <phoneticPr fontId="2" type="noConversion"/>
  </si>
  <si>
    <t>김대익</t>
    <phoneticPr fontId="2" type="noConversion"/>
  </si>
  <si>
    <t>043-230-8382</t>
    <phoneticPr fontId="2" type="noConversion"/>
  </si>
  <si>
    <t>2016년도 사옥위탁관리용역</t>
    <phoneticPr fontId="2" type="noConversion"/>
  </si>
  <si>
    <t>장혜연</t>
    <phoneticPr fontId="2" type="noConversion"/>
  </si>
  <si>
    <t>043-230-8213</t>
    <phoneticPr fontId="2" type="noConversion"/>
  </si>
  <si>
    <t>송전운영부</t>
    <phoneticPr fontId="2" type="noConversion"/>
  </si>
  <si>
    <t>154kV 신제천-제천T/L 도시계획시설 결정용역</t>
    <phoneticPr fontId="2" type="noConversion"/>
  </si>
  <si>
    <t>윤주명</t>
    <phoneticPr fontId="2" type="noConversion"/>
  </si>
  <si>
    <t>043-251-2526</t>
    <phoneticPr fontId="2" type="noConversion"/>
  </si>
  <si>
    <t>옥천지사</t>
    <phoneticPr fontId="2" type="noConversion"/>
  </si>
  <si>
    <t>옥천지사 사옥 청소용역</t>
    <phoneticPr fontId="2" type="noConversion"/>
  </si>
  <si>
    <t>송주혜</t>
    <phoneticPr fontId="2" type="noConversion"/>
  </si>
  <si>
    <t>043-730-0213</t>
    <phoneticPr fontId="2" type="noConversion"/>
  </si>
  <si>
    <t>충북지역본부</t>
    <phoneticPr fontId="2" type="noConversion"/>
  </si>
  <si>
    <t>전력공급부</t>
    <phoneticPr fontId="2" type="noConversion"/>
  </si>
  <si>
    <t>16년 오창SS 과부하 해소공사 감리용역</t>
    <phoneticPr fontId="2" type="noConversion"/>
  </si>
  <si>
    <t>김영민</t>
    <phoneticPr fontId="2" type="noConversion"/>
  </si>
  <si>
    <t>043-251-2424</t>
    <phoneticPr fontId="2" type="noConversion"/>
  </si>
  <si>
    <t>영동산업단지 배전간선설치 감리용역</t>
    <phoneticPr fontId="2" type="noConversion"/>
  </si>
  <si>
    <t>정민수</t>
    <phoneticPr fontId="2" type="noConversion"/>
  </si>
  <si>
    <t>043-251-2826</t>
    <phoneticPr fontId="2" type="noConversion"/>
  </si>
  <si>
    <t>충주 호암택지 간선설치공사</t>
    <phoneticPr fontId="2" type="noConversion"/>
  </si>
  <si>
    <t>김상기</t>
    <phoneticPr fontId="2" type="noConversion"/>
  </si>
  <si>
    <t>043-251-2828</t>
    <phoneticPr fontId="2" type="noConversion"/>
  </si>
  <si>
    <t>충주 호암택지 관로설치공사</t>
    <phoneticPr fontId="2" type="noConversion"/>
  </si>
  <si>
    <t>배전선로 초음파진단</t>
    <phoneticPr fontId="2" type="noConversion"/>
  </si>
  <si>
    <t>최윤석</t>
    <phoneticPr fontId="2" type="noConversion"/>
  </si>
  <si>
    <t>043-835-2285</t>
    <phoneticPr fontId="2" type="noConversion"/>
  </si>
  <si>
    <t>증평괴산지사 사옥 청소용역</t>
    <phoneticPr fontId="2" type="noConversion"/>
  </si>
  <si>
    <t>기타</t>
    <phoneticPr fontId="2" type="noConversion"/>
  </si>
  <si>
    <t>조명철</t>
    <phoneticPr fontId="2" type="noConversion"/>
  </si>
  <si>
    <t>043-835-2212</t>
    <phoneticPr fontId="2" type="noConversion"/>
  </si>
  <si>
    <t>지역협력부</t>
    <phoneticPr fontId="2" type="noConversion"/>
  </si>
  <si>
    <t>2016년 사옥위탁관리 용역</t>
    <phoneticPr fontId="2" type="noConversion"/>
  </si>
  <si>
    <t>문명기</t>
    <phoneticPr fontId="2" type="noConversion"/>
  </si>
  <si>
    <t>043-251-2547</t>
    <phoneticPr fontId="2" type="noConversion"/>
  </si>
  <si>
    <t>진천지사 사옥 청소용역</t>
    <phoneticPr fontId="2" type="noConversion"/>
  </si>
  <si>
    <t>강소라</t>
    <phoneticPr fontId="2" type="noConversion"/>
  </si>
  <si>
    <t>043-539-2215</t>
    <phoneticPr fontId="2" type="noConversion"/>
  </si>
  <si>
    <t>충주지사 사옥 청소용역</t>
    <phoneticPr fontId="2" type="noConversion"/>
  </si>
  <si>
    <t>유수진</t>
    <phoneticPr fontId="2" type="noConversion"/>
  </si>
  <si>
    <t>043-840-4254</t>
    <phoneticPr fontId="2" type="noConversion"/>
  </si>
  <si>
    <t>서청주지사</t>
    <phoneticPr fontId="2" type="noConversion"/>
  </si>
  <si>
    <t>LG화학 신재생에너지 10MW 신규공사 감리</t>
    <phoneticPr fontId="2" type="noConversion"/>
  </si>
  <si>
    <t>백종철</t>
    <phoneticPr fontId="2" type="noConversion"/>
  </si>
  <si>
    <t>043-231-7933</t>
    <phoneticPr fontId="2" type="noConversion"/>
  </si>
  <si>
    <t>영동지사</t>
    <phoneticPr fontId="2" type="noConversion"/>
  </si>
  <si>
    <t>영동지사 사옥 청소용역</t>
    <phoneticPr fontId="2" type="noConversion"/>
  </si>
  <si>
    <t>이민아</t>
    <phoneticPr fontId="2" type="noConversion"/>
  </si>
  <si>
    <t>043-740-2212</t>
    <phoneticPr fontId="2" type="noConversion"/>
  </si>
  <si>
    <t>충주 녹색패션산업단지 간선설치공사</t>
    <phoneticPr fontId="2" type="noConversion"/>
  </si>
  <si>
    <t>증평2일반산업단지 간선설치공사(감리)</t>
    <phoneticPr fontId="2" type="noConversion"/>
  </si>
  <si>
    <t>김상진</t>
    <phoneticPr fontId="2" type="noConversion"/>
  </si>
  <si>
    <t>2016년 제천지사 사옥 청소용역</t>
    <phoneticPr fontId="2" type="noConversion"/>
  </si>
  <si>
    <t>진현우</t>
    <phoneticPr fontId="2" type="noConversion"/>
  </si>
  <si>
    <t>043-640-2215</t>
    <phoneticPr fontId="2" type="noConversion"/>
  </si>
  <si>
    <t>특고압가공배전설비열화상진단용역</t>
    <phoneticPr fontId="2" type="noConversion"/>
  </si>
  <si>
    <t>전철수</t>
    <phoneticPr fontId="2" type="noConversion"/>
  </si>
  <si>
    <t>043-230-8283</t>
    <phoneticPr fontId="2" type="noConversion"/>
  </si>
  <si>
    <t>영동군수 경찰서~미주아파트간 지중화공사</t>
    <phoneticPr fontId="2" type="noConversion"/>
  </si>
  <si>
    <t>박종철</t>
    <phoneticPr fontId="2" type="noConversion"/>
  </si>
  <si>
    <t>043-740-2272</t>
    <phoneticPr fontId="2" type="noConversion"/>
  </si>
  <si>
    <t>음성지사</t>
    <phoneticPr fontId="2" type="noConversion"/>
  </si>
  <si>
    <t>음성지사 사옥 청소용역</t>
    <phoneticPr fontId="2" type="noConversion"/>
  </si>
  <si>
    <t>조유진</t>
    <phoneticPr fontId="2" type="noConversion"/>
  </si>
  <si>
    <t>043-870-3212</t>
    <phoneticPr fontId="2" type="noConversion"/>
  </si>
  <si>
    <t>청주시~옥산간 대비관로공사 감리</t>
    <phoneticPr fontId="2" type="noConversion"/>
  </si>
  <si>
    <t>배전운영부</t>
    <phoneticPr fontId="2" type="noConversion"/>
  </si>
  <si>
    <t>단가감리 A지역 용역</t>
    <phoneticPr fontId="2" type="noConversion"/>
  </si>
  <si>
    <t>지붕규</t>
    <phoneticPr fontId="2" type="noConversion"/>
  </si>
  <si>
    <t>043-251-2218</t>
    <phoneticPr fontId="2" type="noConversion"/>
  </si>
  <si>
    <t>단가감리 B지역 용역</t>
    <phoneticPr fontId="2" type="noConversion"/>
  </si>
  <si>
    <t>2017년 청주전력지사 소방설비 점검 및 보수용역</t>
    <phoneticPr fontId="2" type="noConversion"/>
  </si>
  <si>
    <t>장대현</t>
    <phoneticPr fontId="2" type="noConversion"/>
  </si>
  <si>
    <t>043-229-0370</t>
    <phoneticPr fontId="2" type="noConversion"/>
  </si>
  <si>
    <t>충주전력지사</t>
    <phoneticPr fontId="2" type="noConversion"/>
  </si>
  <si>
    <t>2017년 충주전력지사 관내변전소 환경정비용역</t>
    <phoneticPr fontId="2" type="noConversion"/>
  </si>
  <si>
    <t>오세종</t>
    <phoneticPr fontId="2" type="noConversion"/>
  </si>
  <si>
    <t>043-720-3366</t>
    <phoneticPr fontId="2" type="noConversion"/>
  </si>
  <si>
    <t>서대전지사</t>
    <phoneticPr fontId="2" type="noConversion"/>
  </si>
  <si>
    <t>어은동 한국과학기술정보연구원 10.5/20MW 주, 예비(을) 신규공사 감리용역</t>
    <phoneticPr fontId="2" type="noConversion"/>
  </si>
  <si>
    <t>서대전지사</t>
    <phoneticPr fontId="2" type="noConversion"/>
  </si>
  <si>
    <t>2016년도 열화상 용역진단용역</t>
    <phoneticPr fontId="2" type="noConversion"/>
  </si>
  <si>
    <t>서천지사</t>
    <phoneticPr fontId="2" type="noConversion"/>
  </si>
  <si>
    <t>감리</t>
    <phoneticPr fontId="2" type="noConversion"/>
  </si>
  <si>
    <t>청양전력지사</t>
    <phoneticPr fontId="2" type="noConversion"/>
  </si>
  <si>
    <t>청양전력지사</t>
    <phoneticPr fontId="2" type="noConversion"/>
  </si>
  <si>
    <t>대전충남지역본부</t>
    <phoneticPr fontId="2" type="noConversion"/>
  </si>
  <si>
    <t>세종전력지사</t>
    <phoneticPr fontId="2" type="noConversion"/>
  </si>
  <si>
    <t>대전충남지역본부</t>
    <phoneticPr fontId="2" type="noConversion"/>
  </si>
  <si>
    <t>송전운영부</t>
    <phoneticPr fontId="2" type="noConversion"/>
  </si>
  <si>
    <t>전력공급부</t>
    <phoneticPr fontId="2" type="noConversion"/>
  </si>
  <si>
    <t>042-620-2429</t>
    <phoneticPr fontId="2" type="noConversion"/>
  </si>
  <si>
    <t>감리</t>
    <phoneticPr fontId="2" type="noConversion"/>
  </si>
  <si>
    <t>경쟁</t>
    <phoneticPr fontId="2" type="noConversion"/>
  </si>
  <si>
    <t>감리</t>
    <phoneticPr fontId="2" type="noConversion"/>
  </si>
  <si>
    <t>2016년도 배전선로 열화상진단용역</t>
    <phoneticPr fontId="2" type="noConversion"/>
  </si>
  <si>
    <t>대전충남지역본부</t>
    <phoneticPr fontId="2" type="noConversion"/>
  </si>
  <si>
    <t>아산지사</t>
    <phoneticPr fontId="2" type="noConversion"/>
  </si>
  <si>
    <t>석곡S/S 부하전환능력보강공사(전면고장) 감리용역</t>
    <phoneticPr fontId="2" type="noConversion"/>
  </si>
  <si>
    <t>인주S/S 부하전환능력보강공사(전면고장) 감리용역</t>
    <phoneticPr fontId="2" type="noConversion"/>
  </si>
  <si>
    <t>온양S/S 부하전환능력보강공사(전면고장) 감리용역</t>
    <phoneticPr fontId="2" type="noConversion"/>
  </si>
  <si>
    <t>아산배방지구 부하전환능력보강공사(비상시) 감리용역</t>
    <phoneticPr fontId="2" type="noConversion"/>
  </si>
  <si>
    <t>당진S/S 비상시 부하전환능력 보강공사 감리용역</t>
    <phoneticPr fontId="2" type="noConversion"/>
  </si>
  <si>
    <t>아산전력지사 청소용역</t>
    <phoneticPr fontId="2" type="noConversion"/>
  </si>
  <si>
    <t>송전운영부</t>
    <phoneticPr fontId="2" type="noConversion"/>
  </si>
  <si>
    <t>2016년도 배전선로 초음파진단용역</t>
    <phoneticPr fontId="2" type="noConversion"/>
  </si>
  <si>
    <t>아산지사</t>
    <phoneticPr fontId="2" type="noConversion"/>
  </si>
  <si>
    <t>온양S/S 과부하해소공사 감리용역</t>
    <phoneticPr fontId="2" type="noConversion"/>
  </si>
  <si>
    <t>서천안SS 음봉DL 과부하해소공사 감리용역</t>
    <phoneticPr fontId="2" type="noConversion"/>
  </si>
  <si>
    <t>신온양SS 신남, 화인선DL 과부하 해소공사 감리용역</t>
    <phoneticPr fontId="2" type="noConversion"/>
  </si>
  <si>
    <t>대전충남지역본부</t>
    <phoneticPr fontId="2" type="noConversion"/>
  </si>
  <si>
    <t>토건운영부</t>
    <phoneticPr fontId="2" type="noConversion"/>
  </si>
  <si>
    <t>대전충남지역본부</t>
    <phoneticPr fontId="2" type="noConversion"/>
  </si>
  <si>
    <t>청양전력지사</t>
    <phoneticPr fontId="2" type="noConversion"/>
  </si>
  <si>
    <t>당진지사</t>
    <phoneticPr fontId="2" type="noConversion"/>
  </si>
  <si>
    <t>송전운영부</t>
    <phoneticPr fontId="2" type="noConversion"/>
  </si>
  <si>
    <t>전북지역본부</t>
    <phoneticPr fontId="2" type="noConversion"/>
  </si>
  <si>
    <t>ICT지원부</t>
    <phoneticPr fontId="2" type="noConversion"/>
  </si>
  <si>
    <t>2016년 장표운송용역</t>
    <phoneticPr fontId="2" type="noConversion"/>
  </si>
  <si>
    <t>손승민</t>
    <phoneticPr fontId="2" type="noConversion"/>
  </si>
  <si>
    <t>063-240-5293</t>
    <phoneticPr fontId="2" type="noConversion"/>
  </si>
  <si>
    <t>문성재</t>
    <phoneticPr fontId="2" type="noConversion"/>
  </si>
  <si>
    <t>063-560-3282</t>
    <phoneticPr fontId="2" type="noConversion"/>
  </si>
  <si>
    <t>군산</t>
    <phoneticPr fontId="2" type="noConversion"/>
  </si>
  <si>
    <t>고장예방 초음파진단용역</t>
    <phoneticPr fontId="2" type="noConversion"/>
  </si>
  <si>
    <t>김무연</t>
    <phoneticPr fontId="2" type="noConversion"/>
  </si>
  <si>
    <t>063-440-2263</t>
    <phoneticPr fontId="2" type="noConversion"/>
  </si>
  <si>
    <t>김제지사</t>
    <phoneticPr fontId="2" type="noConversion"/>
  </si>
  <si>
    <t>금구-황산D/L 부하전환능력 확보 감리용역</t>
    <phoneticPr fontId="2" type="noConversion"/>
  </si>
  <si>
    <t>박인석</t>
    <phoneticPr fontId="2" type="noConversion"/>
  </si>
  <si>
    <t>063-540-2236</t>
    <phoneticPr fontId="2" type="noConversion"/>
  </si>
  <si>
    <t>남전주지사</t>
    <phoneticPr fontId="2" type="noConversion"/>
  </si>
  <si>
    <t>남전주S/S 중앙D/L 계통보강공사 감리용역</t>
    <phoneticPr fontId="2" type="noConversion"/>
  </si>
  <si>
    <t>서재용</t>
    <phoneticPr fontId="2" type="noConversion"/>
  </si>
  <si>
    <t>063-249-5274</t>
    <phoneticPr fontId="2" type="noConversion"/>
  </si>
  <si>
    <t>이서-행정D/L 부하전환능력 보강공사 감리용역</t>
    <phoneticPr fontId="2" type="noConversion"/>
  </si>
  <si>
    <t>변전운영부</t>
    <phoneticPr fontId="2" type="noConversion"/>
  </si>
  <si>
    <t>서고창변전소 군관리계획 변경 결정용역</t>
    <phoneticPr fontId="2" type="noConversion"/>
  </si>
  <si>
    <t>양선덕</t>
    <phoneticPr fontId="2" type="noConversion"/>
  </si>
  <si>
    <t>063-240-5701</t>
    <phoneticPr fontId="2" type="noConversion"/>
  </si>
  <si>
    <t>장수지사</t>
    <phoneticPr fontId="2" type="noConversion"/>
  </si>
  <si>
    <t>남하현</t>
    <phoneticPr fontId="2" type="noConversion"/>
  </si>
  <si>
    <t>063-350-3274</t>
    <phoneticPr fontId="2" type="noConversion"/>
  </si>
  <si>
    <t xml:space="preserve">`16~`17년 전북지역본부 배전공가 순시 위탁용역(A권역) </t>
    <phoneticPr fontId="2" type="noConversion"/>
  </si>
  <si>
    <t>김남곤</t>
    <phoneticPr fontId="2" type="noConversion"/>
  </si>
  <si>
    <t>063-240-5489</t>
    <phoneticPr fontId="2" type="noConversion"/>
  </si>
  <si>
    <t xml:space="preserve">`16~`17년 전북지역본부 배전공가 순시 위탁용역(B권역) </t>
    <phoneticPr fontId="2" type="noConversion"/>
  </si>
  <si>
    <t>조규웅</t>
    <phoneticPr fontId="2" type="noConversion"/>
  </si>
  <si>
    <t>063-240-5488</t>
    <phoneticPr fontId="2" type="noConversion"/>
  </si>
  <si>
    <t xml:space="preserve">`16~`17년 전북지역본부 배전공가 순시 위탁용역(C권역) </t>
    <phoneticPr fontId="2" type="noConversion"/>
  </si>
  <si>
    <t>허용식</t>
    <phoneticPr fontId="2" type="noConversion"/>
  </si>
  <si>
    <t>063-240-5482</t>
    <phoneticPr fontId="2" type="noConversion"/>
  </si>
  <si>
    <t>정읍지사</t>
    <phoneticPr fontId="2" type="noConversion"/>
  </si>
  <si>
    <t>정주S/S GIS화에 따른 배전선로 인출정비공사 감리용역</t>
    <phoneticPr fontId="2" type="noConversion"/>
  </si>
  <si>
    <t>김상열</t>
    <phoneticPr fontId="2" type="noConversion"/>
  </si>
  <si>
    <t>063-530-2274</t>
    <phoneticPr fontId="2" type="noConversion"/>
  </si>
  <si>
    <t>정공S/S 내장D/L 287L26R분기 계통보강공사 감리용역</t>
    <phoneticPr fontId="2" type="noConversion"/>
  </si>
  <si>
    <t>천균만</t>
    <phoneticPr fontId="2" type="noConversion"/>
  </si>
  <si>
    <t>063-530-2280</t>
    <phoneticPr fontId="2" type="noConversion"/>
  </si>
  <si>
    <t>정공S/S 태감D/L 164~175호 계통보강공사 감리용역</t>
    <phoneticPr fontId="2" type="noConversion"/>
  </si>
  <si>
    <t>고형준</t>
    <phoneticPr fontId="2" type="noConversion"/>
  </si>
  <si>
    <t>063-530-2277</t>
    <phoneticPr fontId="2" type="noConversion"/>
  </si>
  <si>
    <t>고창지사</t>
    <phoneticPr fontId="2" type="noConversion"/>
  </si>
  <si>
    <t>고창S/S흥덕간선불량경과지변경공사 감리용역</t>
    <phoneticPr fontId="2" type="noConversion"/>
  </si>
  <si>
    <t>김보석</t>
    <phoneticPr fontId="2" type="noConversion"/>
  </si>
  <si>
    <t>063-560-3275</t>
    <phoneticPr fontId="2" type="noConversion"/>
  </si>
  <si>
    <t>고객수전설비열화상진단용역</t>
    <phoneticPr fontId="2" type="noConversion"/>
  </si>
  <si>
    <t>신용규</t>
    <phoneticPr fontId="2" type="noConversion"/>
  </si>
  <si>
    <t>063-440-2272</t>
    <phoneticPr fontId="2" type="noConversion"/>
  </si>
  <si>
    <t>남원지사</t>
    <phoneticPr fontId="2" type="noConversion"/>
  </si>
  <si>
    <t>광치동 성빈솔라태양광외19 2.7MW 신규 감리용역</t>
    <phoneticPr fontId="2" type="noConversion"/>
  </si>
  <si>
    <t>김용전</t>
    <phoneticPr fontId="2" type="noConversion"/>
  </si>
  <si>
    <t>063-620-2276</t>
    <phoneticPr fontId="2" type="noConversion"/>
  </si>
  <si>
    <t>모악D/L 297호 이후 계통보강공사(단가)</t>
    <phoneticPr fontId="2" type="noConversion"/>
  </si>
  <si>
    <t>모악D/L 193호 이후 계통보강공사(단가)</t>
    <phoneticPr fontId="2" type="noConversion"/>
  </si>
  <si>
    <t>모악선 434R68L51R1R1호 이후 계통보강공사(단가)</t>
    <phoneticPr fontId="2" type="noConversion"/>
  </si>
  <si>
    <t>모악선 93R분기 계통보강공사(단가)</t>
    <phoneticPr fontId="2" type="noConversion"/>
  </si>
  <si>
    <t>장신D/L 상관지114호 이후 계통보강공사(단가)</t>
    <phoneticPr fontId="2" type="noConversion"/>
  </si>
  <si>
    <t>장승D/L 계통보강공사(단가)</t>
    <phoneticPr fontId="2" type="noConversion"/>
  </si>
  <si>
    <t>장신선 128R분기 계통보강공사(단가)</t>
    <phoneticPr fontId="2" type="noConversion"/>
  </si>
  <si>
    <t>삼평선 190호 이후 계통보강공사(단가)</t>
    <phoneticPr fontId="2" type="noConversion"/>
  </si>
  <si>
    <t>무주지사</t>
    <phoneticPr fontId="2" type="noConversion"/>
  </si>
  <si>
    <t>안성 공정리 에코빌리지 조성 관로공사 감리용역</t>
    <phoneticPr fontId="2" type="noConversion"/>
  </si>
  <si>
    <t>감리</t>
    <phoneticPr fontId="2" type="noConversion"/>
  </si>
  <si>
    <t>황현택</t>
    <phoneticPr fontId="2" type="noConversion"/>
  </si>
  <si>
    <t>063-320-6272</t>
    <phoneticPr fontId="2" type="noConversion"/>
  </si>
  <si>
    <t>안성 공정리 에코빌리지 조성 관로공사 관로탐사용역</t>
    <phoneticPr fontId="2" type="noConversion"/>
  </si>
  <si>
    <t>기타</t>
    <phoneticPr fontId="2" type="noConversion"/>
  </si>
  <si>
    <t>경쟁</t>
    <phoneticPr fontId="2" type="noConversion"/>
  </si>
  <si>
    <t>무주S/S 구천D/L 구천간118R분기 계통보강공사 감리용역</t>
    <phoneticPr fontId="2" type="noConversion"/>
  </si>
  <si>
    <t>최갑수</t>
    <phoneticPr fontId="2" type="noConversion"/>
  </si>
  <si>
    <t>063-320-6273</t>
    <phoneticPr fontId="2" type="noConversion"/>
  </si>
  <si>
    <t>익산</t>
    <phoneticPr fontId="2" type="noConversion"/>
  </si>
  <si>
    <t>영등S/S 하나-주공D/L 부하전환 보강공사 감리</t>
    <phoneticPr fontId="2" type="noConversion"/>
  </si>
  <si>
    <t>임영수</t>
    <phoneticPr fontId="2" type="noConversion"/>
  </si>
  <si>
    <t>063-839-4275</t>
    <phoneticPr fontId="2" type="noConversion"/>
  </si>
  <si>
    <t>전력공급부</t>
    <phoneticPr fontId="2" type="noConversion"/>
  </si>
  <si>
    <t>16~'17 지중선로순시용역</t>
    <phoneticPr fontId="2" type="noConversion"/>
  </si>
  <si>
    <t>설계</t>
    <phoneticPr fontId="2" type="noConversion"/>
  </si>
  <si>
    <t>이해석</t>
    <phoneticPr fontId="2" type="noConversion"/>
  </si>
  <si>
    <t>063-240-5475</t>
    <phoneticPr fontId="2" type="noConversion"/>
  </si>
  <si>
    <t>선제적 고장예방을 위한 배전설비 열화상진단</t>
    <phoneticPr fontId="2" type="noConversion"/>
  </si>
  <si>
    <t>최영환</t>
    <phoneticPr fontId="2" type="noConversion"/>
  </si>
  <si>
    <t>063-240-5492</t>
    <phoneticPr fontId="2" type="noConversion"/>
  </si>
  <si>
    <t>태인면 소재지 지중화공사</t>
    <phoneticPr fontId="2" type="noConversion"/>
  </si>
  <si>
    <t>군산전력지사</t>
    <phoneticPr fontId="2" type="noConversion"/>
  </si>
  <si>
    <t>16년도 사옥 및 관내S/S 위탁청소용역</t>
    <phoneticPr fontId="2" type="noConversion"/>
  </si>
  <si>
    <t>박성희</t>
    <phoneticPr fontId="2" type="noConversion"/>
  </si>
  <si>
    <t>063-450-3312</t>
    <phoneticPr fontId="2" type="noConversion"/>
  </si>
  <si>
    <t>김제전력지사</t>
    <phoneticPr fontId="2" type="noConversion"/>
  </si>
  <si>
    <t>정주-고창T/L 안전이격거리확보공사 경과지 설계용역</t>
    <phoneticPr fontId="2" type="noConversion"/>
  </si>
  <si>
    <t>김경태</t>
    <phoneticPr fontId="2" type="noConversion"/>
  </si>
  <si>
    <t>063-240-5823</t>
    <phoneticPr fontId="2" type="noConversion"/>
  </si>
  <si>
    <t>2016년 김제P/O 관내 변전소 청소용역</t>
    <phoneticPr fontId="2" type="noConversion"/>
  </si>
  <si>
    <t>박대진</t>
    <phoneticPr fontId="2" type="noConversion"/>
  </si>
  <si>
    <t>063-240-5849</t>
    <phoneticPr fontId="2" type="noConversion"/>
  </si>
  <si>
    <t>중화산동 서원로 주변 지중화 공사 감리용역</t>
    <phoneticPr fontId="2" type="noConversion"/>
  </si>
  <si>
    <t>김남균</t>
    <phoneticPr fontId="2" type="noConversion"/>
  </si>
  <si>
    <t>063-249-5262</t>
    <phoneticPr fontId="2" type="noConversion"/>
  </si>
  <si>
    <t>전주시 전동 성심여중고 옆 지중화공사 감리용역</t>
    <phoneticPr fontId="2" type="noConversion"/>
  </si>
  <si>
    <t>2016년도 배전가공설비 초음파 용역</t>
    <phoneticPr fontId="2" type="noConversion"/>
  </si>
  <si>
    <t>VLF 진단용역 1차</t>
    <phoneticPr fontId="2" type="noConversion"/>
  </si>
  <si>
    <t>노후 배전설비 초음파진단</t>
    <phoneticPr fontId="2" type="noConversion"/>
  </si>
  <si>
    <t>기획관리실</t>
    <phoneticPr fontId="2" type="noConversion"/>
  </si>
  <si>
    <t>전북지역본부(판매및자재사옥) 사옥위탁관리 청소용역</t>
    <phoneticPr fontId="4" type="noConversion"/>
  </si>
  <si>
    <t>청소</t>
    <phoneticPr fontId="2" type="noConversion"/>
  </si>
  <si>
    <t>차현범</t>
    <phoneticPr fontId="2" type="noConversion"/>
  </si>
  <si>
    <t>063-240-5371</t>
    <phoneticPr fontId="2" type="noConversion"/>
  </si>
  <si>
    <t>사옥위탁 청소용역</t>
    <phoneticPr fontId="2" type="noConversion"/>
  </si>
  <si>
    <t>김태선</t>
    <phoneticPr fontId="2" type="noConversion"/>
  </si>
  <si>
    <t>063-320-6212</t>
    <phoneticPr fontId="2" type="noConversion"/>
  </si>
  <si>
    <t>하계대비 열화상진단용역</t>
    <phoneticPr fontId="2" type="noConversion"/>
  </si>
  <si>
    <t>154kV 이리-전주T/L 취약지지물 교체공사 경과자 측량용역</t>
    <phoneticPr fontId="2" type="noConversion"/>
  </si>
  <si>
    <t>송길훈</t>
    <phoneticPr fontId="2" type="noConversion"/>
  </si>
  <si>
    <t>063-450-3352</t>
    <phoneticPr fontId="2" type="noConversion"/>
  </si>
  <si>
    <t>무주양수S/Y 접속설비대체 감리</t>
    <phoneticPr fontId="2" type="noConversion"/>
  </si>
  <si>
    <t>송익경</t>
    <phoneticPr fontId="2" type="noConversion"/>
  </si>
  <si>
    <t>063-240-5704</t>
    <phoneticPr fontId="2" type="noConversion"/>
  </si>
  <si>
    <t>열화상 진단용역</t>
    <phoneticPr fontId="2" type="noConversion"/>
  </si>
  <si>
    <t>기설 위치탐사용역</t>
    <phoneticPr fontId="2" type="noConversion"/>
  </si>
  <si>
    <t>하계 고장예방을 위한 초음파진단 시행</t>
    <phoneticPr fontId="2" type="noConversion"/>
  </si>
  <si>
    <t>VLF 진단용역 2차</t>
    <phoneticPr fontId="2" type="noConversion"/>
  </si>
  <si>
    <t>무주양수S/Y 접속설비대체 폐기물처리</t>
    <phoneticPr fontId="2" type="noConversion"/>
  </si>
  <si>
    <t>광주전남지역본부</t>
    <phoneticPr fontId="2" type="noConversion"/>
  </si>
  <si>
    <t>리모델링 설계용역</t>
    <phoneticPr fontId="2" type="noConversion"/>
  </si>
  <si>
    <t>송원종</t>
    <phoneticPr fontId="2" type="noConversion"/>
  </si>
  <si>
    <t>062-260-5272</t>
    <phoneticPr fontId="2" type="noConversion"/>
  </si>
  <si>
    <t>곡성지사</t>
    <phoneticPr fontId="2" type="noConversion"/>
  </si>
  <si>
    <t>국토13호선 무창지구 도로개보수 지전이설공사 감리용역</t>
    <phoneticPr fontId="2" type="noConversion"/>
  </si>
  <si>
    <t>조학수</t>
    <phoneticPr fontId="2" type="noConversion"/>
  </si>
  <si>
    <t>061-360-1235</t>
    <phoneticPr fontId="2" type="noConversion"/>
  </si>
  <si>
    <t>2016년 곡성지사 배전설비 초음파 진단용역</t>
    <phoneticPr fontId="2" type="noConversion"/>
  </si>
  <si>
    <t>박정식</t>
    <phoneticPr fontId="2" type="noConversion"/>
  </si>
  <si>
    <t>2016년 곡성지사 상반기 배전설비 열화상 진단용역</t>
    <phoneticPr fontId="2" type="noConversion"/>
  </si>
  <si>
    <t xml:space="preserve">2016년 배전설비 광학촬영 기별점검 </t>
    <phoneticPr fontId="2" type="noConversion"/>
  </si>
  <si>
    <t>2016년 곡성지사 하반기 배전설비 열화상 진단용역</t>
    <phoneticPr fontId="2" type="noConversion"/>
  </si>
  <si>
    <t>광산지사</t>
    <phoneticPr fontId="2" type="noConversion"/>
  </si>
  <si>
    <t>진곡산단 현대오토에버10MW신규</t>
    <phoneticPr fontId="2" type="noConversion"/>
  </si>
  <si>
    <t>공진경</t>
    <phoneticPr fontId="2" type="noConversion"/>
  </si>
  <si>
    <t>062-940-3232</t>
    <phoneticPr fontId="2" type="noConversion"/>
  </si>
  <si>
    <t>광양지사</t>
    <phoneticPr fontId="2" type="noConversion"/>
  </si>
  <si>
    <t>2016년 배전선로 초음파진단</t>
    <phoneticPr fontId="2" type="noConversion"/>
  </si>
  <si>
    <t>안용섭</t>
    <phoneticPr fontId="2" type="noConversion"/>
  </si>
  <si>
    <t>061-798-2275</t>
    <phoneticPr fontId="2" type="noConversion"/>
  </si>
  <si>
    <t>광주전력지사</t>
    <phoneticPr fontId="2" type="noConversion"/>
  </si>
  <si>
    <t>345kV신남원-광양등2개T/L철탑안전도검토용역</t>
    <phoneticPr fontId="2" type="noConversion"/>
  </si>
  <si>
    <t>서운상</t>
    <phoneticPr fontId="2" type="noConversion"/>
  </si>
  <si>
    <t>062-260-4353</t>
    <phoneticPr fontId="2" type="noConversion"/>
  </si>
  <si>
    <t>154kV계림-승주T/L철탑안전도검토용역</t>
    <phoneticPr fontId="2" type="noConversion"/>
  </si>
  <si>
    <t>장영대</t>
    <phoneticPr fontId="2" type="noConversion"/>
  </si>
  <si>
    <t>062-260-4352</t>
    <phoneticPr fontId="2" type="noConversion"/>
  </si>
  <si>
    <t>나주지사</t>
    <phoneticPr fontId="2" type="noConversion"/>
  </si>
  <si>
    <t>2016년 배전설비 초음파진단용역</t>
    <phoneticPr fontId="2" type="noConversion"/>
  </si>
  <si>
    <t>조은철</t>
    <phoneticPr fontId="2" type="noConversion"/>
  </si>
  <si>
    <t>061-330-2275</t>
    <phoneticPr fontId="2" type="noConversion"/>
  </si>
  <si>
    <t>남광주SS 남평DL 부하전환능력 보강공사 감리</t>
    <phoneticPr fontId="2" type="noConversion"/>
  </si>
  <si>
    <t>권오갑</t>
    <phoneticPr fontId="2" type="noConversion"/>
  </si>
  <si>
    <t>061-330-2272</t>
    <phoneticPr fontId="2" type="noConversion"/>
  </si>
  <si>
    <t>엄다SS공산DL공급능력확충공사 감리</t>
    <phoneticPr fontId="2" type="noConversion"/>
  </si>
  <si>
    <t>서용선</t>
    <phoneticPr fontId="2" type="noConversion"/>
  </si>
  <si>
    <t>061-330-2233</t>
    <phoneticPr fontId="2" type="noConversion"/>
  </si>
  <si>
    <t>나주SS금천SS간 비상시 부하전환능력보강공사 감리</t>
    <phoneticPr fontId="2" type="noConversion"/>
  </si>
  <si>
    <t>박영근</t>
    <phoneticPr fontId="2" type="noConversion"/>
  </si>
  <si>
    <t>061-330-2273</t>
    <phoneticPr fontId="2" type="noConversion"/>
  </si>
  <si>
    <t>나주SS백동지선 성능저하설비개선공사 감리</t>
    <phoneticPr fontId="2" type="noConversion"/>
  </si>
  <si>
    <t>최동환</t>
    <phoneticPr fontId="2" type="noConversion"/>
  </si>
  <si>
    <t>061-330-2236</t>
    <phoneticPr fontId="2" type="noConversion"/>
  </si>
  <si>
    <t>나주SS학교DL공급능력확충공사 감리</t>
    <phoneticPr fontId="2" type="noConversion"/>
  </si>
  <si>
    <t>전창선</t>
    <phoneticPr fontId="2" type="noConversion"/>
  </si>
  <si>
    <t>061-330-2235</t>
    <phoneticPr fontId="2" type="noConversion"/>
  </si>
  <si>
    <t>2016년 배전설비 열화상진단용역</t>
    <phoneticPr fontId="2" type="noConversion"/>
  </si>
  <si>
    <t>담양지사</t>
    <phoneticPr fontId="2" type="noConversion"/>
  </si>
  <si>
    <t>담양S/S 백동D/L 부하전환능력보강공사(감리용역)</t>
    <phoneticPr fontId="2" type="noConversion"/>
  </si>
  <si>
    <t>김선진</t>
    <phoneticPr fontId="2" type="noConversion"/>
  </si>
  <si>
    <t>061-380-0235</t>
    <phoneticPr fontId="2" type="noConversion"/>
  </si>
  <si>
    <t xml:space="preserve">담양S/S 월산D/L 부하전환능력보강공사(감리용역) </t>
    <phoneticPr fontId="2" type="noConversion"/>
  </si>
  <si>
    <t>윤용하</t>
    <phoneticPr fontId="2" type="noConversion"/>
  </si>
  <si>
    <t>061-380-0236</t>
    <phoneticPr fontId="2" type="noConversion"/>
  </si>
  <si>
    <t xml:space="preserve">담양S/S 수북D/L 부하전환능력보강공사(감리용역) </t>
    <phoneticPr fontId="2" type="noConversion"/>
  </si>
  <si>
    <t>김현진</t>
    <phoneticPr fontId="2" type="noConversion"/>
  </si>
  <si>
    <t>061-380-0232</t>
    <phoneticPr fontId="2" type="noConversion"/>
  </si>
  <si>
    <t>계림S/S 망월D/L외 3 부하전환능력보강공사(감리용역)</t>
    <phoneticPr fontId="2" type="noConversion"/>
  </si>
  <si>
    <t>이영백</t>
    <phoneticPr fontId="2" type="noConversion"/>
  </si>
  <si>
    <t>061-380-0237</t>
    <phoneticPr fontId="2" type="noConversion"/>
  </si>
  <si>
    <t>목포전력지사</t>
    <phoneticPr fontId="2" type="noConversion"/>
  </si>
  <si>
    <t>2017년 목포전력지사 관내변전소 소방설비 점검 및 보수용역</t>
    <phoneticPr fontId="2" type="noConversion"/>
  </si>
  <si>
    <t>김광철</t>
    <phoneticPr fontId="2" type="noConversion"/>
  </si>
  <si>
    <t>061-989-3363</t>
    <phoneticPr fontId="2" type="noConversion"/>
  </si>
  <si>
    <t>목포지사</t>
    <phoneticPr fontId="2" type="noConversion"/>
  </si>
  <si>
    <t>목포S/S 운남 지도D/L 공급능력 확충공사 감리용역</t>
    <phoneticPr fontId="2" type="noConversion"/>
  </si>
  <si>
    <t>윤정민</t>
    <phoneticPr fontId="2" type="noConversion"/>
  </si>
  <si>
    <t>061-270-2245</t>
    <phoneticPr fontId="2" type="noConversion"/>
  </si>
  <si>
    <t>남악지구 ㈜지에스리테일지중간선 설치공사 감리용역</t>
    <phoneticPr fontId="2" type="noConversion"/>
  </si>
  <si>
    <t>박희대</t>
    <phoneticPr fontId="2" type="noConversion"/>
  </si>
  <si>
    <t>061-270-2242</t>
    <phoneticPr fontId="2" type="noConversion"/>
  </si>
  <si>
    <t>배전건설부</t>
    <phoneticPr fontId="2" type="noConversion"/>
  </si>
  <si>
    <t>영광 법성면소재지 지중화공사 감리용역</t>
    <phoneticPr fontId="2" type="noConversion"/>
  </si>
  <si>
    <t>김택곤</t>
    <phoneticPr fontId="2" type="noConversion"/>
  </si>
  <si>
    <t>062-260-5468</t>
    <phoneticPr fontId="2" type="noConversion"/>
  </si>
  <si>
    <t>조발 및 둔병대교 대비관로공사</t>
    <phoneticPr fontId="2" type="noConversion"/>
  </si>
  <si>
    <t>신홍석</t>
    <phoneticPr fontId="2" type="noConversion"/>
  </si>
  <si>
    <t>062-260-5463</t>
    <phoneticPr fontId="2" type="noConversion"/>
  </si>
  <si>
    <t>화양대교 대비관로공사</t>
    <phoneticPr fontId="2" type="noConversion"/>
  </si>
  <si>
    <t>고흥 사양~와교 대비관로공사</t>
    <phoneticPr fontId="2" type="noConversion"/>
  </si>
  <si>
    <t>나주혁신산업단지 간선설치공사</t>
    <phoneticPr fontId="2" type="noConversion"/>
  </si>
  <si>
    <t>오종도</t>
    <phoneticPr fontId="2" type="noConversion"/>
  </si>
  <si>
    <t>062-260-5464</t>
    <phoneticPr fontId="2" type="noConversion"/>
  </si>
  <si>
    <t>보성지사</t>
    <phoneticPr fontId="2" type="noConversion"/>
  </si>
  <si>
    <t>2016년 초음파진단 용역</t>
    <phoneticPr fontId="2" type="noConversion"/>
  </si>
  <si>
    <t>이동규</t>
    <phoneticPr fontId="2" type="noConversion"/>
  </si>
  <si>
    <t>061-850-2235</t>
    <phoneticPr fontId="2" type="noConversion"/>
  </si>
  <si>
    <t>2016년 열화상진단 용역</t>
    <phoneticPr fontId="2" type="noConversion"/>
  </si>
  <si>
    <t>순천전력지사</t>
    <phoneticPr fontId="2" type="noConversion"/>
  </si>
  <si>
    <t>154kV 승주-서순천 T/L 인클로징 검토용역</t>
    <phoneticPr fontId="2" type="noConversion"/>
  </si>
  <si>
    <t>김준범</t>
    <phoneticPr fontId="2" type="noConversion"/>
  </si>
  <si>
    <t>061-740-3357</t>
    <phoneticPr fontId="2" type="noConversion"/>
  </si>
  <si>
    <t>순천지사</t>
    <phoneticPr fontId="2" type="noConversion"/>
  </si>
  <si>
    <t xml:space="preserve">신대터널 대비관로 설치공사(연결도로) </t>
    <phoneticPr fontId="2" type="noConversion"/>
  </si>
  <si>
    <t>배민환</t>
    <phoneticPr fontId="2" type="noConversion"/>
  </si>
  <si>
    <t>061-750-2233</t>
    <phoneticPr fontId="2" type="noConversion"/>
  </si>
  <si>
    <t>신안지사</t>
    <phoneticPr fontId="2" type="noConversion"/>
  </si>
  <si>
    <t>2016년 신안지사 초음파진단 용역</t>
    <phoneticPr fontId="2" type="noConversion"/>
  </si>
  <si>
    <t>전일규</t>
    <phoneticPr fontId="2" type="noConversion"/>
  </si>
  <si>
    <t>061-260-6238</t>
    <phoneticPr fontId="2" type="noConversion"/>
  </si>
  <si>
    <t>2016년 신안지사 열화상진단 용역</t>
    <phoneticPr fontId="2" type="noConversion"/>
  </si>
  <si>
    <t>여수지사</t>
    <phoneticPr fontId="2" type="noConversion"/>
  </si>
  <si>
    <t>여수S/S성두D/L 공급능력확충공사 감리용역</t>
    <phoneticPr fontId="2" type="noConversion"/>
  </si>
  <si>
    <t>류인재</t>
    <phoneticPr fontId="2" type="noConversion"/>
  </si>
  <si>
    <t>061-650-2276</t>
    <phoneticPr fontId="2" type="noConversion"/>
  </si>
  <si>
    <t>여수S/S성두D/L 공급능력확충공사 폐기물처리용역</t>
    <phoneticPr fontId="2" type="noConversion"/>
  </si>
  <si>
    <t>영광지사</t>
    <phoneticPr fontId="2" type="noConversion"/>
  </si>
  <si>
    <t>염산 옥실~향화간 익산청 도로확장 지전공사 감리</t>
    <phoneticPr fontId="2" type="noConversion"/>
  </si>
  <si>
    <t>구란희</t>
    <phoneticPr fontId="2" type="noConversion"/>
  </si>
  <si>
    <t>061-350-2273</t>
    <phoneticPr fontId="2" type="noConversion"/>
  </si>
  <si>
    <t>광주전남지역본부</t>
    <phoneticPr fontId="2" type="noConversion"/>
  </si>
  <si>
    <t>장흥지사</t>
    <phoneticPr fontId="2" type="noConversion"/>
  </si>
  <si>
    <t>16년 장흥지사 사옥청소용역</t>
    <phoneticPr fontId="2" type="noConversion"/>
  </si>
  <si>
    <t>서여정</t>
    <phoneticPr fontId="2" type="noConversion"/>
  </si>
  <si>
    <t>061-860-2211</t>
    <phoneticPr fontId="2" type="noConversion"/>
  </si>
  <si>
    <t>전자제어부</t>
    <phoneticPr fontId="2" type="noConversion"/>
  </si>
  <si>
    <t>차세대SCADA시스템 구축</t>
    <phoneticPr fontId="2" type="noConversion"/>
  </si>
  <si>
    <t>이승한</t>
    <phoneticPr fontId="2" type="noConversion"/>
  </si>
  <si>
    <t>062-260-5543</t>
    <phoneticPr fontId="2" type="noConversion"/>
  </si>
  <si>
    <t>진도지사</t>
    <phoneticPr fontId="2" type="noConversion"/>
  </si>
  <si>
    <t xml:space="preserve">16년 동계 열화상진단 </t>
    <phoneticPr fontId="2" type="noConversion"/>
  </si>
  <si>
    <t>배전</t>
    <phoneticPr fontId="2" type="noConversion"/>
  </si>
  <si>
    <t>경쟁</t>
    <phoneticPr fontId="2" type="noConversion"/>
  </si>
  <si>
    <t>추연종</t>
    <phoneticPr fontId="2" type="noConversion"/>
  </si>
  <si>
    <t>061-540-2234</t>
    <phoneticPr fontId="2" type="noConversion"/>
  </si>
  <si>
    <t>16년 하계 열화상진단</t>
    <phoneticPr fontId="2" type="noConversion"/>
  </si>
  <si>
    <t>특수설비부</t>
    <phoneticPr fontId="2" type="noConversion"/>
  </si>
  <si>
    <t>이화춘</t>
    <phoneticPr fontId="2" type="noConversion"/>
  </si>
  <si>
    <t>062-260-5182</t>
    <phoneticPr fontId="2" type="noConversion"/>
  </si>
  <si>
    <t>완도여수지역 등부표 위탁관리 용역</t>
    <phoneticPr fontId="2" type="noConversion"/>
  </si>
  <si>
    <t>김중배</t>
    <phoneticPr fontId="2" type="noConversion"/>
  </si>
  <si>
    <t>062-260-5184</t>
    <phoneticPr fontId="2" type="noConversion"/>
  </si>
  <si>
    <t>완도신안여수지역 해저케이블 취약개소 잠수탐사</t>
    <phoneticPr fontId="2" type="noConversion"/>
  </si>
  <si>
    <t>함평지사</t>
    <phoneticPr fontId="2" type="noConversion"/>
  </si>
  <si>
    <t>나산,죽정D/L 공급능력 확충공사 감리용역</t>
    <phoneticPr fontId="2" type="noConversion"/>
  </si>
  <si>
    <t>김훈범</t>
    <phoneticPr fontId="2" type="noConversion"/>
  </si>
  <si>
    <t>061-320-0235</t>
    <phoneticPr fontId="2" type="noConversion"/>
  </si>
  <si>
    <t>해남지사</t>
    <phoneticPr fontId="2" type="noConversion"/>
  </si>
  <si>
    <t>해남S/S 읍내,해남D/L 연계력보강공사</t>
    <phoneticPr fontId="2" type="noConversion"/>
  </si>
  <si>
    <t>감리</t>
    <phoneticPr fontId="2" type="noConversion"/>
  </si>
  <si>
    <t>임종엽</t>
    <phoneticPr fontId="2" type="noConversion"/>
  </si>
  <si>
    <t>061-530-2276</t>
    <phoneticPr fontId="2" type="noConversion"/>
  </si>
  <si>
    <t>해남SS 황산DL 계통보강공사</t>
    <phoneticPr fontId="2" type="noConversion"/>
  </si>
  <si>
    <t>김영환</t>
    <phoneticPr fontId="2" type="noConversion"/>
  </si>
  <si>
    <t>061-530-2234</t>
    <phoneticPr fontId="2" type="noConversion"/>
  </si>
  <si>
    <t>남창S/S 백포D/L 계통보강공사 감리용역</t>
    <phoneticPr fontId="2" type="noConversion"/>
  </si>
  <si>
    <t>김남현</t>
    <phoneticPr fontId="2" type="noConversion"/>
  </si>
  <si>
    <t>061-530-2237</t>
    <phoneticPr fontId="2" type="noConversion"/>
  </si>
  <si>
    <t>대구경북지역본부</t>
    <phoneticPr fontId="2" type="noConversion"/>
  </si>
  <si>
    <t>천북S/S 노당D/L 부하전환능력 보강공사 감리용역</t>
    <phoneticPr fontId="2" type="noConversion"/>
  </si>
  <si>
    <t>16년 경주S/S 옥내GIS화에 따른 부하전환 감리용역</t>
    <phoneticPr fontId="2" type="noConversion"/>
  </si>
  <si>
    <t>경주S/S 불국D/L 공급능력확충공사 감리용역</t>
    <phoneticPr fontId="2" type="noConversion"/>
  </si>
  <si>
    <t>천북S/S 강교D/L-노당D/L 부하전환능력 확보공사 감리용역</t>
    <phoneticPr fontId="2" type="noConversion"/>
  </si>
  <si>
    <t>외동S/S 새태D/L-탈해 D/L 부하전환능력 확보공사 감리용역</t>
    <phoneticPr fontId="2" type="noConversion"/>
  </si>
  <si>
    <t>경주S/S 옥내화공사 지장인출선로 이설공사 감리용역</t>
    <phoneticPr fontId="2" type="noConversion"/>
  </si>
  <si>
    <t>구미지사</t>
    <phoneticPr fontId="2" type="noConversion"/>
  </si>
  <si>
    <t>2016년도 구미지사 배전선로 초음파진단 위탁용역</t>
    <phoneticPr fontId="2" type="noConversion"/>
  </si>
  <si>
    <t>김정호</t>
    <phoneticPr fontId="2" type="noConversion"/>
  </si>
  <si>
    <t>054-450-2179</t>
    <phoneticPr fontId="2" type="noConversion"/>
  </si>
  <si>
    <t>2017년도 구미지사 배전선로 열화상진단 위탁용역</t>
    <phoneticPr fontId="2" type="noConversion"/>
  </si>
  <si>
    <t>남인동S/S오미D/L부하전환능력 보강공사 도통시험</t>
    <phoneticPr fontId="2" type="noConversion"/>
  </si>
  <si>
    <t>김수진</t>
    <phoneticPr fontId="2" type="noConversion"/>
  </si>
  <si>
    <t>054-450-2233</t>
    <phoneticPr fontId="2" type="noConversion"/>
  </si>
  <si>
    <t>남인동S/S오미D/L부하전환능력 보강공사 감리용역</t>
    <phoneticPr fontId="2" type="noConversion"/>
  </si>
  <si>
    <t>구미전력지사</t>
    <phoneticPr fontId="2" type="noConversion"/>
  </si>
  <si>
    <t>154kV상주T/L 안전이격확보공사 폐기물처리용역</t>
    <phoneticPr fontId="2" type="noConversion"/>
  </si>
  <si>
    <t>김대열</t>
    <phoneticPr fontId="2" type="noConversion"/>
  </si>
  <si>
    <t>054-479-9352</t>
    <phoneticPr fontId="2" type="noConversion"/>
  </si>
  <si>
    <t>154kV 상주-점촌T/L 노후취약지지물교체공사 경과지 설계측량용역</t>
    <phoneticPr fontId="2" type="noConversion"/>
  </si>
  <si>
    <t>김병수</t>
    <phoneticPr fontId="2" type="noConversion"/>
  </si>
  <si>
    <t>054-479-9354</t>
    <phoneticPr fontId="2" type="noConversion"/>
  </si>
  <si>
    <t>2016년 구미전력지사 사옥 및 변전소 청소용역</t>
    <phoneticPr fontId="2" type="noConversion"/>
  </si>
  <si>
    <t>김형준</t>
    <phoneticPr fontId="2" type="noConversion"/>
  </si>
  <si>
    <t>054-479-9383</t>
    <phoneticPr fontId="2" type="noConversion"/>
  </si>
  <si>
    <t>소보면평호리농어촌공사 농사용(갑)5㎾ 신설 감리용역</t>
    <phoneticPr fontId="2" type="noConversion"/>
  </si>
  <si>
    <t>이병혁</t>
    <phoneticPr fontId="2" type="noConversion"/>
  </si>
  <si>
    <t>054-380-2236</t>
    <phoneticPr fontId="2" type="noConversion"/>
  </si>
  <si>
    <t>군위SS 부계DL 공급능력 확충공사 감리용역</t>
    <phoneticPr fontId="2" type="noConversion"/>
  </si>
  <si>
    <t>문경지사</t>
    <phoneticPr fontId="2" type="noConversion"/>
  </si>
  <si>
    <t>'16년 문경지사 배전설비 초음파진단 용역</t>
    <phoneticPr fontId="2" type="noConversion"/>
  </si>
  <si>
    <t>송치봉</t>
    <phoneticPr fontId="2" type="noConversion"/>
  </si>
  <si>
    <t>'16년 문경지사 배전설비 열화상진단 용역</t>
    <phoneticPr fontId="2" type="noConversion"/>
  </si>
  <si>
    <t>문경S/S 새재D/L~문경D/L 부하전환능력 보강공사 감리용역</t>
    <phoneticPr fontId="2" type="noConversion"/>
  </si>
  <si>
    <t>김남식</t>
    <phoneticPr fontId="2" type="noConversion"/>
  </si>
  <si>
    <t>054-550-2273</t>
    <phoneticPr fontId="2" type="noConversion"/>
  </si>
  <si>
    <t>점촌S/S 산양D/L 계통보강공사(120R분기)</t>
    <phoneticPr fontId="2" type="noConversion"/>
  </si>
  <si>
    <t>김익현</t>
    <phoneticPr fontId="2" type="noConversion"/>
  </si>
  <si>
    <t>054-550-2287</t>
    <phoneticPr fontId="2" type="noConversion"/>
  </si>
  <si>
    <t xml:space="preserve"> 배전운영부</t>
    <phoneticPr fontId="2" type="noConversion"/>
  </si>
  <si>
    <t>산격S/S 산격D/L 공급능력 확충공사 감리용역</t>
    <phoneticPr fontId="2" type="noConversion"/>
  </si>
  <si>
    <t>이상수</t>
    <phoneticPr fontId="2" type="noConversion"/>
  </si>
  <si>
    <t>053-350-2296</t>
    <phoneticPr fontId="2" type="noConversion"/>
  </si>
  <si>
    <t>관음동 대구순환고속도로(4공구) 지장전주 감리용역</t>
    <phoneticPr fontId="2" type="noConversion"/>
  </si>
  <si>
    <t>최무웅</t>
    <phoneticPr fontId="2" type="noConversion"/>
  </si>
  <si>
    <t>053-350-2295</t>
    <phoneticPr fontId="2" type="noConversion"/>
  </si>
  <si>
    <t>북포항지사</t>
    <phoneticPr fontId="2" type="noConversion"/>
  </si>
  <si>
    <t>청하S/S청하DL공급능력확충감리</t>
    <phoneticPr fontId="2" type="noConversion"/>
  </si>
  <si>
    <t>감리</t>
    <phoneticPr fontId="2" type="noConversion"/>
  </si>
  <si>
    <t>서종윤</t>
    <phoneticPr fontId="2" type="noConversion"/>
  </si>
  <si>
    <t>054-260-4231</t>
    <phoneticPr fontId="2" type="noConversion"/>
  </si>
  <si>
    <t>청하S/S칠포DL공급능력확충공사감리</t>
    <phoneticPr fontId="2" type="noConversion"/>
  </si>
  <si>
    <t>전진홍</t>
    <phoneticPr fontId="2" type="noConversion"/>
  </si>
  <si>
    <t>054-260-4234</t>
    <phoneticPr fontId="2" type="noConversion"/>
  </si>
  <si>
    <t>16년 남부지역 항공순시 및 점검용역</t>
    <phoneticPr fontId="2" type="noConversion"/>
  </si>
  <si>
    <t>김영우</t>
    <phoneticPr fontId="2" type="noConversion"/>
  </si>
  <si>
    <t>053-210-3724</t>
    <phoneticPr fontId="2" type="noConversion"/>
  </si>
  <si>
    <t>안동전력지사</t>
    <phoneticPr fontId="2" type="noConversion"/>
  </si>
  <si>
    <t>안동P/O 무인변전소 용역경비</t>
    <phoneticPr fontId="2" type="noConversion"/>
  </si>
  <si>
    <t>윤은솔</t>
    <phoneticPr fontId="2" type="noConversion"/>
  </si>
  <si>
    <t>054-851-3349</t>
    <phoneticPr fontId="2" type="noConversion"/>
  </si>
  <si>
    <t>안동P/O 사옥 및 변전소 청소</t>
    <phoneticPr fontId="2" type="noConversion"/>
  </si>
  <si>
    <t>이영태</t>
    <phoneticPr fontId="2" type="noConversion"/>
  </si>
  <si>
    <t>054-851-3348</t>
    <phoneticPr fontId="2" type="noConversion"/>
  </si>
  <si>
    <t>영주지사</t>
    <phoneticPr fontId="2" type="noConversion"/>
  </si>
  <si>
    <t>대구경북지역본부</t>
    <phoneticPr fontId="2" type="noConversion"/>
  </si>
  <si>
    <t>영주전력지사</t>
    <phoneticPr fontId="2" type="noConversion"/>
  </si>
  <si>
    <t>345kV신영주-한울NP3T/L 전선접속개소 교체
[발전사 부담 접속설비 대체] 감리용역</t>
    <phoneticPr fontId="2" type="noConversion"/>
  </si>
  <si>
    <t>송전</t>
    <phoneticPr fontId="2" type="noConversion"/>
  </si>
  <si>
    <t>경쟁</t>
    <phoneticPr fontId="2" type="noConversion"/>
  </si>
  <si>
    <t>박상철</t>
    <phoneticPr fontId="2" type="noConversion"/>
  </si>
  <si>
    <t>053-630-3353</t>
    <phoneticPr fontId="2" type="noConversion"/>
  </si>
  <si>
    <t>예천지사</t>
    <phoneticPr fontId="2" type="noConversion"/>
  </si>
  <si>
    <t>예천S/S 선동D/L 공급능력 확충공사 감리용역</t>
    <phoneticPr fontId="2" type="noConversion"/>
  </si>
  <si>
    <t>이제신</t>
    <phoneticPr fontId="2" type="noConversion"/>
  </si>
  <si>
    <t>054-650-2276</t>
    <phoneticPr fontId="2" type="noConversion"/>
  </si>
  <si>
    <t>예천S/S 풍양D/L 공급능력 확충공사 감리용역</t>
    <phoneticPr fontId="2" type="noConversion"/>
  </si>
  <si>
    <t>김종언</t>
    <phoneticPr fontId="2" type="noConversion"/>
  </si>
  <si>
    <t>054-650-2277</t>
    <phoneticPr fontId="2" type="noConversion"/>
  </si>
  <si>
    <t>요금관리부</t>
    <phoneticPr fontId="2" type="noConversion"/>
  </si>
  <si>
    <t>장표운송용역</t>
    <phoneticPr fontId="2" type="noConversion"/>
  </si>
  <si>
    <t>신일호</t>
    <phoneticPr fontId="2" type="noConversion"/>
  </si>
  <si>
    <t>0501-273</t>
    <phoneticPr fontId="2" type="noConversion"/>
  </si>
  <si>
    <t>청송지사</t>
    <phoneticPr fontId="2" type="noConversion"/>
  </si>
  <si>
    <t>진보S/S청송D/L 공급능력 확충공사(청송간703~733) 감리용역</t>
    <phoneticPr fontId="2" type="noConversion"/>
  </si>
  <si>
    <t>황윤철</t>
    <phoneticPr fontId="2" type="noConversion"/>
  </si>
  <si>
    <t>054-870-4273</t>
    <phoneticPr fontId="2" type="noConversion"/>
  </si>
  <si>
    <t>진보S/S청양D/L 공급능력 확충공사(청양간230) 감리용역</t>
    <phoneticPr fontId="2" type="noConversion"/>
  </si>
  <si>
    <t>김철민</t>
    <phoneticPr fontId="2" type="noConversion"/>
  </si>
  <si>
    <t>054-870-4235</t>
    <phoneticPr fontId="2" type="noConversion"/>
  </si>
  <si>
    <t>2016년 객주문학 관광테마타운 지중화공사 감리용역</t>
    <phoneticPr fontId="2" type="noConversion"/>
  </si>
  <si>
    <t>2016년 상반기 청송영양지사 배전설비 초음파 진단용역</t>
    <phoneticPr fontId="2" type="noConversion"/>
  </si>
  <si>
    <t>칠곡지사</t>
    <phoneticPr fontId="2" type="noConversion"/>
  </si>
  <si>
    <t>사옥위탁관리용역</t>
    <phoneticPr fontId="2" type="noConversion"/>
  </si>
  <si>
    <t>채도겸</t>
    <phoneticPr fontId="2" type="noConversion"/>
  </si>
  <si>
    <t>054-970-3211</t>
    <phoneticPr fontId="2" type="noConversion"/>
  </si>
  <si>
    <t>배전건설부</t>
    <phoneticPr fontId="2" type="noConversion"/>
  </si>
  <si>
    <t>경주지사</t>
    <phoneticPr fontId="2" type="noConversion"/>
  </si>
  <si>
    <t>건천 용명 ㈜삼영핫스탠핑 (산)9950kW 증설공사 감리용역</t>
    <phoneticPr fontId="2" type="noConversion"/>
  </si>
  <si>
    <t>이상규</t>
    <phoneticPr fontId="2" type="noConversion"/>
  </si>
  <si>
    <t>사옥위탁관리(청소)</t>
    <phoneticPr fontId="2" type="noConversion"/>
  </si>
  <si>
    <t>대구경북지역본부</t>
    <phoneticPr fontId="2" type="noConversion"/>
  </si>
  <si>
    <t>강동 국당 부산국토관리청 도로공사 지장주 감리용역</t>
    <phoneticPr fontId="2" type="noConversion"/>
  </si>
  <si>
    <t>능골 연당길 지자체요청 지중화사업 감리용역</t>
    <phoneticPr fontId="2" type="noConversion"/>
  </si>
  <si>
    <t xml:space="preserve">건천 모량 한국철도시설공단 복선전철 지장주 공사 감리용역
</t>
    <phoneticPr fontId="2" type="noConversion"/>
  </si>
  <si>
    <t>영천 신경주 한국철도시설공단 3공구 도로공사 지장주 감리용역</t>
    <phoneticPr fontId="2" type="noConversion"/>
  </si>
  <si>
    <t>구미지사</t>
    <phoneticPr fontId="2" type="noConversion"/>
  </si>
  <si>
    <t>도레이20mw증설 도통시험</t>
    <phoneticPr fontId="2" type="noConversion"/>
  </si>
  <si>
    <t>정연주</t>
    <phoneticPr fontId="2" type="noConversion"/>
  </si>
  <si>
    <t>054-450-2232</t>
    <phoneticPr fontId="2" type="noConversion"/>
  </si>
  <si>
    <t>도레이20mw증설 감리용역</t>
    <phoneticPr fontId="2" type="noConversion"/>
  </si>
  <si>
    <t>054-450-2233</t>
    <phoneticPr fontId="2" type="noConversion"/>
  </si>
  <si>
    <t>구미전력지사</t>
    <phoneticPr fontId="2" type="noConversion"/>
  </si>
  <si>
    <t>155kV 청리-상주T/L 노후취약지지물교체공사 경과지설계측량용역</t>
    <phoneticPr fontId="2" type="noConversion"/>
  </si>
  <si>
    <t>조수영</t>
    <phoneticPr fontId="2" type="noConversion"/>
  </si>
  <si>
    <t>054-479-9353</t>
    <phoneticPr fontId="2" type="noConversion"/>
  </si>
  <si>
    <t>군위지사</t>
    <phoneticPr fontId="2" type="noConversion"/>
  </si>
  <si>
    <t>2016년배전선로광학카메라진단용역</t>
    <phoneticPr fontId="2" type="noConversion"/>
  </si>
  <si>
    <t>박제순</t>
    <phoneticPr fontId="2" type="noConversion"/>
  </si>
  <si>
    <t>054-380-2273</t>
    <phoneticPr fontId="2" type="noConversion"/>
  </si>
  <si>
    <t>사옥관리청소용역</t>
    <phoneticPr fontId="2" type="noConversion"/>
  </si>
  <si>
    <t>이연진</t>
    <phoneticPr fontId="2" type="noConversion"/>
  </si>
  <si>
    <t>054-380-2245</t>
    <phoneticPr fontId="2" type="noConversion"/>
  </si>
  <si>
    <t>김천지사</t>
    <phoneticPr fontId="2" type="noConversion"/>
  </si>
  <si>
    <t>금릉S/S 과부하해소공사 감리용역</t>
    <phoneticPr fontId="2" type="noConversion"/>
  </si>
  <si>
    <t>설계</t>
    <phoneticPr fontId="2" type="noConversion"/>
  </si>
  <si>
    <t>장영진</t>
    <phoneticPr fontId="2" type="noConversion"/>
  </si>
  <si>
    <t>054-429-5231</t>
    <phoneticPr fontId="2" type="noConversion"/>
  </si>
  <si>
    <t>대구경북지역본부</t>
    <phoneticPr fontId="2" type="noConversion"/>
  </si>
  <si>
    <t>문경지사</t>
    <phoneticPr fontId="2" type="noConversion"/>
  </si>
  <si>
    <t>'16년 문경지사 사옥 청소용역</t>
    <phoneticPr fontId="2" type="noConversion"/>
  </si>
  <si>
    <t>김영돈</t>
    <phoneticPr fontId="2" type="noConversion"/>
  </si>
  <si>
    <t>054-550-2216</t>
    <phoneticPr fontId="2" type="noConversion"/>
  </si>
  <si>
    <t>성주지사</t>
    <phoneticPr fontId="2" type="noConversion"/>
  </si>
  <si>
    <t>감리</t>
    <phoneticPr fontId="2" type="noConversion"/>
  </si>
  <si>
    <t>석계득</t>
    <phoneticPr fontId="2" type="noConversion"/>
  </si>
  <si>
    <t>054-930-2234</t>
    <phoneticPr fontId="2" type="noConversion"/>
  </si>
  <si>
    <t>대구경북지역본부</t>
    <phoneticPr fontId="2" type="noConversion"/>
  </si>
  <si>
    <t>전력공급부</t>
    <phoneticPr fontId="2" type="noConversion"/>
  </si>
  <si>
    <t>달구로RT8-1호외 25개소 지상변압기 활선엘보분리연결공사</t>
    <phoneticPr fontId="2" type="noConversion"/>
  </si>
  <si>
    <t>변성우</t>
    <phoneticPr fontId="2" type="noConversion"/>
  </si>
  <si>
    <t>053-350-2243</t>
    <phoneticPr fontId="2" type="noConversion"/>
  </si>
  <si>
    <t>'16년도 지중케이블 VLF용역(대구권, 경북권)</t>
    <phoneticPr fontId="2" type="noConversion"/>
  </si>
  <si>
    <t xml:space="preserve">        장석윤</t>
    <phoneticPr fontId="2" type="noConversion"/>
  </si>
  <si>
    <t>053-350-2227</t>
    <phoneticPr fontId="2" type="noConversion"/>
  </si>
  <si>
    <t>청송지사</t>
    <phoneticPr fontId="2" type="noConversion"/>
  </si>
  <si>
    <t>2016년 청송지사 사옥청소용역</t>
    <phoneticPr fontId="2" type="noConversion"/>
  </si>
  <si>
    <t>서영수</t>
    <phoneticPr fontId="2" type="noConversion"/>
  </si>
  <si>
    <t>054-870-4213</t>
    <phoneticPr fontId="2" type="noConversion"/>
  </si>
  <si>
    <t>칠곡지사</t>
    <phoneticPr fontId="2" type="noConversion"/>
  </si>
  <si>
    <t>왜관3산업단지내 도로개설에 따른 대비관로 감리용역</t>
    <phoneticPr fontId="2" type="noConversion"/>
  </si>
  <si>
    <t>채희걸</t>
    <phoneticPr fontId="2" type="noConversion"/>
  </si>
  <si>
    <t>054-970-3234</t>
    <phoneticPr fontId="2" type="noConversion"/>
  </si>
  <si>
    <t>배전건설부</t>
    <phoneticPr fontId="2" type="noConversion"/>
  </si>
  <si>
    <t>금호변전소 4회선 인출공사 감리용역</t>
    <phoneticPr fontId="2" type="noConversion"/>
  </si>
  <si>
    <t>2016년 경주지사 열화상 진단 용역</t>
    <phoneticPr fontId="2" type="noConversion"/>
  </si>
  <si>
    <t>취약설비 보강 특별 사업 감리용역</t>
    <phoneticPr fontId="2" type="noConversion"/>
  </si>
  <si>
    <t>김천지사</t>
    <phoneticPr fontId="2" type="noConversion"/>
  </si>
  <si>
    <t>아천지구 경북종합건설소 하천정비지장주이설공사 감리용역</t>
    <phoneticPr fontId="2" type="noConversion"/>
  </si>
  <si>
    <t>최창열</t>
    <phoneticPr fontId="2" type="noConversion"/>
  </si>
  <si>
    <t>054-429-5274</t>
    <phoneticPr fontId="2" type="noConversion"/>
  </si>
  <si>
    <t>대항면 운수리 하야로비공원 지장주이설공사 감리용역</t>
    <phoneticPr fontId="2" type="noConversion"/>
  </si>
  <si>
    <t>설계</t>
    <phoneticPr fontId="2" type="noConversion"/>
  </si>
  <si>
    <t>이홍직</t>
    <phoneticPr fontId="2" type="noConversion"/>
  </si>
  <si>
    <t>054-429-5276</t>
    <phoneticPr fontId="2" type="noConversion"/>
  </si>
  <si>
    <t>대항염 주례리 경북종합건설소 도로확지장주 이설공사 감리용역</t>
    <phoneticPr fontId="2" type="noConversion"/>
  </si>
  <si>
    <t>김으뜸</t>
    <phoneticPr fontId="2" type="noConversion"/>
  </si>
  <si>
    <t>054-429-5273</t>
    <phoneticPr fontId="2" type="noConversion"/>
  </si>
  <si>
    <t>2016년 서대구지사 고압고객 수전설비 열화상 진단 용역</t>
    <phoneticPr fontId="2" type="noConversion"/>
  </si>
  <si>
    <t>정형배</t>
    <phoneticPr fontId="2" type="noConversion"/>
  </si>
  <si>
    <t>053-550-2238</t>
    <phoneticPr fontId="2" type="noConversion"/>
  </si>
  <si>
    <t>성주지사</t>
    <phoneticPr fontId="2" type="noConversion"/>
  </si>
  <si>
    <t>2016년도 초음파 진단(성주+고령)</t>
    <phoneticPr fontId="2" type="noConversion"/>
  </si>
  <si>
    <t>김승범</t>
    <phoneticPr fontId="2" type="noConversion"/>
  </si>
  <si>
    <t>054-930-2273</t>
    <phoneticPr fontId="2" type="noConversion"/>
  </si>
  <si>
    <t>영주전력지사</t>
    <phoneticPr fontId="2" type="noConversion"/>
  </si>
  <si>
    <t>154kV 영주-봉화T/L 지장철탑이설공사 감리용역</t>
    <phoneticPr fontId="2" type="noConversion"/>
  </si>
  <si>
    <t>345kV 한울연락#1,2T/L 태풍취약철탑보강
 [발전사 부담 접속설비 대체] 감리용역</t>
    <phoneticPr fontId="2" type="noConversion"/>
  </si>
  <si>
    <t>전력공급부</t>
    <phoneticPr fontId="2" type="noConversion"/>
  </si>
  <si>
    <t>전력공급부</t>
    <phoneticPr fontId="2" type="noConversion"/>
  </si>
  <si>
    <t>대구경북지역본부</t>
    <phoneticPr fontId="2" type="noConversion"/>
  </si>
  <si>
    <t>청송지사</t>
    <phoneticPr fontId="2" type="noConversion"/>
  </si>
  <si>
    <t>2016년 상반기 청송지사 열화상 진단용역</t>
    <phoneticPr fontId="2" type="noConversion"/>
  </si>
  <si>
    <t>김철민</t>
    <phoneticPr fontId="2" type="noConversion"/>
  </si>
  <si>
    <t>054-870-4235</t>
    <phoneticPr fontId="2" type="noConversion"/>
  </si>
  <si>
    <t>예천지사</t>
    <phoneticPr fontId="2" type="noConversion"/>
  </si>
  <si>
    <t>2016 상반기 배전설비 및 고객설비 열화상진단용역</t>
    <phoneticPr fontId="2" type="noConversion"/>
  </si>
  <si>
    <t>박용우</t>
    <phoneticPr fontId="2" type="noConversion"/>
  </si>
  <si>
    <t>054-650-2273</t>
    <phoneticPr fontId="2" type="noConversion"/>
  </si>
  <si>
    <t>2016 상반기 배전설비 초음진단용역</t>
    <phoneticPr fontId="2" type="noConversion"/>
  </si>
  <si>
    <t>동대구지사</t>
    <phoneticPr fontId="2" type="noConversion"/>
  </si>
  <si>
    <t xml:space="preserve"> 사옥 청소용역</t>
    <phoneticPr fontId="2" type="noConversion"/>
  </si>
  <si>
    <t>청소</t>
    <phoneticPr fontId="2" type="noConversion"/>
  </si>
  <si>
    <t>장병근</t>
    <phoneticPr fontId="2" type="noConversion"/>
  </si>
  <si>
    <t>053-757-2217</t>
    <phoneticPr fontId="2" type="noConversion"/>
  </si>
  <si>
    <t>성주지사</t>
    <phoneticPr fontId="2" type="noConversion"/>
  </si>
  <si>
    <t>2016년도 상반기 열화상진단</t>
    <phoneticPr fontId="2" type="noConversion"/>
  </si>
  <si>
    <t>김승범</t>
    <phoneticPr fontId="2" type="noConversion"/>
  </si>
  <si>
    <t>054-930-2273</t>
    <phoneticPr fontId="2" type="noConversion"/>
  </si>
  <si>
    <t>칠곡전력지사</t>
    <phoneticPr fontId="2" type="noConversion"/>
  </si>
  <si>
    <t>154kV 칠곡-인동T/L 일부구간 경과지설계 용역</t>
    <phoneticPr fontId="2" type="noConversion"/>
  </si>
  <si>
    <t>경쟁</t>
    <phoneticPr fontId="2" type="noConversion"/>
  </si>
  <si>
    <t>이병곤</t>
    <phoneticPr fontId="2" type="noConversion"/>
  </si>
  <si>
    <t>054-970-3353</t>
    <phoneticPr fontId="2" type="noConversion"/>
  </si>
  <si>
    <t>경영지원부</t>
    <phoneticPr fontId="2" type="noConversion"/>
  </si>
  <si>
    <t>본부사옥 및 변전소 청소 용역</t>
    <phoneticPr fontId="2" type="noConversion"/>
  </si>
  <si>
    <t>이봉규</t>
    <phoneticPr fontId="2" type="noConversion"/>
  </si>
  <si>
    <t>053-350-2386</t>
    <phoneticPr fontId="2" type="noConversion"/>
  </si>
  <si>
    <t>남대구지사</t>
    <phoneticPr fontId="2" type="noConversion"/>
  </si>
  <si>
    <t>배전선로 초음파 진단 용역</t>
    <phoneticPr fontId="2" type="noConversion"/>
  </si>
  <si>
    <t>박지혜</t>
    <phoneticPr fontId="2" type="noConversion"/>
  </si>
  <si>
    <t>053-630-2274</t>
    <phoneticPr fontId="2" type="noConversion"/>
  </si>
  <si>
    <t>배전선로 열화상 진단 용역</t>
    <phoneticPr fontId="2" type="noConversion"/>
  </si>
  <si>
    <t>배전선로  광학진단 용역</t>
    <phoneticPr fontId="2" type="noConversion"/>
  </si>
  <si>
    <t>북포항지사</t>
    <phoneticPr fontId="2" type="noConversion"/>
  </si>
  <si>
    <t>2016년 북포항지사 청소 및 시설관리용역</t>
    <phoneticPr fontId="2" type="noConversion"/>
  </si>
  <si>
    <t>우용재</t>
    <phoneticPr fontId="2" type="noConversion"/>
  </si>
  <si>
    <t>054-260-4211</t>
    <phoneticPr fontId="2" type="noConversion"/>
  </si>
  <si>
    <t>배전건설부</t>
    <phoneticPr fontId="2" type="noConversion"/>
  </si>
  <si>
    <t>안동 태사길 지중화공사 감리용역</t>
    <phoneticPr fontId="2" type="noConversion"/>
  </si>
  <si>
    <t>신효경</t>
    <phoneticPr fontId="2" type="noConversion"/>
  </si>
  <si>
    <t>053-350-2426</t>
    <phoneticPr fontId="2" type="noConversion"/>
  </si>
  <si>
    <t>안동 대안로 지중화공사 감리용역</t>
    <phoneticPr fontId="2" type="noConversion"/>
  </si>
  <si>
    <t>영양 중앙로 지중화공사 감리용역</t>
    <phoneticPr fontId="2" type="noConversion"/>
  </si>
  <si>
    <t>대구경북지역본부</t>
    <phoneticPr fontId="2" type="noConversion"/>
  </si>
  <si>
    <t>전력공급부</t>
    <phoneticPr fontId="2" type="noConversion"/>
  </si>
  <si>
    <t>서신로RT7-1호외 29개소 지상변압기 활선엘보분리연결공사</t>
    <phoneticPr fontId="2" type="noConversion"/>
  </si>
  <si>
    <t>양진부</t>
    <phoneticPr fontId="2" type="noConversion"/>
  </si>
  <si>
    <t>053-350-2241</t>
    <phoneticPr fontId="2" type="noConversion"/>
  </si>
  <si>
    <t>서대구 무침회골목 지중화공사 감리용역</t>
    <phoneticPr fontId="2" type="noConversion"/>
  </si>
  <si>
    <t>최민곤</t>
    <phoneticPr fontId="2" type="noConversion"/>
  </si>
  <si>
    <t>053-350-2456</t>
    <phoneticPr fontId="2" type="noConversion"/>
  </si>
  <si>
    <t>성주 성주로 지중화공사 감리용역</t>
    <phoneticPr fontId="2" type="noConversion"/>
  </si>
  <si>
    <t>고령 고령광장 지중화공사 감리용역</t>
    <phoneticPr fontId="2" type="noConversion"/>
  </si>
  <si>
    <t>김연수</t>
    <phoneticPr fontId="2" type="noConversion"/>
  </si>
  <si>
    <t>053-350-2425</t>
    <phoneticPr fontId="2" type="noConversion"/>
  </si>
  <si>
    <t>구미전력지사</t>
    <phoneticPr fontId="2" type="noConversion"/>
  </si>
  <si>
    <t>154kV상주T/L 노후취약지지물교체공사 폐기물처리용역</t>
    <phoneticPr fontId="2" type="noConversion"/>
  </si>
  <si>
    <t>김대열</t>
    <phoneticPr fontId="2" type="noConversion"/>
  </si>
  <si>
    <t>054-479-9352</t>
    <phoneticPr fontId="2" type="noConversion"/>
  </si>
  <si>
    <t>성주지사</t>
    <phoneticPr fontId="2" type="noConversion"/>
  </si>
  <si>
    <t>2016년도 하반기 열화상진단</t>
    <phoneticPr fontId="2" type="noConversion"/>
  </si>
  <si>
    <t>김승범</t>
    <phoneticPr fontId="2" type="noConversion"/>
  </si>
  <si>
    <t>054-930-2273</t>
    <phoneticPr fontId="2" type="noConversion"/>
  </si>
  <si>
    <t>예천지사</t>
    <phoneticPr fontId="2" type="noConversion"/>
  </si>
  <si>
    <t>2016 하반기 배전설비 및 고객설비 열화상진단용역</t>
    <phoneticPr fontId="2" type="noConversion"/>
  </si>
  <si>
    <t>박용우</t>
    <phoneticPr fontId="2" type="noConversion"/>
  </si>
  <si>
    <t>054-650-2273</t>
    <phoneticPr fontId="2" type="noConversion"/>
  </si>
  <si>
    <t>2016 하반기 배전설비 초음진단용역</t>
    <phoneticPr fontId="2" type="noConversion"/>
  </si>
  <si>
    <t>2017년 경산전력지사 소방시설 점검 및 유지보수 용역</t>
    <phoneticPr fontId="2" type="noConversion"/>
  </si>
  <si>
    <t>김재영</t>
    <phoneticPr fontId="2" type="noConversion"/>
  </si>
  <si>
    <t>053-859-8389</t>
    <phoneticPr fontId="2" type="noConversion"/>
  </si>
  <si>
    <t>2017년 경산P/O 변전소 및 사옥 청소용역</t>
    <phoneticPr fontId="2" type="noConversion"/>
  </si>
  <si>
    <t>황정현</t>
    <phoneticPr fontId="2" type="noConversion"/>
  </si>
  <si>
    <t>053-859-8381</t>
    <phoneticPr fontId="2" type="noConversion"/>
  </si>
  <si>
    <t>2017년 전력구 소방설비 점검용역 및 보수공사</t>
    <phoneticPr fontId="2" type="noConversion"/>
  </si>
  <si>
    <t>053-210-3730</t>
    <phoneticPr fontId="2" type="noConversion"/>
  </si>
  <si>
    <t>안동전력지사</t>
    <phoneticPr fontId="2" type="noConversion"/>
  </si>
  <si>
    <t>안동P/O 소방종합정밀 용역 및 보수공사</t>
    <phoneticPr fontId="2" type="noConversion"/>
  </si>
  <si>
    <t>윤민호</t>
    <phoneticPr fontId="2" type="noConversion"/>
  </si>
  <si>
    <t>054-851-3368</t>
    <phoneticPr fontId="2" type="noConversion"/>
  </si>
  <si>
    <t>2016년 동울산지사 사옥청소 용역</t>
    <phoneticPr fontId="2" type="noConversion"/>
  </si>
  <si>
    <t>이동정</t>
    <phoneticPr fontId="2" type="noConversion"/>
  </si>
  <si>
    <t>052-219-8217</t>
    <phoneticPr fontId="2" type="noConversion"/>
  </si>
  <si>
    <t>2017년 관내변전소 소방설비 점검용역</t>
    <phoneticPr fontId="2" type="noConversion"/>
  </si>
  <si>
    <t>유용선</t>
    <phoneticPr fontId="2" type="noConversion"/>
  </si>
  <si>
    <t>051-330-2363</t>
    <phoneticPr fontId="2" type="noConversion"/>
  </si>
  <si>
    <t>2017년 직할 전력구 소방설비 점검 및 보수용역</t>
    <phoneticPr fontId="2" type="noConversion"/>
  </si>
  <si>
    <t>부산울산지역본부</t>
    <phoneticPr fontId="2" type="noConversion"/>
  </si>
  <si>
    <t>전력공급부</t>
    <phoneticPr fontId="2" type="noConversion"/>
  </si>
  <si>
    <t>감리용역 협력회사 선정(B지역) 감리</t>
    <phoneticPr fontId="2" type="noConversion"/>
  </si>
  <si>
    <t>감리용역 협력회사 선정(E지역) 감리</t>
    <phoneticPr fontId="2" type="noConversion"/>
  </si>
  <si>
    <t>2016년 장표전용 운송 용역</t>
    <phoneticPr fontId="2" type="noConversion"/>
  </si>
  <si>
    <t>하영주</t>
    <phoneticPr fontId="2" type="noConversion"/>
  </si>
  <si>
    <t>051-801-2446</t>
    <phoneticPr fontId="2" type="noConversion"/>
  </si>
  <si>
    <t>345kV 북부산-신울산T/L 지장이설공사 책임감리용역</t>
    <phoneticPr fontId="2" type="noConversion"/>
  </si>
  <si>
    <t>유성현</t>
    <phoneticPr fontId="2" type="noConversion"/>
  </si>
  <si>
    <t>051-604-5281</t>
    <phoneticPr fontId="2" type="noConversion"/>
  </si>
  <si>
    <t>본부직할 저압설비 인입탐사 용역</t>
    <phoneticPr fontId="2" type="noConversion"/>
  </si>
  <si>
    <t>배전운영부</t>
    <phoneticPr fontId="2" type="noConversion"/>
  </si>
  <si>
    <t>본부 상반기VLF진단용역 (A)</t>
    <phoneticPr fontId="2" type="noConversion"/>
  </si>
  <si>
    <t>류병철</t>
    <phoneticPr fontId="2" type="noConversion"/>
  </si>
  <si>
    <t>051-801-2288</t>
    <phoneticPr fontId="2" type="noConversion"/>
  </si>
  <si>
    <t>본부 상반기VLF진단용역 (B)</t>
    <phoneticPr fontId="2" type="noConversion"/>
  </si>
  <si>
    <t>본부 상반기VLF진단용역 (C)</t>
    <phoneticPr fontId="2" type="noConversion"/>
  </si>
  <si>
    <t>2016년 차세대 SCADA 구축 용역</t>
    <phoneticPr fontId="2" type="noConversion"/>
  </si>
  <si>
    <t>051-797-5544</t>
    <phoneticPr fontId="2" type="noConversion"/>
  </si>
  <si>
    <t>부산울산지역본부</t>
    <phoneticPr fontId="2" type="noConversion"/>
  </si>
  <si>
    <t>부산울산지역본부</t>
    <phoneticPr fontId="2" type="noConversion"/>
  </si>
  <si>
    <t>반룡일반산업단지 기쵸자료 조사용역</t>
    <phoneticPr fontId="2" type="noConversion"/>
  </si>
  <si>
    <t>서경미</t>
    <phoneticPr fontId="2" type="noConversion"/>
  </si>
  <si>
    <t>051-801-2447</t>
    <phoneticPr fontId="2" type="noConversion"/>
  </si>
  <si>
    <t>동남권일반산업단지 기초자료 조사용역</t>
    <phoneticPr fontId="2" type="noConversion"/>
  </si>
  <si>
    <t>2016년 수전설비 열화상진단 용역</t>
    <phoneticPr fontId="2" type="noConversion"/>
  </si>
  <si>
    <t>2016~17년 동부산전력지사 무인변전소 경비용역</t>
    <phoneticPr fontId="2" type="noConversion"/>
  </si>
  <si>
    <t>효문S/S 율동,한덕D/L 공급능력 확충공사 감리용역</t>
    <phoneticPr fontId="2" type="noConversion"/>
  </si>
  <si>
    <t>방어진S/S 강동,무룡D/L 계통보강 공사 감리용역</t>
    <phoneticPr fontId="2" type="noConversion"/>
  </si>
  <si>
    <t>양산교~유산교간 대비관로공사 감리용역</t>
    <phoneticPr fontId="2" type="noConversion"/>
  </si>
  <si>
    <t>양산S/S 화룡D/L 부하전환공사 감리용역</t>
    <phoneticPr fontId="2" type="noConversion"/>
  </si>
  <si>
    <t>박세군</t>
    <phoneticPr fontId="2" type="noConversion"/>
  </si>
  <si>
    <t>055-380-3236</t>
    <phoneticPr fontId="2" type="noConversion"/>
  </si>
  <si>
    <t>영도지사 배전선로 열화상 진단 용역</t>
    <phoneticPr fontId="2" type="noConversion"/>
  </si>
  <si>
    <t>영도지사 고압고객 수전설비 열화상 진단 용역</t>
    <phoneticPr fontId="2" type="noConversion"/>
  </si>
  <si>
    <t>부산울산지역본부</t>
    <phoneticPr fontId="2" type="noConversion"/>
  </si>
  <si>
    <t>전력공급부</t>
    <phoneticPr fontId="2" type="noConversion"/>
  </si>
  <si>
    <t>2016년 본부 직할 초음파 진단용역</t>
    <phoneticPr fontId="2" type="noConversion"/>
  </si>
  <si>
    <t>김대룡</t>
    <phoneticPr fontId="2" type="noConversion"/>
  </si>
  <si>
    <t>051-801-2277</t>
    <phoneticPr fontId="2" type="noConversion"/>
  </si>
  <si>
    <t>부산울산지역본부</t>
    <phoneticPr fontId="2" type="noConversion"/>
  </si>
  <si>
    <t>부산울산지역본부</t>
    <phoneticPr fontId="2" type="noConversion"/>
  </si>
  <si>
    <t>부산대병원 남측출입구 지중화공사 감리용역</t>
    <phoneticPr fontId="2" type="noConversion"/>
  </si>
  <si>
    <t>이선무</t>
    <phoneticPr fontId="2" type="noConversion"/>
  </si>
  <si>
    <t>051-240-3232</t>
    <phoneticPr fontId="2" type="noConversion"/>
  </si>
  <si>
    <t>배전건설부</t>
    <phoneticPr fontId="2" type="noConversion"/>
  </si>
  <si>
    <t>울산테크노벨리 산업단지 배전간선설치공사 기초자료 조사용역</t>
    <phoneticPr fontId="2" type="noConversion"/>
  </si>
  <si>
    <t>설계</t>
    <phoneticPr fontId="2" type="noConversion"/>
  </si>
  <si>
    <t>강병춘</t>
    <phoneticPr fontId="2" type="noConversion"/>
  </si>
  <si>
    <t>051-801-2417</t>
    <phoneticPr fontId="2" type="noConversion"/>
  </si>
  <si>
    <t>에코델타시티 (1단계) 배전간선설치공사 기초자료 조사용역</t>
    <phoneticPr fontId="2" type="noConversion"/>
  </si>
  <si>
    <t>일광택지지구 배전간선 설치공사 기초자료 조사용역</t>
    <phoneticPr fontId="2" type="noConversion"/>
  </si>
  <si>
    <t>경영지원부</t>
    <phoneticPr fontId="2" type="noConversion"/>
  </si>
  <si>
    <t>2016년도 부산울산지역본부 사옥 경비용역</t>
    <phoneticPr fontId="2" type="noConversion"/>
  </si>
  <si>
    <t>오준헌</t>
    <phoneticPr fontId="2" type="noConversion"/>
  </si>
  <si>
    <t>051-801-2372</t>
    <phoneticPr fontId="2" type="noConversion"/>
  </si>
  <si>
    <t>전력공급부</t>
    <phoneticPr fontId="2" type="noConversion"/>
  </si>
  <si>
    <t>16년 부산울산본부 오수처리장비사용 맨홀청소 및 점검 용역</t>
    <phoneticPr fontId="2" type="noConversion"/>
  </si>
  <si>
    <t>연정민</t>
    <phoneticPr fontId="2" type="noConversion"/>
  </si>
  <si>
    <t>051-801-2282</t>
    <phoneticPr fontId="2" type="noConversion"/>
  </si>
  <si>
    <t>산성터널접속도로개설지장이설공사(3단계,대림) 감리용역</t>
    <phoneticPr fontId="2" type="noConversion"/>
  </si>
  <si>
    <t>2016년 북부산지사 사옥위탁청소관리 용역</t>
    <phoneticPr fontId="2" type="noConversion"/>
  </si>
  <si>
    <t>154kV 미남-서면T/L 안전이격거리 확보 측량 용역</t>
    <phoneticPr fontId="2" type="noConversion"/>
  </si>
  <si>
    <t>동면 반도건설 5,250kW 신설공사 감리용역</t>
    <phoneticPr fontId="2" type="noConversion"/>
  </si>
  <si>
    <t>2016년 울산전력지사 무인변전소 경비용역</t>
    <phoneticPr fontId="2" type="noConversion"/>
  </si>
  <si>
    <t>배전건설부</t>
    <phoneticPr fontId="2" type="noConversion"/>
  </si>
  <si>
    <t>신천일반산업단지 배전간설치공사 감리용역</t>
    <phoneticPr fontId="2" type="noConversion"/>
  </si>
  <si>
    <t>윤종한</t>
    <phoneticPr fontId="2" type="noConversion"/>
  </si>
  <si>
    <t>051-801-2438</t>
    <phoneticPr fontId="2" type="noConversion"/>
  </si>
  <si>
    <t>호계매곡지구 간선설치공사 감리용역</t>
    <phoneticPr fontId="2" type="noConversion"/>
  </si>
  <si>
    <t>임동은</t>
    <phoneticPr fontId="2" type="noConversion"/>
  </si>
  <si>
    <t>051-801-2416</t>
    <phoneticPr fontId="2" type="noConversion"/>
  </si>
  <si>
    <t>변전소 건축물 내진보강 2단계 평가용역</t>
    <phoneticPr fontId="2" type="noConversion"/>
  </si>
  <si>
    <t>설계</t>
    <phoneticPr fontId="2" type="noConversion"/>
  </si>
  <si>
    <t>이소영</t>
    <phoneticPr fontId="2" type="noConversion"/>
  </si>
  <si>
    <t>051-797-5657</t>
    <phoneticPr fontId="2" type="noConversion"/>
  </si>
  <si>
    <t>재무자재부</t>
    <phoneticPr fontId="2" type="noConversion"/>
  </si>
  <si>
    <t>2016년도 자재센터 일반 경비용역</t>
    <phoneticPr fontId="2" type="noConversion"/>
  </si>
  <si>
    <t>윤선정</t>
    <phoneticPr fontId="2" type="noConversion"/>
  </si>
  <si>
    <t>055-320-2654</t>
    <phoneticPr fontId="2" type="noConversion"/>
  </si>
  <si>
    <t>부산울산지역본부</t>
    <phoneticPr fontId="2" type="noConversion"/>
  </si>
  <si>
    <t>2016년 지상변압기 절연유 가스분석 용역</t>
    <phoneticPr fontId="2" type="noConversion"/>
  </si>
  <si>
    <t>2016년 배전지능화 시공분야 연간 단가 위탁용역</t>
    <phoneticPr fontId="2" type="noConversion"/>
  </si>
  <si>
    <t>류미연</t>
    <phoneticPr fontId="2" type="noConversion"/>
  </si>
  <si>
    <t>051-801-2286</t>
    <phoneticPr fontId="2" type="noConversion"/>
  </si>
  <si>
    <t>기장지사 사옥 위탁관리 용역</t>
    <phoneticPr fontId="2" type="noConversion"/>
  </si>
  <si>
    <t>2016년도 남부산지사 사옥 위탁관리 용역</t>
    <phoneticPr fontId="2" type="noConversion"/>
  </si>
  <si>
    <t>김연옥</t>
    <phoneticPr fontId="2" type="noConversion"/>
  </si>
  <si>
    <t>051-740-1212</t>
    <phoneticPr fontId="2" type="noConversion"/>
  </si>
  <si>
    <t>2016년도 동래지사 사옥위탁관리 용역</t>
    <phoneticPr fontId="2" type="noConversion"/>
  </si>
  <si>
    <t>한영택</t>
    <phoneticPr fontId="2" type="noConversion"/>
  </si>
  <si>
    <t>051-520-2217</t>
    <phoneticPr fontId="2" type="noConversion"/>
  </si>
  <si>
    <t>2016년 북부산전력지사 및 관내변전소 사옥청소 용역</t>
    <phoneticPr fontId="2" type="noConversion"/>
  </si>
  <si>
    <t>2016년도 양산지사 사옥위탁관리 용역</t>
    <phoneticPr fontId="2" type="noConversion"/>
  </si>
  <si>
    <t>전동수</t>
    <phoneticPr fontId="2" type="noConversion"/>
  </si>
  <si>
    <t>055-380-3214</t>
    <phoneticPr fontId="2" type="noConversion"/>
  </si>
  <si>
    <t>2016년도 영도지사 사옥위탁관리 용역</t>
    <phoneticPr fontId="2" type="noConversion"/>
  </si>
  <si>
    <t>조현학</t>
    <phoneticPr fontId="2" type="noConversion"/>
  </si>
  <si>
    <t>051-410-2225</t>
    <phoneticPr fontId="2" type="noConversion"/>
  </si>
  <si>
    <t>부산울산지역본부</t>
    <phoneticPr fontId="2" type="noConversion"/>
  </si>
  <si>
    <t>2016년도 중부산지사 사옥위탁관리 용역</t>
    <phoneticPr fontId="2" type="noConversion"/>
  </si>
  <si>
    <t>안상훈</t>
    <phoneticPr fontId="2" type="noConversion"/>
  </si>
  <si>
    <t>051-240-3216</t>
    <phoneticPr fontId="2" type="noConversion"/>
  </si>
  <si>
    <t>2016년도 동래지사 열화상 진단 용역</t>
    <phoneticPr fontId="2" type="noConversion"/>
  </si>
  <si>
    <t>2016년 북부산지사 사옥위탁시설관리</t>
    <phoneticPr fontId="2" type="noConversion"/>
  </si>
  <si>
    <t>양산S/S 옥외GIS화 등 2건 케이블공사 설계용역</t>
    <phoneticPr fontId="2" type="noConversion"/>
  </si>
  <si>
    <t>백홍환</t>
    <phoneticPr fontId="2" type="noConversion"/>
  </si>
  <si>
    <t>051-604-5625</t>
    <phoneticPr fontId="2" type="noConversion"/>
  </si>
  <si>
    <t xml:space="preserve">양산석계2산업단지 배전간선설치공사 감리용역
</t>
    <phoneticPr fontId="2" type="noConversion"/>
  </si>
  <si>
    <t>감리</t>
    <phoneticPr fontId="2" type="noConversion"/>
  </si>
  <si>
    <t>재무자재부</t>
    <phoneticPr fontId="2" type="noConversion"/>
  </si>
  <si>
    <t>2016년도 자재센터 사옥청소 위탁관리 용역</t>
    <phoneticPr fontId="2" type="noConversion"/>
  </si>
  <si>
    <t>윤선정</t>
    <phoneticPr fontId="2" type="noConversion"/>
  </si>
  <si>
    <t>055-320-2654</t>
    <phoneticPr fontId="2" type="noConversion"/>
  </si>
  <si>
    <t>2016년도 부산울산지역본부 사옥청소 용역</t>
    <phoneticPr fontId="2" type="noConversion"/>
  </si>
  <si>
    <t>오준헌</t>
    <phoneticPr fontId="2" type="noConversion"/>
  </si>
  <si>
    <t>051-801-2372</t>
    <phoneticPr fontId="2" type="noConversion"/>
  </si>
  <si>
    <t>배전운영부</t>
    <phoneticPr fontId="2" type="noConversion"/>
  </si>
  <si>
    <t>본부 하반기VLF진단용역 (A)</t>
    <phoneticPr fontId="2" type="noConversion"/>
  </si>
  <si>
    <t>본부 하반기VLF진단용역 (B)</t>
    <phoneticPr fontId="2" type="noConversion"/>
  </si>
  <si>
    <t>본부 하반기VLF진단용역 (C)</t>
    <phoneticPr fontId="2" type="noConversion"/>
  </si>
  <si>
    <t>류병철</t>
    <phoneticPr fontId="2" type="noConversion"/>
  </si>
  <si>
    <t>051-801-2288</t>
    <phoneticPr fontId="2" type="noConversion"/>
  </si>
  <si>
    <t>반룡일반산업단지 배전간선설치공사 감리용역</t>
    <phoneticPr fontId="2" type="noConversion"/>
  </si>
  <si>
    <t>배전운영부</t>
    <phoneticPr fontId="2" type="noConversion"/>
  </si>
  <si>
    <t>본부직할 열화상 진단용역</t>
    <phoneticPr fontId="2" type="noConversion"/>
  </si>
  <si>
    <t>부산울산지역본부</t>
    <phoneticPr fontId="2" type="noConversion"/>
  </si>
  <si>
    <t>배전건설부</t>
    <phoneticPr fontId="2" type="noConversion"/>
  </si>
  <si>
    <t>동남권일반산업단지(1단계) 배전간선설치공사  감리용역</t>
    <phoneticPr fontId="2" type="noConversion"/>
  </si>
  <si>
    <t>서경미</t>
    <phoneticPr fontId="2" type="noConversion"/>
  </si>
  <si>
    <t>051-801-2447</t>
    <phoneticPr fontId="2" type="noConversion"/>
  </si>
  <si>
    <t>울산테크노벨리 산업단지 배전간선설치공사 감리용역</t>
    <phoneticPr fontId="2" type="noConversion"/>
  </si>
  <si>
    <t>감리</t>
    <phoneticPr fontId="2" type="noConversion"/>
  </si>
  <si>
    <t>강병춘</t>
    <phoneticPr fontId="2" type="noConversion"/>
  </si>
  <si>
    <t>051-801-2417</t>
    <phoneticPr fontId="2" type="noConversion"/>
  </si>
  <si>
    <t>에코델타시티 (1단계) 통합감리용역</t>
    <phoneticPr fontId="2" type="noConversion"/>
  </si>
  <si>
    <t>일광택지지구 배전간선 설치공사 감리용역</t>
    <phoneticPr fontId="2" type="noConversion"/>
  </si>
  <si>
    <t>주촌선천지구 간선설치공사 감리용역</t>
    <phoneticPr fontId="2" type="noConversion"/>
  </si>
  <si>
    <t>임동은</t>
    <phoneticPr fontId="2" type="noConversion"/>
  </si>
  <si>
    <t>051-801-2416</t>
    <phoneticPr fontId="2" type="noConversion"/>
  </si>
  <si>
    <t>사천지사</t>
    <phoneticPr fontId="2" type="noConversion"/>
  </si>
  <si>
    <t>2016년 사천지사 배전설비 열화상 진단용역</t>
    <phoneticPr fontId="2" type="noConversion"/>
  </si>
  <si>
    <t>안효성</t>
    <phoneticPr fontId="2" type="noConversion"/>
  </si>
  <si>
    <t>055-830-3274</t>
    <phoneticPr fontId="2" type="noConversion"/>
  </si>
  <si>
    <t>창원 중앙역세권 배전간선등 2건 기초자료 조사용역</t>
    <phoneticPr fontId="2" type="noConversion"/>
  </si>
  <si>
    <t>김재성</t>
    <phoneticPr fontId="2" type="noConversion"/>
  </si>
  <si>
    <t>055-717-2753</t>
    <phoneticPr fontId="2" type="noConversion"/>
  </si>
  <si>
    <t>송전운영부</t>
    <phoneticPr fontId="2" type="noConversion"/>
  </si>
  <si>
    <t>154kV 동읍-진영T/L 33~35호 지장송전선로 이설공사 책임감리용역</t>
    <phoneticPr fontId="2" type="noConversion"/>
  </si>
  <si>
    <t>이기호</t>
    <phoneticPr fontId="2" type="noConversion"/>
  </si>
  <si>
    <t>055-717-2528</t>
    <phoneticPr fontId="2" type="noConversion"/>
  </si>
  <si>
    <t>154kV 안민-진해 등 2개T/L 태풍취약설비 보강공사 설계용역</t>
    <phoneticPr fontId="2" type="noConversion"/>
  </si>
  <si>
    <t>임채형</t>
    <phoneticPr fontId="2" type="noConversion"/>
  </si>
  <si>
    <t>055-717-2663</t>
    <phoneticPr fontId="2" type="noConversion"/>
  </si>
  <si>
    <t>변전운영부</t>
    <phoneticPr fontId="2" type="noConversion"/>
  </si>
  <si>
    <t>2016~17년 경남본부 직할 무인변전소 경비용역</t>
    <phoneticPr fontId="2" type="noConversion"/>
  </si>
  <si>
    <t>경비</t>
    <phoneticPr fontId="2" type="noConversion"/>
  </si>
  <si>
    <t>나지수</t>
    <phoneticPr fontId="2" type="noConversion"/>
  </si>
  <si>
    <t>055-717-2689</t>
    <phoneticPr fontId="2" type="noConversion"/>
  </si>
  <si>
    <t>2016년도 직할 변전소 및 배전전력구 소방시설 점검용역</t>
    <phoneticPr fontId="2" type="noConversion"/>
  </si>
  <si>
    <t>경쟁</t>
    <phoneticPr fontId="2" type="noConversion"/>
  </si>
  <si>
    <t>하동지사</t>
    <phoneticPr fontId="2" type="noConversion"/>
  </si>
  <si>
    <t>하동S/S 갈사,전도D/L 공급능력 확충공사 감리</t>
    <phoneticPr fontId="2" type="noConversion"/>
  </si>
  <si>
    <t>박수범</t>
    <phoneticPr fontId="2" type="noConversion"/>
  </si>
  <si>
    <t>055-880-5236</t>
    <phoneticPr fontId="2" type="noConversion"/>
  </si>
  <si>
    <t>김종일</t>
    <phoneticPr fontId="2" type="noConversion"/>
  </si>
  <si>
    <t>055-880-5235</t>
    <phoneticPr fontId="2" type="noConversion"/>
  </si>
  <si>
    <t>진주지사</t>
    <phoneticPr fontId="2" type="noConversion"/>
  </si>
  <si>
    <t>진주S/S 신당D/L 과부하해소공사 감리용역</t>
    <phoneticPr fontId="2" type="noConversion"/>
  </si>
  <si>
    <t>구정현</t>
    <phoneticPr fontId="2" type="noConversion"/>
  </si>
  <si>
    <t>이현S/S 집현D/L 부하전환능력 보강공사 감리용역</t>
    <phoneticPr fontId="2" type="noConversion"/>
  </si>
  <si>
    <t>조희원</t>
    <phoneticPr fontId="2" type="noConversion"/>
  </si>
  <si>
    <t>055-750-3282</t>
    <phoneticPr fontId="2" type="noConversion"/>
  </si>
  <si>
    <t>거창지사</t>
    <phoneticPr fontId="2" type="noConversion"/>
  </si>
  <si>
    <t>거창 SS 남하 DL 석강지117-143호 계통보강공사 감리</t>
    <phoneticPr fontId="2" type="noConversion"/>
  </si>
  <si>
    <t>이종욱</t>
    <phoneticPr fontId="2" type="noConversion"/>
  </si>
  <si>
    <t>055-940-2235</t>
    <phoneticPr fontId="2" type="noConversion"/>
  </si>
  <si>
    <t xml:space="preserve">거창정장거창군수자연재해위험개선지구지)이설공사 감리 </t>
    <phoneticPr fontId="2" type="noConversion"/>
  </si>
  <si>
    <t>남해지사</t>
    <phoneticPr fontId="2" type="noConversion"/>
  </si>
  <si>
    <t>2016년도 열화상 진단 용역</t>
    <phoneticPr fontId="2" type="noConversion"/>
  </si>
  <si>
    <t>김봉제</t>
    <phoneticPr fontId="2" type="noConversion"/>
  </si>
  <si>
    <t>055-860-2234</t>
    <phoneticPr fontId="2" type="noConversion"/>
  </si>
  <si>
    <t>고현-석평교차로간 부산국토청 도로확장 지)이설</t>
    <phoneticPr fontId="2" type="noConversion"/>
  </si>
  <si>
    <t>허선환</t>
    <phoneticPr fontId="2" type="noConversion"/>
  </si>
  <si>
    <t>055-860-2235</t>
    <phoneticPr fontId="2" type="noConversion"/>
  </si>
  <si>
    <t>합천지사</t>
    <phoneticPr fontId="2" type="noConversion"/>
  </si>
  <si>
    <t>합천SS 삼가DL 과부하 해소공사 감리</t>
    <phoneticPr fontId="2" type="noConversion"/>
  </si>
  <si>
    <t>유평연</t>
    <phoneticPr fontId="2" type="noConversion"/>
  </si>
  <si>
    <t>055-930-2233</t>
    <phoneticPr fontId="2" type="noConversion"/>
  </si>
  <si>
    <t>용주이 대병선 백리 벚꽃길 계통보강공사 감리</t>
    <phoneticPr fontId="2" type="noConversion"/>
  </si>
  <si>
    <t>박영화</t>
    <phoneticPr fontId="2" type="noConversion"/>
  </si>
  <si>
    <t>055-930-2237</t>
    <phoneticPr fontId="2" type="noConversion"/>
  </si>
  <si>
    <t>2016년 합천지사 열화상진단 용역</t>
    <phoneticPr fontId="2" type="noConversion"/>
  </si>
  <si>
    <t>기타</t>
    <phoneticPr fontId="2" type="noConversion"/>
  </si>
  <si>
    <t>통영지사</t>
    <phoneticPr fontId="2" type="noConversion"/>
  </si>
  <si>
    <t>통영SS 용남DL수지상 선로 연계력 확보공사 감리용역</t>
    <phoneticPr fontId="2" type="noConversion"/>
  </si>
  <si>
    <t>김진수</t>
    <phoneticPr fontId="2" type="noConversion"/>
  </si>
  <si>
    <t>055-640-2233</t>
    <phoneticPr fontId="2" type="noConversion"/>
  </si>
  <si>
    <t>통영SS 무전DL연읍도 공급능력 확충공사 감리용역</t>
    <phoneticPr fontId="2" type="noConversion"/>
  </si>
  <si>
    <t>한성부</t>
    <phoneticPr fontId="2" type="noConversion"/>
  </si>
  <si>
    <t>055-640-2232</t>
    <phoneticPr fontId="2" type="noConversion"/>
  </si>
  <si>
    <t>통영SS 용남DL공급능력 확충공사 감리용역</t>
    <phoneticPr fontId="2" type="noConversion"/>
  </si>
  <si>
    <t>055-580-4276</t>
    <phoneticPr fontId="2" type="noConversion"/>
  </si>
  <si>
    <t>고성지사</t>
    <phoneticPr fontId="2" type="noConversion"/>
  </si>
  <si>
    <t>2016년 고성지사 배전설비 열화상 진단용역</t>
    <phoneticPr fontId="2" type="noConversion"/>
  </si>
  <si>
    <t>강효성</t>
    <phoneticPr fontId="2" type="noConversion"/>
  </si>
  <si>
    <t>055-670-3236</t>
    <phoneticPr fontId="2" type="noConversion"/>
  </si>
  <si>
    <t>진해지사</t>
    <phoneticPr fontId="2" type="noConversion"/>
  </si>
  <si>
    <t>2016년 배전설비 열화상 진단 용역</t>
    <phoneticPr fontId="2" type="noConversion"/>
  </si>
  <si>
    <t>권도영</t>
    <phoneticPr fontId="2" type="noConversion"/>
  </si>
  <si>
    <t>055-540-2273</t>
    <phoneticPr fontId="2" type="noConversion"/>
  </si>
  <si>
    <t>2016년 배전설비 초음파 진단 용역</t>
    <phoneticPr fontId="2" type="noConversion"/>
  </si>
  <si>
    <t>2016년 고객수전설비 열화상 진단 용역</t>
    <phoneticPr fontId="2" type="noConversion"/>
  </si>
  <si>
    <t>의령지사</t>
    <phoneticPr fontId="2" type="noConversion"/>
  </si>
  <si>
    <t>낙서 율산 오운배수장 예비전력3,150kW 신설공사</t>
    <phoneticPr fontId="2" type="noConversion"/>
  </si>
  <si>
    <t>감리</t>
    <phoneticPr fontId="2" type="noConversion"/>
  </si>
  <si>
    <t>박영민</t>
    <phoneticPr fontId="2" type="noConversion"/>
  </si>
  <si>
    <t>055-570-3232</t>
    <phoneticPr fontId="2" type="noConversion"/>
  </si>
  <si>
    <t>용덕DL 정곡DL 부하전환능력 보강공사 감리</t>
    <phoneticPr fontId="2" type="noConversion"/>
  </si>
  <si>
    <t>2016년 의령지사 열화상진단 용역</t>
    <phoneticPr fontId="2" type="noConversion"/>
  </si>
  <si>
    <t>기타</t>
    <phoneticPr fontId="2" type="noConversion"/>
  </si>
  <si>
    <t>안승호</t>
    <phoneticPr fontId="2" type="noConversion"/>
  </si>
  <si>
    <t>055-570-3233</t>
    <phoneticPr fontId="2" type="noConversion"/>
  </si>
  <si>
    <t>마산지사</t>
    <phoneticPr fontId="2" type="noConversion"/>
  </si>
  <si>
    <t>석전동 마산회원구청 보행도로개설지장전주이설 감리용역</t>
    <phoneticPr fontId="2" type="noConversion"/>
  </si>
  <si>
    <t>박정환</t>
    <phoneticPr fontId="2" type="noConversion"/>
  </si>
  <si>
    <t>055-290-2233</t>
    <phoneticPr fontId="2" type="noConversion"/>
  </si>
  <si>
    <t>배전운영부</t>
    <phoneticPr fontId="2" type="noConversion"/>
  </si>
  <si>
    <t>2016년 경남본부 직할 열화상 진단 용역</t>
    <phoneticPr fontId="2" type="noConversion"/>
  </si>
  <si>
    <t>박수지</t>
    <phoneticPr fontId="2" type="noConversion"/>
  </si>
  <si>
    <t>055-717-2461</t>
    <phoneticPr fontId="2" type="noConversion"/>
  </si>
  <si>
    <t>2016년 해저케이블 등부표 위탁관리 용역</t>
    <phoneticPr fontId="2" type="noConversion"/>
  </si>
  <si>
    <t>김동희</t>
    <phoneticPr fontId="2" type="noConversion"/>
  </si>
  <si>
    <t>055-717-2288</t>
    <phoneticPr fontId="2" type="noConversion"/>
  </si>
  <si>
    <t>16년도 맨홀점검 및 청소</t>
    <phoneticPr fontId="2" type="noConversion"/>
  </si>
  <si>
    <t>수의</t>
    <phoneticPr fontId="2" type="noConversion"/>
  </si>
  <si>
    <t>강석진</t>
    <phoneticPr fontId="2" type="noConversion"/>
  </si>
  <si>
    <t>055-717-2483</t>
    <phoneticPr fontId="2" type="noConversion"/>
  </si>
  <si>
    <t>송전운영부</t>
    <phoneticPr fontId="2" type="noConversion"/>
  </si>
  <si>
    <t>진해전력구 종합감시시스템 설치공사 설치도면 작성용역</t>
    <phoneticPr fontId="2" type="noConversion"/>
  </si>
  <si>
    <t>허범준</t>
    <phoneticPr fontId="2" type="noConversion"/>
  </si>
  <si>
    <t>055-717-2673</t>
    <phoneticPr fontId="2" type="noConversion"/>
  </si>
  <si>
    <t>통영지사</t>
    <phoneticPr fontId="2" type="noConversion"/>
  </si>
  <si>
    <t>2016년 통영지사 배전선로 열화상 진단용역</t>
    <phoneticPr fontId="2" type="noConversion"/>
  </si>
  <si>
    <t>경쟁</t>
    <phoneticPr fontId="2" type="noConversion"/>
  </si>
  <si>
    <t>방수민</t>
    <phoneticPr fontId="2" type="noConversion"/>
  </si>
  <si>
    <t>055-640-2275</t>
    <phoneticPr fontId="2" type="noConversion"/>
  </si>
  <si>
    <t>거제지사</t>
    <phoneticPr fontId="2" type="noConversion"/>
  </si>
  <si>
    <t>거제S/S거제D/L 계통보강공사 감리</t>
    <phoneticPr fontId="2" type="noConversion"/>
  </si>
  <si>
    <t>감리</t>
    <phoneticPr fontId="2" type="noConversion"/>
  </si>
  <si>
    <t>이호찬</t>
    <phoneticPr fontId="2" type="noConversion"/>
  </si>
  <si>
    <t>함양지사</t>
    <phoneticPr fontId="2" type="noConversion"/>
  </si>
  <si>
    <t>2016년도 함양지사 사옥 청소용역</t>
    <phoneticPr fontId="2" type="noConversion"/>
  </si>
  <si>
    <t>이다솜</t>
    <phoneticPr fontId="2" type="noConversion"/>
  </si>
  <si>
    <t>055-960-2216</t>
    <phoneticPr fontId="2" type="noConversion"/>
  </si>
  <si>
    <t>하동-화개 부산지방국토관리청 국도건설(지) 이설공사 감리</t>
    <phoneticPr fontId="2" type="noConversion"/>
  </si>
  <si>
    <t>055-880-5236</t>
    <phoneticPr fontId="2" type="noConversion"/>
  </si>
  <si>
    <t>통영전력지사</t>
    <phoneticPr fontId="2" type="noConversion"/>
  </si>
  <si>
    <t>154kV 신고성-통영T/L 안전이격확보 설계측량</t>
    <phoneticPr fontId="2" type="noConversion"/>
  </si>
  <si>
    <t>측량</t>
    <phoneticPr fontId="2" type="noConversion"/>
  </si>
  <si>
    <t>팽진환</t>
    <phoneticPr fontId="2" type="noConversion"/>
  </si>
  <si>
    <t>055)650-7352</t>
    <phoneticPr fontId="2" type="noConversion"/>
  </si>
  <si>
    <t>진주지사</t>
    <phoneticPr fontId="2" type="noConversion"/>
  </si>
  <si>
    <t>2016년 진주지사 맨홀인상 보수공사 (본부통합발주)</t>
    <phoneticPr fontId="2" type="noConversion"/>
  </si>
  <si>
    <t>조희원</t>
    <phoneticPr fontId="2" type="noConversion"/>
  </si>
  <si>
    <t>055-750-3282</t>
    <phoneticPr fontId="2" type="noConversion"/>
  </si>
  <si>
    <t>2016년 진주지사 맨홀청소공사 (본부통합발주)</t>
    <phoneticPr fontId="2" type="noConversion"/>
  </si>
  <si>
    <t>합천지사</t>
    <phoneticPr fontId="2" type="noConversion"/>
  </si>
  <si>
    <t>보호기기 위탁점검 시행</t>
    <phoneticPr fontId="2" type="noConversion"/>
  </si>
  <si>
    <t>기타</t>
    <phoneticPr fontId="2" type="noConversion"/>
  </si>
  <si>
    <t>수의</t>
    <phoneticPr fontId="2" type="noConversion"/>
  </si>
  <si>
    <t>박영화</t>
    <phoneticPr fontId="2" type="noConversion"/>
  </si>
  <si>
    <t>055-930-2237</t>
    <phoneticPr fontId="2" type="noConversion"/>
  </si>
  <si>
    <t>열화상 진단용역</t>
    <phoneticPr fontId="2" type="noConversion"/>
  </si>
  <si>
    <t>강동근</t>
    <phoneticPr fontId="2" type="noConversion"/>
  </si>
  <si>
    <t>055-290-2282</t>
    <phoneticPr fontId="2" type="noConversion"/>
  </si>
  <si>
    <t>배전건설부</t>
    <phoneticPr fontId="2" type="noConversion"/>
  </si>
  <si>
    <t>진주전력지사</t>
    <phoneticPr fontId="2" type="noConversion"/>
  </si>
  <si>
    <t>154kV 가야-개양T/L 57~60호 안전이격 설계측량용역</t>
    <phoneticPr fontId="2" type="noConversion"/>
  </si>
  <si>
    <t>양병준</t>
    <phoneticPr fontId="2" type="noConversion"/>
  </si>
  <si>
    <t>055-760-6329</t>
    <phoneticPr fontId="2" type="noConversion"/>
  </si>
  <si>
    <t>함안전력지사</t>
    <phoneticPr fontId="2" type="noConversion"/>
  </si>
  <si>
    <t>시설관리용역</t>
    <phoneticPr fontId="2" type="noConversion"/>
  </si>
  <si>
    <t>손진택</t>
    <phoneticPr fontId="2" type="noConversion"/>
  </si>
  <si>
    <t>055-589-5312</t>
    <phoneticPr fontId="2" type="noConversion"/>
  </si>
  <si>
    <t>진주 가산일반산업단지 간선설치공사 폐기물용역</t>
    <phoneticPr fontId="2" type="noConversion"/>
  </si>
  <si>
    <t>박진우</t>
    <phoneticPr fontId="2" type="noConversion"/>
  </si>
  <si>
    <t>055-717-2754</t>
    <phoneticPr fontId="2" type="noConversion"/>
  </si>
  <si>
    <t>154kV 신고성-통영 등 2개TL 지장송전선로 지중화공사 감리용역</t>
    <phoneticPr fontId="2" type="noConversion"/>
  </si>
  <si>
    <t>진주지사</t>
    <phoneticPr fontId="2" type="noConversion"/>
  </si>
  <si>
    <t>2016년 진주지사 배전설비 열화상진단 위탁용역</t>
    <phoneticPr fontId="2" type="noConversion"/>
  </si>
  <si>
    <t>김정석</t>
    <phoneticPr fontId="2" type="noConversion"/>
  </si>
  <si>
    <t>055-750-3284</t>
    <phoneticPr fontId="2" type="noConversion"/>
  </si>
  <si>
    <t>영업요금 전산서식 발주</t>
    <phoneticPr fontId="2" type="noConversion"/>
  </si>
  <si>
    <t>채명은</t>
    <phoneticPr fontId="2" type="noConversion"/>
  </si>
  <si>
    <t>055-717-2445</t>
    <phoneticPr fontId="2" type="noConversion"/>
  </si>
  <si>
    <t>통영지사</t>
    <phoneticPr fontId="2" type="noConversion"/>
  </si>
  <si>
    <t>2016년 통영지사 사옥 청소 및 용역</t>
    <phoneticPr fontId="2" type="noConversion"/>
  </si>
  <si>
    <t>청소</t>
    <phoneticPr fontId="2" type="noConversion"/>
  </si>
  <si>
    <t>경쟁</t>
    <phoneticPr fontId="2" type="noConversion"/>
  </si>
  <si>
    <t>정성</t>
    <phoneticPr fontId="2" type="noConversion"/>
  </si>
  <si>
    <t>055-640-2228</t>
    <phoneticPr fontId="2" type="noConversion"/>
  </si>
  <si>
    <t>진주전력지사</t>
    <phoneticPr fontId="2" type="noConversion"/>
  </si>
  <si>
    <t>345kV 신남원-의령T/L 43호 등 8기 안전이격 설계측량용역</t>
    <phoneticPr fontId="2" type="noConversion"/>
  </si>
  <si>
    <t>전병욱</t>
    <phoneticPr fontId="2" type="noConversion"/>
  </si>
  <si>
    <t>055-760-6355</t>
    <phoneticPr fontId="2" type="noConversion"/>
  </si>
  <si>
    <t>2016년 진주전력지사 사옥 및 관내 변전소 건물청소용역</t>
    <phoneticPr fontId="2" type="noConversion"/>
  </si>
  <si>
    <t>이도진</t>
    <phoneticPr fontId="2" type="noConversion"/>
  </si>
  <si>
    <t>055-760-6318</t>
    <phoneticPr fontId="2" type="noConversion"/>
  </si>
  <si>
    <t>함안전력지사</t>
    <phoneticPr fontId="2" type="noConversion"/>
  </si>
  <si>
    <t>2016년 함안전력 PCBs 함유 대형변압기 위탁처리 용역</t>
    <phoneticPr fontId="2" type="noConversion"/>
  </si>
  <si>
    <t>최병만</t>
    <phoneticPr fontId="2" type="noConversion"/>
  </si>
  <si>
    <t>055-589-5376</t>
    <phoneticPr fontId="2" type="noConversion"/>
  </si>
  <si>
    <t>밀양지사</t>
    <phoneticPr fontId="2" type="noConversion"/>
  </si>
  <si>
    <t>2016년 밀양지사 청소용역</t>
    <phoneticPr fontId="2" type="noConversion"/>
  </si>
  <si>
    <t>하종준</t>
    <phoneticPr fontId="2" type="noConversion"/>
  </si>
  <si>
    <t>055-350-2229</t>
    <phoneticPr fontId="2" type="noConversion"/>
  </si>
  <si>
    <t>하동지사</t>
    <phoneticPr fontId="2" type="noConversion"/>
  </si>
  <si>
    <t>2016년 하동지사 청소용역</t>
    <phoneticPr fontId="2" type="noConversion"/>
  </si>
  <si>
    <t>하효종</t>
    <phoneticPr fontId="2" type="noConversion"/>
  </si>
  <si>
    <t>055-880-5218</t>
    <phoneticPr fontId="2" type="noConversion"/>
  </si>
  <si>
    <t>고성지사</t>
    <phoneticPr fontId="2" type="noConversion"/>
  </si>
  <si>
    <t>2016년 고성지사 위생관리용역</t>
    <phoneticPr fontId="2" type="noConversion"/>
  </si>
  <si>
    <t>김진유</t>
    <phoneticPr fontId="2" type="noConversion"/>
  </si>
  <si>
    <t>055-670-3213</t>
    <phoneticPr fontId="2" type="noConversion"/>
  </si>
  <si>
    <t>경영지원부</t>
    <phoneticPr fontId="2" type="noConversion"/>
  </si>
  <si>
    <t>2016년도 경남본부 직할 사옥 청소용역</t>
    <phoneticPr fontId="2" type="noConversion"/>
  </si>
  <si>
    <t>이선화</t>
    <phoneticPr fontId="2" type="noConversion"/>
  </si>
  <si>
    <t>055-717-2325</t>
    <phoneticPr fontId="2" type="noConversion"/>
  </si>
  <si>
    <t>변전운영부</t>
    <phoneticPr fontId="2" type="noConversion"/>
  </si>
  <si>
    <t>16년 직할 관내변전소 청소용역</t>
    <phoneticPr fontId="2" type="noConversion"/>
  </si>
  <si>
    <t>나지수</t>
    <phoneticPr fontId="2" type="noConversion"/>
  </si>
  <si>
    <t>055-717-2689</t>
    <phoneticPr fontId="2" type="noConversion"/>
  </si>
  <si>
    <t>의령지사</t>
    <phoneticPr fontId="2" type="noConversion"/>
  </si>
  <si>
    <t>보호기기 위탁점검 시행</t>
    <phoneticPr fontId="2" type="noConversion"/>
  </si>
  <si>
    <t>기타</t>
    <phoneticPr fontId="2" type="noConversion"/>
  </si>
  <si>
    <t>수의</t>
    <phoneticPr fontId="2" type="noConversion"/>
  </si>
  <si>
    <t>이경희</t>
    <phoneticPr fontId="2" type="noConversion"/>
  </si>
  <si>
    <t>055-570-3236</t>
    <phoneticPr fontId="2" type="noConversion"/>
  </si>
  <si>
    <t>청소용역</t>
    <phoneticPr fontId="2" type="noConversion"/>
  </si>
  <si>
    <t>손진택</t>
    <phoneticPr fontId="2" type="noConversion"/>
  </si>
  <si>
    <t>055-589-5312</t>
    <phoneticPr fontId="2" type="noConversion"/>
  </si>
  <si>
    <t>창녕지사</t>
    <phoneticPr fontId="2" type="noConversion"/>
  </si>
  <si>
    <t>2016년 창녕지사 사옥청소 용역</t>
    <phoneticPr fontId="2" type="noConversion"/>
  </si>
  <si>
    <t>정재혜</t>
    <phoneticPr fontId="2" type="noConversion"/>
  </si>
  <si>
    <t>055-530-3228</t>
    <phoneticPr fontId="2" type="noConversion"/>
  </si>
  <si>
    <t>2016년 한전마산지사 청소용역</t>
    <phoneticPr fontId="2" type="noConversion"/>
  </si>
  <si>
    <t>설계</t>
    <phoneticPr fontId="2" type="noConversion"/>
  </si>
  <si>
    <t>진봉용</t>
    <phoneticPr fontId="2" type="noConversion"/>
  </si>
  <si>
    <t>055-290-2229</t>
    <phoneticPr fontId="2" type="noConversion"/>
  </si>
  <si>
    <t>전력사업처</t>
    <phoneticPr fontId="2" type="noConversion"/>
  </si>
  <si>
    <t xml:space="preserve">장표전용 운송용역 </t>
    <phoneticPr fontId="2" type="noConversion"/>
  </si>
  <si>
    <t>채명은</t>
    <phoneticPr fontId="2" type="noConversion"/>
  </si>
  <si>
    <t>055-717-2445</t>
    <phoneticPr fontId="2" type="noConversion"/>
  </si>
  <si>
    <t>2017년 배전공사 감리용역 A지역</t>
    <phoneticPr fontId="2" type="noConversion"/>
  </si>
  <si>
    <t>김경한</t>
    <phoneticPr fontId="2" type="noConversion"/>
  </si>
  <si>
    <t>055-717-2437</t>
    <phoneticPr fontId="2" type="noConversion"/>
  </si>
  <si>
    <t>2017년 배전공사 감리용역 B지역</t>
    <phoneticPr fontId="2" type="noConversion"/>
  </si>
  <si>
    <t>2017년 배전공사 감리용역 C지역</t>
    <phoneticPr fontId="2" type="noConversion"/>
  </si>
  <si>
    <t>2017년 배전공사 감리용역 D지역</t>
    <phoneticPr fontId="2" type="noConversion"/>
  </si>
  <si>
    <t>2017년 배전공사 감리용역 E지역</t>
    <phoneticPr fontId="2" type="noConversion"/>
  </si>
  <si>
    <t>2016년도 경남지역본부 배전공사 감리용역(D지역)</t>
    <phoneticPr fontId="2" type="noConversion"/>
  </si>
  <si>
    <t>부북-신곡D/L부하전환능력공사용역</t>
    <phoneticPr fontId="2" type="noConversion"/>
  </si>
  <si>
    <t>16년 밀양지사 배전선로 열화상진단용역</t>
    <phoneticPr fontId="2" type="noConversion"/>
  </si>
  <si>
    <t>박현호</t>
    <phoneticPr fontId="2" type="noConversion"/>
  </si>
  <si>
    <t>055-350-2272</t>
    <phoneticPr fontId="2" type="noConversion"/>
  </si>
  <si>
    <t>보호기기 위탁점검</t>
    <phoneticPr fontId="2" type="noConversion"/>
  </si>
  <si>
    <t>2017년 경남본부 전력계량설비 정기시험 위탁용역</t>
    <phoneticPr fontId="2" type="noConversion"/>
  </si>
  <si>
    <t>김상규</t>
    <phoneticPr fontId="2" type="noConversion"/>
  </si>
  <si>
    <t>055-717-2243</t>
    <phoneticPr fontId="2" type="noConversion"/>
  </si>
  <si>
    <t>청소</t>
    <phoneticPr fontId="2" type="noConversion"/>
  </si>
  <si>
    <t>이윤곤</t>
    <phoneticPr fontId="2" type="noConversion"/>
  </si>
  <si>
    <t>064-740-3343</t>
    <phoneticPr fontId="2" type="noConversion"/>
  </si>
  <si>
    <t>2016 ~ 2017 제주본부 지중선로순시용역</t>
    <phoneticPr fontId="2" type="noConversion"/>
  </si>
  <si>
    <t>박정환</t>
    <phoneticPr fontId="2" type="noConversion"/>
  </si>
  <si>
    <t>064-740-3456</t>
    <phoneticPr fontId="2" type="noConversion"/>
  </si>
  <si>
    <t>16년 제주 신설관로 위치탐사용역(통합)</t>
    <phoneticPr fontId="2" type="noConversion"/>
  </si>
  <si>
    <t>강덕현</t>
    <phoneticPr fontId="2" type="noConversion"/>
  </si>
  <si>
    <t>064-740-3633</t>
    <phoneticPr fontId="2" type="noConversion"/>
  </si>
  <si>
    <t>도서발전소 내진성능 평가용역</t>
    <phoneticPr fontId="2" type="noConversion"/>
  </si>
  <si>
    <t>강영식</t>
    <phoneticPr fontId="2" type="noConversion"/>
  </si>
  <si>
    <t>064-740-3375</t>
    <phoneticPr fontId="2" type="noConversion"/>
  </si>
  <si>
    <t>2016년도 상반기 제주본부 맨홀청소 및 점검공사</t>
    <phoneticPr fontId="2" type="noConversion"/>
  </si>
  <si>
    <t>제주시 연오로 지중화공사 감리용역</t>
    <phoneticPr fontId="2" type="noConversion"/>
  </si>
  <si>
    <t>제주시 두신로 지중화공사 감리용역</t>
    <phoneticPr fontId="2" type="noConversion"/>
  </si>
  <si>
    <t>좌병규</t>
    <phoneticPr fontId="2" type="noConversion"/>
  </si>
  <si>
    <t>064-740-3632</t>
    <phoneticPr fontId="2" type="noConversion"/>
  </si>
  <si>
    <t>제주전력지사</t>
    <phoneticPr fontId="2" type="noConversion"/>
  </si>
  <si>
    <t>무인변전소 경비용역</t>
    <phoneticPr fontId="2" type="noConversion"/>
  </si>
  <si>
    <t>정수현</t>
    <phoneticPr fontId="2" type="noConversion"/>
  </si>
  <si>
    <t>064-729-3363</t>
    <phoneticPr fontId="2" type="noConversion"/>
  </si>
  <si>
    <t>우도SC 수행업무 위탁용역</t>
    <phoneticPr fontId="2" type="noConversion"/>
  </si>
  <si>
    <t>박용범</t>
    <phoneticPr fontId="2" type="noConversion"/>
  </si>
  <si>
    <t>064-740-3665</t>
    <phoneticPr fontId="2" type="noConversion"/>
  </si>
  <si>
    <t>2016년도 하반기 제주본부 맨홀청소 및 점검공사</t>
    <phoneticPr fontId="2" type="noConversion"/>
  </si>
  <si>
    <t>16-17년 제주전력지사 사옥 및 변전(환)소 청소용역</t>
    <phoneticPr fontId="2" type="noConversion"/>
  </si>
  <si>
    <t>한영홍</t>
    <phoneticPr fontId="2" type="noConversion"/>
  </si>
  <si>
    <t>064)729-3311</t>
    <phoneticPr fontId="2" type="noConversion"/>
  </si>
  <si>
    <t>건설환경실</t>
    <phoneticPr fontId="5" type="noConversion"/>
  </si>
  <si>
    <t>포천지역 전기공급시설 전력구공사(용정분기 2차) 감독권한대행 등 건설사업관리용역</t>
    <phoneticPr fontId="2" type="noConversion"/>
  </si>
  <si>
    <t>안효성</t>
    <phoneticPr fontId="2" type="noConversion"/>
  </si>
  <si>
    <t>02-2096-4547</t>
    <phoneticPr fontId="2" type="noConversion"/>
  </si>
  <si>
    <t>경기건설지사</t>
    <phoneticPr fontId="2" type="noConversion"/>
  </si>
  <si>
    <t>154kV 안성-남안성 전력구공사
건설사업관리용역</t>
    <phoneticPr fontId="2" type="noConversion"/>
  </si>
  <si>
    <t>정안균</t>
    <phoneticPr fontId="2" type="noConversion"/>
  </si>
  <si>
    <t>031-230-4473</t>
    <phoneticPr fontId="2" type="noConversion"/>
  </si>
  <si>
    <t>154kV 안성-남안성 전력구공사
건설계기물처리용역</t>
    <phoneticPr fontId="2" type="noConversion"/>
  </si>
  <si>
    <t>서안성S/S #4M.Tr 증설공사 감리용역</t>
    <phoneticPr fontId="2" type="noConversion"/>
  </si>
  <si>
    <t>김동교</t>
    <phoneticPr fontId="2" type="noConversion"/>
  </si>
  <si>
    <t>031-230-4442</t>
    <phoneticPr fontId="2" type="noConversion"/>
  </si>
  <si>
    <t>345kV 신시흥-신성남T/L(군포송정) 전력구 냉각시스템 기본설계용역</t>
    <phoneticPr fontId="2" type="noConversion"/>
  </si>
  <si>
    <t>경기북부지역본부 복합사옥 신축 SG스테이션 구축 용역</t>
    <phoneticPr fontId="2" type="noConversion"/>
  </si>
  <si>
    <t>송우섭</t>
    <phoneticPr fontId="2" type="noConversion"/>
  </si>
  <si>
    <t>02-2096-4385</t>
    <phoneticPr fontId="2" type="noConversion"/>
  </si>
  <si>
    <t>설계실</t>
    <phoneticPr fontId="2" type="noConversion"/>
  </si>
  <si>
    <t>154kV 북안산S/S 토목 
실시설계</t>
    <phoneticPr fontId="2" type="noConversion"/>
  </si>
  <si>
    <t>설계</t>
    <phoneticPr fontId="2" type="noConversion"/>
  </si>
  <si>
    <t>윤경화</t>
    <phoneticPr fontId="2" type="noConversion"/>
  </si>
  <si>
    <t>02-2096-4663</t>
    <phoneticPr fontId="2" type="noConversion"/>
  </si>
  <si>
    <t>평택지역 전기공급시설 전력구공사(고덕-서안성 45번국도 구간) 설계</t>
    <phoneticPr fontId="2" type="noConversion"/>
  </si>
  <si>
    <t>02-2096-4656</t>
    <phoneticPr fontId="2" type="noConversion"/>
  </si>
  <si>
    <t>경인건설처</t>
    <phoneticPr fontId="2" type="noConversion"/>
  </si>
  <si>
    <t>설계실</t>
    <phoneticPr fontId="2" type="noConversion"/>
  </si>
  <si>
    <t>345kV 태전고잔지구 
지중화 설계</t>
    <phoneticPr fontId="2" type="noConversion"/>
  </si>
  <si>
    <t>고윤상</t>
    <phoneticPr fontId="2" type="noConversion"/>
  </si>
  <si>
    <t>02-2096-4661</t>
    <phoneticPr fontId="2" type="noConversion"/>
  </si>
  <si>
    <t>안산지역 전기공급시설 전력구공사
(북안산S/S 배전인출) 설계</t>
    <phoneticPr fontId="2" type="noConversion"/>
  </si>
  <si>
    <t>설계실</t>
    <phoneticPr fontId="2" type="noConversion"/>
  </si>
  <si>
    <t>부천지역 전기공급시설 전력구공사
(도당S/S 배전인출) 설계</t>
    <phoneticPr fontId="2" type="noConversion"/>
  </si>
  <si>
    <t>경인건설처</t>
    <phoneticPr fontId="2" type="noConversion"/>
  </si>
  <si>
    <t>건축부</t>
    <phoneticPr fontId="2" type="noConversion"/>
  </si>
  <si>
    <t>345kV 신부평#2 S/S 건설사업 감리용역</t>
    <phoneticPr fontId="2" type="noConversion"/>
  </si>
  <si>
    <t>최광후</t>
    <phoneticPr fontId="2" type="noConversion"/>
  </si>
  <si>
    <t>02-2096-4591</t>
    <phoneticPr fontId="2" type="noConversion"/>
  </si>
  <si>
    <t>경기건설지사</t>
    <phoneticPr fontId="2" type="noConversion"/>
  </si>
  <si>
    <t xml:space="preserve">154kV 송탄-진위 2차 전력구공사
건설사업관리용역 </t>
    <phoneticPr fontId="2" type="noConversion"/>
  </si>
  <si>
    <t>강성현</t>
    <phoneticPr fontId="2" type="noConversion"/>
  </si>
  <si>
    <t>031-230-4454</t>
    <phoneticPr fontId="2" type="noConversion"/>
  </si>
  <si>
    <t xml:space="preserve">154kV 송탄-진위 2차 전력구공사
건설폐기물처리용역 </t>
    <phoneticPr fontId="2" type="noConversion"/>
  </si>
  <si>
    <t>154kV 안성-남안성 전력구공사
지하시설물도작성용역</t>
    <phoneticPr fontId="2" type="noConversion"/>
  </si>
  <si>
    <t>정안균</t>
    <phoneticPr fontId="2" type="noConversion"/>
  </si>
  <si>
    <t>031-230-4473</t>
    <phoneticPr fontId="2" type="noConversion"/>
  </si>
  <si>
    <t>남서울건설지사</t>
    <phoneticPr fontId="2" type="noConversion"/>
  </si>
  <si>
    <t>154kV 강화-서강화T/L 책임감리용역</t>
    <phoneticPr fontId="2" type="noConversion"/>
  </si>
  <si>
    <t>감리</t>
    <phoneticPr fontId="2" type="noConversion"/>
  </si>
  <si>
    <t>노경열</t>
    <phoneticPr fontId="2" type="noConversion"/>
  </si>
  <si>
    <t>02-3777-9327</t>
    <phoneticPr fontId="2" type="noConversion"/>
  </si>
  <si>
    <t>설계실</t>
    <phoneticPr fontId="2" type="noConversion"/>
  </si>
  <si>
    <t>고양-지축 지중화 사업 설계</t>
    <phoneticPr fontId="2" type="noConversion"/>
  </si>
  <si>
    <t>02-2096-4657</t>
    <phoneticPr fontId="2" type="noConversion"/>
  </si>
  <si>
    <t>154kV 서강화S/S 토목 
실시설계</t>
    <phoneticPr fontId="2" type="noConversion"/>
  </si>
  <si>
    <t>154kV 왕길S/S #3M.Tr 
증설 실시설계</t>
    <phoneticPr fontId="2" type="noConversion"/>
  </si>
  <si>
    <t>윤경화</t>
    <phoneticPr fontId="2" type="noConversion"/>
  </si>
  <si>
    <t>02-2096-4663</t>
    <phoneticPr fontId="2" type="noConversion"/>
  </si>
  <si>
    <t>345kV 군포송정 옥내 C/H 신축공사 실시설계</t>
    <phoneticPr fontId="2" type="noConversion"/>
  </si>
  <si>
    <t>김송렬</t>
    <phoneticPr fontId="2" type="noConversion"/>
  </si>
  <si>
    <t>02-2096-4551</t>
    <phoneticPr fontId="2" type="noConversion"/>
  </si>
  <si>
    <t>송전건설부</t>
    <phoneticPr fontId="2" type="noConversion"/>
  </si>
  <si>
    <t>345kV 동두천~양주T/L문화재지표조사</t>
    <phoneticPr fontId="2" type="noConversion"/>
  </si>
  <si>
    <t>오수영</t>
    <phoneticPr fontId="2" type="noConversion"/>
  </si>
  <si>
    <t>02-2096-4365</t>
    <phoneticPr fontId="2" type="noConversion"/>
  </si>
  <si>
    <t>지중건설부</t>
    <phoneticPr fontId="2" type="noConversion"/>
  </si>
  <si>
    <t>154kV 신성남#2-정자(증) 지중T/L 건설공사 감리용역</t>
    <phoneticPr fontId="2" type="noConversion"/>
  </si>
  <si>
    <t>신승준</t>
    <phoneticPr fontId="2" type="noConversion"/>
  </si>
  <si>
    <t>02-2096-4476</t>
    <phoneticPr fontId="2" type="noConversion"/>
  </si>
  <si>
    <t>변전건설부</t>
    <phoneticPr fontId="2" type="noConversion"/>
  </si>
  <si>
    <t>345kV 신부평#2S/S
건설공사 감리용역</t>
    <phoneticPr fontId="2" type="noConversion"/>
  </si>
  <si>
    <t>성민국</t>
    <phoneticPr fontId="2" type="noConversion"/>
  </si>
  <si>
    <t>02-2096-4486</t>
    <phoneticPr fontId="2" type="noConversion"/>
  </si>
  <si>
    <t>중부S/S S.W 증설공사 감리용역</t>
    <phoneticPr fontId="2" type="noConversion"/>
  </si>
  <si>
    <t>감리</t>
    <phoneticPr fontId="2" type="noConversion"/>
  </si>
  <si>
    <t>허성</t>
    <phoneticPr fontId="2" type="noConversion"/>
  </si>
  <si>
    <t>02-2096-4485</t>
    <phoneticPr fontId="2" type="noConversion"/>
  </si>
  <si>
    <t>화성지역 전기공급시설 전력구공사(사강인출) 설계</t>
    <phoneticPr fontId="2" type="noConversion"/>
  </si>
  <si>
    <t>김대일</t>
    <phoneticPr fontId="2" type="noConversion"/>
  </si>
  <si>
    <t>02-2096-4662</t>
    <phoneticPr fontId="2" type="noConversion"/>
  </si>
  <si>
    <t>고양향동지구 철탑 보강 기술검토 용역</t>
    <phoneticPr fontId="2" type="noConversion"/>
  </si>
  <si>
    <t>이장훈</t>
    <phoneticPr fontId="2" type="noConversion"/>
  </si>
  <si>
    <t>02-2096-4464</t>
    <phoneticPr fontId="2" type="noConversion"/>
  </si>
  <si>
    <t>남서울건설지사</t>
    <phoneticPr fontId="2" type="noConversion"/>
  </si>
  <si>
    <t>345㎸ 동서울-미금T/L 지중화 건설공사 (하남지역현안)</t>
    <phoneticPr fontId="2" type="noConversion"/>
  </si>
  <si>
    <t>박수신</t>
    <phoneticPr fontId="2" type="noConversion"/>
  </si>
  <si>
    <t>02-3777-9382</t>
    <phoneticPr fontId="2" type="noConversion"/>
  </si>
  <si>
    <t>154kV 덕소S/S 옥내화 토건 실시설계</t>
    <phoneticPr fontId="2" type="noConversion"/>
  </si>
  <si>
    <t>유환수</t>
    <phoneticPr fontId="2" type="noConversion"/>
  </si>
  <si>
    <t>02-2096-4664</t>
    <phoneticPr fontId="2" type="noConversion"/>
  </si>
  <si>
    <t>154kV 용정분기 지중T/L 
실시설계도 작성용역</t>
    <phoneticPr fontId="2" type="noConversion"/>
  </si>
  <si>
    <t>02-2096-4453</t>
    <phoneticPr fontId="2" type="noConversion"/>
  </si>
  <si>
    <t>오산, 세교지역 전기공급시설 
관로공사(세교-궐동(2차)) 설계</t>
    <phoneticPr fontId="2" type="noConversion"/>
  </si>
  <si>
    <t xml:space="preserve">154kV 송탄-진위 2차 전력구공사
지하시설물도작성용역 </t>
    <phoneticPr fontId="2" type="noConversion"/>
  </si>
  <si>
    <t>345kV 서(신)인천CC 모선용 CLR 설치공사 감리용역</t>
    <phoneticPr fontId="2" type="noConversion"/>
  </si>
  <si>
    <t>02-3777-9419</t>
    <phoneticPr fontId="2" type="noConversion"/>
  </si>
  <si>
    <t>경인건설처</t>
    <phoneticPr fontId="2" type="noConversion"/>
  </si>
  <si>
    <t>345kV 동서울#2S/S
건설공사 감리용역</t>
    <phoneticPr fontId="2" type="noConversion"/>
  </si>
  <si>
    <t>이민태</t>
    <phoneticPr fontId="2" type="noConversion"/>
  </si>
  <si>
    <t>02-2096-4481</t>
    <phoneticPr fontId="2" type="noConversion"/>
  </si>
  <si>
    <t>설계실</t>
    <phoneticPr fontId="2" type="noConversion"/>
  </si>
  <si>
    <t>154kV 도봉S/S 토목 
실시설계</t>
    <phoneticPr fontId="2" type="noConversion"/>
  </si>
  <si>
    <t>설계</t>
    <phoneticPr fontId="2" type="noConversion"/>
  </si>
  <si>
    <t>고윤상</t>
    <phoneticPr fontId="2" type="noConversion"/>
  </si>
  <si>
    <t>02-2096-4661</t>
    <phoneticPr fontId="2" type="noConversion"/>
  </si>
  <si>
    <t>154kV 남군포S/S 토목 
실시설계</t>
    <phoneticPr fontId="2" type="noConversion"/>
  </si>
  <si>
    <t>윤경화</t>
    <phoneticPr fontId="2" type="noConversion"/>
  </si>
  <si>
    <t>02-2096-4663</t>
    <phoneticPr fontId="2" type="noConversion"/>
  </si>
  <si>
    <t>154kV 위례S/S 토목 
실시설계</t>
    <phoneticPr fontId="2" type="noConversion"/>
  </si>
  <si>
    <t>154kV 동탄S/S 토목 
실시설계</t>
    <phoneticPr fontId="2" type="noConversion"/>
  </si>
  <si>
    <t>154kV 마도분기T/L 
실시설계</t>
    <phoneticPr fontId="2" type="noConversion"/>
  </si>
  <si>
    <t>345kV 의정부S/S ESS 
실시설계</t>
    <phoneticPr fontId="2" type="noConversion"/>
  </si>
  <si>
    <t>345kV 서안성S/S ESS 
실시설계</t>
    <phoneticPr fontId="2" type="noConversion"/>
  </si>
  <si>
    <t>345kV 미금S/S ESS 
실시설계</t>
    <phoneticPr fontId="2" type="noConversion"/>
  </si>
  <si>
    <t>유환수</t>
    <phoneticPr fontId="2" type="noConversion"/>
  </si>
  <si>
    <t>02-2096-4664</t>
    <phoneticPr fontId="2" type="noConversion"/>
  </si>
  <si>
    <t>154kV 논일-역삼(연결) 지중T/L 
실시설계도 작성용역</t>
    <phoneticPr fontId="2" type="noConversion"/>
  </si>
  <si>
    <t>02-2096-4451</t>
    <phoneticPr fontId="2" type="noConversion"/>
  </si>
  <si>
    <t>154kV 논현-대치(연결) 지중T/L 
실시설계도 작성용역</t>
    <phoneticPr fontId="2" type="noConversion"/>
  </si>
  <si>
    <t>20-2096-4451</t>
    <phoneticPr fontId="2" type="noConversion"/>
  </si>
  <si>
    <t>경인건설처</t>
    <phoneticPr fontId="2" type="noConversion"/>
  </si>
  <si>
    <t>건설환경실</t>
    <phoneticPr fontId="5" type="noConversion"/>
  </si>
  <si>
    <t>세종로-운니 전력구공사 감독권한대행 등 건설사업관리용역</t>
    <phoneticPr fontId="2" type="noConversion"/>
  </si>
  <si>
    <t>정재규</t>
    <phoneticPr fontId="2" type="noConversion"/>
  </si>
  <si>
    <t>02-2096-4542</t>
    <phoneticPr fontId="2" type="noConversion"/>
  </si>
  <si>
    <t>설계실</t>
    <phoneticPr fontId="2" type="noConversion"/>
  </si>
  <si>
    <t>154kV 봉담S/S 토목 
실시설계</t>
    <phoneticPr fontId="2" type="noConversion"/>
  </si>
  <si>
    <t>설계</t>
    <phoneticPr fontId="2" type="noConversion"/>
  </si>
  <si>
    <t>고윤상</t>
    <phoneticPr fontId="2" type="noConversion"/>
  </si>
  <si>
    <t>02-2096-4661</t>
    <phoneticPr fontId="2" type="noConversion"/>
  </si>
  <si>
    <t>화성지역 전기공급시설 전력구공사(봉담분기) 설계</t>
    <phoneticPr fontId="2" type="noConversion"/>
  </si>
  <si>
    <t>유환수</t>
    <phoneticPr fontId="2" type="noConversion"/>
  </si>
  <si>
    <t>02-2096-4664</t>
    <phoneticPr fontId="2" type="noConversion"/>
  </si>
  <si>
    <t>건축부</t>
    <phoneticPr fontId="2" type="noConversion"/>
  </si>
  <si>
    <t>154kV 용정S/S 소방 감리용역</t>
    <phoneticPr fontId="2" type="noConversion"/>
  </si>
  <si>
    <t>김문수</t>
    <phoneticPr fontId="2" type="noConversion"/>
  </si>
  <si>
    <t>02-2096-4594</t>
    <phoneticPr fontId="2" type="noConversion"/>
  </si>
  <si>
    <t>154kV 진건S/S 소방 감리용역</t>
    <phoneticPr fontId="2" type="noConversion"/>
  </si>
  <si>
    <t>남서울건설지사</t>
    <phoneticPr fontId="2" type="noConversion"/>
  </si>
  <si>
    <t>345kV 영서S/S GIS대체 및 SW증설</t>
    <phoneticPr fontId="2" type="noConversion"/>
  </si>
  <si>
    <t>김제환</t>
    <phoneticPr fontId="2" type="noConversion"/>
  </si>
  <si>
    <t>02-3777-9417</t>
    <phoneticPr fontId="2" type="noConversion"/>
  </si>
  <si>
    <t>154kV 영서-가산 지중T/L 
실시설계도 작성용역</t>
    <phoneticPr fontId="2" type="noConversion"/>
  </si>
  <si>
    <t>경인건설처</t>
    <phoneticPr fontId="2" type="noConversion"/>
  </si>
  <si>
    <t>지중건설부</t>
    <phoneticPr fontId="2" type="noConversion"/>
  </si>
  <si>
    <t>용정분기 전력구 소방설비공사 감리용역</t>
    <phoneticPr fontId="2" type="noConversion"/>
  </si>
  <si>
    <t>감리</t>
    <phoneticPr fontId="2" type="noConversion"/>
  </si>
  <si>
    <t>유상수</t>
    <phoneticPr fontId="2" type="noConversion"/>
  </si>
  <si>
    <t>02-2096-4373</t>
    <phoneticPr fontId="2" type="noConversion"/>
  </si>
  <si>
    <t>설계실</t>
    <phoneticPr fontId="2" type="noConversion"/>
  </si>
  <si>
    <t>154kV 동평택S/S 토목 
실시설계</t>
    <phoneticPr fontId="2" type="noConversion"/>
  </si>
  <si>
    <t>설계</t>
    <phoneticPr fontId="2" type="noConversion"/>
  </si>
  <si>
    <t>고윤상</t>
    <phoneticPr fontId="2" type="noConversion"/>
  </si>
  <si>
    <t>02-2096-4661</t>
    <phoneticPr fontId="2" type="noConversion"/>
  </si>
  <si>
    <t>154kV 수촌S/S 토목 
실시설계</t>
    <phoneticPr fontId="2" type="noConversion"/>
  </si>
  <si>
    <t>윤경화</t>
    <phoneticPr fontId="2" type="noConversion"/>
  </si>
  <si>
    <t>02-2096-4663</t>
    <phoneticPr fontId="2" type="noConversion"/>
  </si>
  <si>
    <t>남서울건설지사</t>
    <phoneticPr fontId="2" type="noConversion"/>
  </si>
  <si>
    <t>감리</t>
    <phoneticPr fontId="2" type="noConversion"/>
  </si>
  <si>
    <t>설계실</t>
    <phoneticPr fontId="2" type="noConversion"/>
  </si>
  <si>
    <t>건설환경실</t>
    <phoneticPr fontId="2" type="noConversion"/>
  </si>
  <si>
    <t>설계실</t>
    <phoneticPr fontId="2" type="noConversion"/>
  </si>
  <si>
    <t>설계실</t>
    <phoneticPr fontId="2" type="noConversion"/>
  </si>
  <si>
    <t>설계실</t>
    <phoneticPr fontId="2" type="noConversion"/>
  </si>
  <si>
    <t>설계실</t>
    <phoneticPr fontId="2" type="noConversion"/>
  </si>
  <si>
    <t>건설환경실</t>
    <phoneticPr fontId="2" type="noConversion"/>
  </si>
  <si>
    <t>건설환경실</t>
    <phoneticPr fontId="2" type="noConversion"/>
  </si>
  <si>
    <t>변전건설부</t>
    <phoneticPr fontId="2" type="noConversion"/>
  </si>
  <si>
    <t>송전건설부</t>
    <phoneticPr fontId="2" type="noConversion"/>
  </si>
  <si>
    <t>설계실</t>
    <phoneticPr fontId="2" type="noConversion"/>
  </si>
  <si>
    <t>설계실</t>
    <phoneticPr fontId="2" type="noConversion"/>
  </si>
  <si>
    <t>건설환경실</t>
    <phoneticPr fontId="2" type="noConversion"/>
  </si>
  <si>
    <t>변전건설부</t>
    <phoneticPr fontId="2" type="noConversion"/>
  </si>
  <si>
    <t>중부건설처</t>
    <phoneticPr fontId="2" type="noConversion"/>
  </si>
  <si>
    <t>당진건설실</t>
    <phoneticPr fontId="2" type="noConversion"/>
  </si>
  <si>
    <t>송전건설부</t>
    <phoneticPr fontId="2" type="noConversion"/>
  </si>
  <si>
    <t>송전건설부</t>
    <phoneticPr fontId="2" type="noConversion"/>
  </si>
  <si>
    <t>건설환경실</t>
    <phoneticPr fontId="2" type="noConversion"/>
  </si>
  <si>
    <t>설계실</t>
    <phoneticPr fontId="2" type="noConversion"/>
  </si>
  <si>
    <t>당진건설실</t>
    <phoneticPr fontId="2" type="noConversion"/>
  </si>
  <si>
    <t>설계실</t>
    <phoneticPr fontId="2" type="noConversion"/>
  </si>
  <si>
    <t>설계실</t>
    <phoneticPr fontId="2" type="noConversion"/>
  </si>
  <si>
    <t>설계실</t>
    <phoneticPr fontId="2" type="noConversion"/>
  </si>
  <si>
    <t>남부건설처</t>
    <phoneticPr fontId="2" type="noConversion"/>
  </si>
  <si>
    <t>남부건설처</t>
    <phoneticPr fontId="2" type="noConversion"/>
  </si>
  <si>
    <t>대구경북건설지사</t>
    <phoneticPr fontId="2" type="noConversion"/>
  </si>
  <si>
    <t>154kV 선산-안계 등 2개T/L 지장이설공사 책임감리</t>
    <phoneticPr fontId="2" type="noConversion"/>
  </si>
  <si>
    <t>권영진</t>
    <phoneticPr fontId="2" type="noConversion"/>
  </si>
  <si>
    <t>053-722-3359</t>
    <phoneticPr fontId="2" type="noConversion"/>
  </si>
  <si>
    <t>직할</t>
    <phoneticPr fontId="2" type="noConversion"/>
  </si>
  <si>
    <t>154kV 기장-좌천T/L 소규모 환경평가용역</t>
    <phoneticPr fontId="2" type="noConversion"/>
  </si>
  <si>
    <t>김상희</t>
    <phoneticPr fontId="2" type="noConversion"/>
  </si>
  <si>
    <t>051-240-9374</t>
    <phoneticPr fontId="2" type="noConversion"/>
  </si>
  <si>
    <t>154kV 기장-좌천T/L 사전재해 영향성 평가용역</t>
    <phoneticPr fontId="2" type="noConversion"/>
  </si>
  <si>
    <t>154kV 기장-좌천T/L 자재운반 방법 선정용역</t>
    <phoneticPr fontId="2" type="noConversion"/>
  </si>
  <si>
    <t>154kV 북면분기T/L 소규모 환경평가용역</t>
    <phoneticPr fontId="2" type="noConversion"/>
  </si>
  <si>
    <t>154kV 북면분기T/L 사전재해 영향성 평가용역</t>
    <phoneticPr fontId="2" type="noConversion"/>
  </si>
  <si>
    <t>154kV 북면분기T/L 자재운반 방법 선정용역</t>
    <phoneticPr fontId="2" type="noConversion"/>
  </si>
  <si>
    <t>345kV 안동복합S/Y #1M.Tr 설치공사 감리용역</t>
    <phoneticPr fontId="2" type="noConversion"/>
  </si>
  <si>
    <t>권민지</t>
    <phoneticPr fontId="2" type="noConversion"/>
  </si>
  <si>
    <t>053-722-3364</t>
    <phoneticPr fontId="2" type="noConversion"/>
  </si>
  <si>
    <t>154kV 왜관S/S 소방설비 감리용역</t>
    <phoneticPr fontId="2" type="noConversion"/>
  </si>
  <si>
    <t>황채기</t>
    <phoneticPr fontId="2" type="noConversion"/>
  </si>
  <si>
    <t>053-722-3262</t>
    <phoneticPr fontId="2" type="noConversion"/>
  </si>
  <si>
    <t>345kV 의령S/S #3M.Tr 증설 감리용역</t>
    <phoneticPr fontId="2" type="noConversion"/>
  </si>
  <si>
    <t>감리</t>
    <phoneticPr fontId="2" type="noConversion"/>
  </si>
  <si>
    <t>조석원</t>
    <phoneticPr fontId="2" type="noConversion"/>
  </si>
  <si>
    <t>051-240-9475</t>
    <phoneticPr fontId="2" type="noConversion"/>
  </si>
  <si>
    <t>수산분기 전력구 감리용역</t>
    <phoneticPr fontId="2" type="noConversion"/>
  </si>
  <si>
    <t>김민호</t>
    <phoneticPr fontId="2" type="noConversion"/>
  </si>
  <si>
    <t>051-240-9504</t>
    <phoneticPr fontId="2" type="noConversion"/>
  </si>
  <si>
    <t>구포-대저 전력구 감리용역</t>
    <phoneticPr fontId="2" type="noConversion"/>
  </si>
  <si>
    <t>진창오</t>
    <phoneticPr fontId="2" type="noConversion"/>
  </si>
  <si>
    <t>051-240-9513</t>
    <phoneticPr fontId="2" type="noConversion"/>
  </si>
  <si>
    <t>2016년대구경북건설지사 사옥청소용역</t>
    <phoneticPr fontId="2" type="noConversion"/>
  </si>
  <si>
    <t>이태호</t>
    <phoneticPr fontId="2" type="noConversion"/>
  </si>
  <si>
    <t>053-722-3312</t>
    <phoneticPr fontId="2" type="noConversion"/>
  </si>
  <si>
    <t>154kV 진례분기T/L 소규모 환경평가용역</t>
    <phoneticPr fontId="2" type="noConversion"/>
  </si>
  <si>
    <t>154kV 진례분기T/L 사전재해 영향성 평가용역</t>
    <phoneticPr fontId="2" type="noConversion"/>
  </si>
  <si>
    <t>154kV 진례분기T/L 자재운반 방법 선정용역</t>
    <phoneticPr fontId="2" type="noConversion"/>
  </si>
  <si>
    <t>시랑분기 전력구 감리용역</t>
    <phoneticPr fontId="2" type="noConversion"/>
  </si>
  <si>
    <t>김승도</t>
    <phoneticPr fontId="2" type="noConversion"/>
  </si>
  <si>
    <t>051-240-9503</t>
    <phoneticPr fontId="2" type="noConversion"/>
  </si>
  <si>
    <t>수산S/S 소방설비공사 소방감리용역</t>
    <phoneticPr fontId="2" type="noConversion"/>
  </si>
  <si>
    <t>안을상</t>
    <phoneticPr fontId="2" type="noConversion"/>
  </si>
  <si>
    <t>051-240-9482</t>
    <phoneticPr fontId="2" type="noConversion"/>
  </si>
  <si>
    <t>시랑분기 전력구 전기소방설비공사 설계용역</t>
    <phoneticPr fontId="2" type="noConversion"/>
  </si>
  <si>
    <t>설계</t>
    <phoneticPr fontId="2" type="noConversion"/>
  </si>
  <si>
    <t>김경수</t>
    <phoneticPr fontId="2" type="noConversion"/>
  </si>
  <si>
    <t>051-240-9484</t>
    <phoneticPr fontId="2" type="noConversion"/>
  </si>
  <si>
    <t>345kV 북대구S/S #3M.Tr 증설공사 감리용역</t>
    <phoneticPr fontId="2" type="noConversion"/>
  </si>
  <si>
    <t>최용기</t>
    <phoneticPr fontId="2" type="noConversion"/>
  </si>
  <si>
    <t>053-722-3369</t>
    <phoneticPr fontId="2" type="noConversion"/>
  </si>
  <si>
    <t>345kV 북부산S/S 345kV GIS 대체 감리용역</t>
    <phoneticPr fontId="2" type="noConversion"/>
  </si>
  <si>
    <t>강병혁</t>
    <phoneticPr fontId="2" type="noConversion"/>
  </si>
  <si>
    <t>051-240-9493</t>
    <phoneticPr fontId="2" type="noConversion"/>
  </si>
  <si>
    <t>345kV 신마산S/S 345kV GIS 대체 감리용역</t>
    <phoneticPr fontId="2" type="noConversion"/>
  </si>
  <si>
    <t>진상호</t>
    <phoneticPr fontId="2" type="noConversion"/>
  </si>
  <si>
    <t>051-240-9494</t>
    <phoneticPr fontId="2" type="noConversion"/>
  </si>
  <si>
    <t>345kV 삼천포T/P, 신고성S/S 362kV 대체 감리용역</t>
    <phoneticPr fontId="2" type="noConversion"/>
  </si>
  <si>
    <t>이병삼</t>
    <phoneticPr fontId="2" type="noConversion"/>
  </si>
  <si>
    <t>051-240-9474</t>
    <phoneticPr fontId="2" type="noConversion"/>
  </si>
  <si>
    <t>154kV 경주S/S 옥내화 소방설비 감리용역</t>
    <phoneticPr fontId="2" type="noConversion"/>
  </si>
  <si>
    <t>황채기</t>
    <phoneticPr fontId="2" type="noConversion"/>
  </si>
  <si>
    <t>053-722-3262</t>
    <phoneticPr fontId="2" type="noConversion"/>
  </si>
  <si>
    <t>345kV 신울산복합-북부산T/L 건설 책임감리용역</t>
    <phoneticPr fontId="2" type="noConversion"/>
  </si>
  <si>
    <t>남택하</t>
    <phoneticPr fontId="2" type="noConversion"/>
  </si>
  <si>
    <t>051-240-9442</t>
    <phoneticPr fontId="2" type="noConversion"/>
  </si>
  <si>
    <t>154kV 갈사분기, 154kV 태금-갈사T/L 건설 책임감리용역</t>
    <phoneticPr fontId="2" type="noConversion"/>
  </si>
  <si>
    <t>스마트 e-러닝시스템 구축</t>
    <phoneticPr fontId="2" type="noConversion"/>
  </si>
  <si>
    <t>김지훈</t>
    <phoneticPr fontId="2" type="noConversion"/>
  </si>
  <si>
    <t>02-970-3387</t>
    <phoneticPr fontId="2" type="noConversion"/>
  </si>
  <si>
    <t>1차 e-러닝 직무컨텐츠 개발</t>
    <phoneticPr fontId="2" type="noConversion"/>
  </si>
  <si>
    <t>교육생현장견학 차량임차</t>
    <phoneticPr fontId="2" type="noConversion"/>
  </si>
  <si>
    <t>김현수</t>
    <phoneticPr fontId="2" type="noConversion"/>
  </si>
  <si>
    <t>02-970-3215</t>
    <phoneticPr fontId="2" type="noConversion"/>
  </si>
  <si>
    <t>시설관리 용역</t>
    <phoneticPr fontId="2" type="noConversion"/>
  </si>
  <si>
    <t>김용환</t>
    <phoneticPr fontId="2" type="noConversion"/>
  </si>
  <si>
    <t>02-970-3253</t>
    <phoneticPr fontId="2" type="noConversion"/>
  </si>
  <si>
    <t>청소용역</t>
    <phoneticPr fontId="2" type="noConversion"/>
  </si>
  <si>
    <t>2차 e-러닝 직무컨텐츠 개발</t>
    <phoneticPr fontId="2" type="noConversion"/>
  </si>
  <si>
    <t>정보기술처</t>
    <phoneticPr fontId="2" type="noConversion"/>
  </si>
  <si>
    <t>PLC사업실</t>
    <phoneticPr fontId="2" type="noConversion"/>
  </si>
  <si>
    <t>저압AMI서버 응용SW 업그레이드 용역</t>
    <phoneticPr fontId="2" type="noConversion"/>
  </si>
  <si>
    <t>ICT분야</t>
    <phoneticPr fontId="2" type="noConversion"/>
  </si>
  <si>
    <t>장경석</t>
    <phoneticPr fontId="2" type="noConversion"/>
  </si>
  <si>
    <t>061-345-6293</t>
    <phoneticPr fontId="2" type="noConversion"/>
  </si>
  <si>
    <t>통신시설부</t>
    <phoneticPr fontId="2" type="noConversion"/>
  </si>
  <si>
    <t>개인정보 영향평가</t>
    <phoneticPr fontId="2" type="noConversion"/>
  </si>
  <si>
    <t>심윤보</t>
    <phoneticPr fontId="2" type="noConversion"/>
  </si>
  <si>
    <t>061-345-6234</t>
    <phoneticPr fontId="2" type="noConversion"/>
  </si>
  <si>
    <t>전력연구원</t>
    <phoneticPr fontId="2" type="noConversion"/>
  </si>
  <si>
    <t>ICT운영부</t>
    <phoneticPr fontId="2" type="noConversion"/>
  </si>
  <si>
    <t>강정신</t>
    <phoneticPr fontId="2" type="noConversion"/>
  </si>
  <si>
    <t>042-685-5063</t>
    <phoneticPr fontId="2" type="noConversion"/>
  </si>
  <si>
    <t>042-865-5054</t>
    <phoneticPr fontId="2" type="noConversion"/>
  </si>
  <si>
    <t>김진국</t>
    <phoneticPr fontId="2" type="noConversion"/>
  </si>
  <si>
    <t>042-865-5025</t>
    <phoneticPr fontId="2" type="noConversion"/>
  </si>
  <si>
    <t>보호협조 메시지 암호·인증 모듈 개발</t>
  </si>
  <si>
    <t>자재검사처</t>
    <phoneticPr fontId="2" type="noConversion"/>
  </si>
  <si>
    <t>검사지원부</t>
    <phoneticPr fontId="2" type="noConversion"/>
  </si>
  <si>
    <t>피복고동 탈피용역</t>
    <phoneticPr fontId="2" type="noConversion"/>
  </si>
  <si>
    <t>수의</t>
    <phoneticPr fontId="2" type="noConversion"/>
  </si>
  <si>
    <t>이창배</t>
    <phoneticPr fontId="2" type="noConversion"/>
  </si>
  <si>
    <t>031-420-1222</t>
    <phoneticPr fontId="2" type="noConversion"/>
  </si>
  <si>
    <t>피복고동 부산물매각</t>
    <phoneticPr fontId="2" type="noConversion"/>
  </si>
  <si>
    <t>청소관리용역</t>
    <phoneticPr fontId="2" type="noConversion"/>
  </si>
  <si>
    <t>청소</t>
    <phoneticPr fontId="2" type="noConversion"/>
  </si>
  <si>
    <t>이기창</t>
    <phoneticPr fontId="2" type="noConversion"/>
  </si>
  <si>
    <t>031-420-1218</t>
    <phoneticPr fontId="2" type="noConversion"/>
  </si>
  <si>
    <t>시설관리용역</t>
    <phoneticPr fontId="2" type="noConversion"/>
  </si>
  <si>
    <t>배전검사부</t>
    <phoneticPr fontId="2" type="noConversion"/>
  </si>
  <si>
    <t>시험설비 검교정 용역</t>
    <phoneticPr fontId="2" type="noConversion"/>
  </si>
  <si>
    <t>안병군</t>
    <phoneticPr fontId="2" type="noConversion"/>
  </si>
  <si>
    <t>031-420-1296</t>
    <phoneticPr fontId="2" type="noConversion"/>
  </si>
  <si>
    <t>수안보연수원</t>
    <phoneticPr fontId="2" type="noConversion"/>
  </si>
  <si>
    <t>2016년 수안보연수원 야간 일반경비용역</t>
    <phoneticPr fontId="2" type="noConversion"/>
  </si>
  <si>
    <t>이태연</t>
    <phoneticPr fontId="2" type="noConversion"/>
  </si>
  <si>
    <t>043-840-2004</t>
    <phoneticPr fontId="2" type="noConversion"/>
  </si>
  <si>
    <t>수안보연수원 승강기 유지관리 및 보수용역</t>
    <phoneticPr fontId="2" type="noConversion"/>
  </si>
  <si>
    <t>안재복</t>
    <phoneticPr fontId="2" type="noConversion"/>
  </si>
  <si>
    <t>043-840-2026</t>
    <phoneticPr fontId="2" type="noConversion"/>
  </si>
  <si>
    <t>수안보연수원 전기안전관리자 및 업무대행 용역</t>
    <phoneticPr fontId="2" type="noConversion"/>
  </si>
  <si>
    <t>2016년 수안보연수원 취사보조 파견용역</t>
    <phoneticPr fontId="2" type="noConversion"/>
  </si>
  <si>
    <t>조규탁</t>
    <phoneticPr fontId="2" type="noConversion"/>
  </si>
  <si>
    <t>수안보연수원 사옥청소관리용역</t>
    <phoneticPr fontId="2" type="noConversion"/>
  </si>
  <si>
    <t>임정순</t>
    <phoneticPr fontId="2" type="noConversion"/>
  </si>
  <si>
    <t>043-840-2022</t>
    <phoneticPr fontId="2" type="noConversion"/>
  </si>
  <si>
    <t>배전계획처</t>
    <phoneticPr fontId="2" type="noConversion"/>
  </si>
  <si>
    <t>배전기술부</t>
    <phoneticPr fontId="2" type="noConversion"/>
  </si>
  <si>
    <t>DAS Tile Server 개발 및 구축</t>
    <phoneticPr fontId="5" type="noConversion"/>
  </si>
  <si>
    <t>DAS 실시간 데이터 제공 플랫폼 구축</t>
    <phoneticPr fontId="5" type="noConversion"/>
  </si>
  <si>
    <t>DAS-차세대 SCADA 연계시스템 구축</t>
    <phoneticPr fontId="5" type="noConversion"/>
  </si>
  <si>
    <t>2016년도 배전지능화 성능관리 위탁</t>
    <phoneticPr fontId="5" type="noConversion"/>
  </si>
  <si>
    <t>2016년도 배전지능화 주장치 SW 성능관리 위탁</t>
    <phoneticPr fontId="5" type="noConversion"/>
  </si>
  <si>
    <t>2016년도 전력구 감싯시스템 성능관리 위탁</t>
    <phoneticPr fontId="5" type="noConversion"/>
  </si>
  <si>
    <t>자재처</t>
    <phoneticPr fontId="2" type="noConversion"/>
  </si>
  <si>
    <t>가격조사부</t>
    <phoneticPr fontId="2" type="noConversion"/>
  </si>
  <si>
    <t>16년 원가계산용역</t>
    <phoneticPr fontId="2" type="noConversion"/>
  </si>
  <si>
    <t>김용현</t>
    <phoneticPr fontId="2" type="noConversion"/>
  </si>
  <si>
    <t>061-4432</t>
    <phoneticPr fontId="2" type="noConversion"/>
  </si>
  <si>
    <t>자재운영부</t>
    <phoneticPr fontId="2" type="noConversion"/>
  </si>
  <si>
    <t>13개 자재센터(본사담당 채진석)</t>
    <phoneticPr fontId="2" type="noConversion"/>
  </si>
  <si>
    <t>061-4422</t>
    <phoneticPr fontId="2" type="noConversion"/>
  </si>
  <si>
    <t>PCBs 분석 용역</t>
    <phoneticPr fontId="2" type="noConversion"/>
  </si>
  <si>
    <t>영업처</t>
    <phoneticPr fontId="2" type="noConversion"/>
  </si>
  <si>
    <t>영업계획실</t>
    <phoneticPr fontId="2" type="noConversion"/>
  </si>
  <si>
    <t>에너지신산업 대응을 위한 약관전면개편 연구</t>
    <phoneticPr fontId="2" type="noConversion"/>
  </si>
  <si>
    <t>김상진</t>
    <phoneticPr fontId="2" type="noConversion"/>
  </si>
  <si>
    <t>061-345-4525</t>
    <phoneticPr fontId="2" type="noConversion"/>
  </si>
  <si>
    <t>요금제도실</t>
    <phoneticPr fontId="2" type="noConversion"/>
  </si>
  <si>
    <t>영업처</t>
    <phoneticPr fontId="2" type="noConversion"/>
  </si>
  <si>
    <t>CS부</t>
    <phoneticPr fontId="2" type="noConversion"/>
  </si>
  <si>
    <t>고객센터 업무 위탁용역</t>
    <phoneticPr fontId="2" type="noConversion"/>
  </si>
  <si>
    <t>심판준</t>
    <phoneticPr fontId="2" type="noConversion"/>
  </si>
  <si>
    <t>061-345-4543</t>
    <phoneticPr fontId="2" type="noConversion"/>
  </si>
  <si>
    <t>전력서비스 고객만족도 조사용역</t>
    <phoneticPr fontId="2" type="noConversion"/>
  </si>
  <si>
    <t>권인철</t>
    <phoneticPr fontId="2" type="noConversion"/>
  </si>
  <si>
    <t>061-345-4541</t>
    <phoneticPr fontId="2" type="noConversion"/>
  </si>
  <si>
    <t>온라인 패널단 운영용역</t>
    <phoneticPr fontId="2" type="noConversion"/>
  </si>
  <si>
    <t>KEPCO 대학생 서포터즈 운영용역</t>
    <phoneticPr fontId="2" type="noConversion"/>
  </si>
  <si>
    <t>2016년 공공기관 고객만족도 조사용역</t>
    <phoneticPr fontId="2" type="noConversion"/>
  </si>
  <si>
    <t>영업운영부</t>
    <phoneticPr fontId="2" type="noConversion"/>
  </si>
  <si>
    <t>나현철</t>
    <phoneticPr fontId="2" type="noConversion"/>
  </si>
  <si>
    <t>061-345-4533</t>
    <phoneticPr fontId="2" type="noConversion"/>
  </si>
  <si>
    <t>영업운영부</t>
    <phoneticPr fontId="2" type="noConversion"/>
  </si>
  <si>
    <t>기술기획처</t>
    <phoneticPr fontId="2" type="noConversion"/>
  </si>
  <si>
    <t>061-345-3755</t>
    <phoneticPr fontId="2" type="noConversion"/>
  </si>
  <si>
    <t>기술기획처</t>
    <phoneticPr fontId="2" type="noConversion"/>
  </si>
  <si>
    <t>해외전시회 준비용역
(하노버)</t>
    <phoneticPr fontId="2" type="noConversion"/>
  </si>
  <si>
    <t>정경철</t>
    <phoneticPr fontId="2" type="noConversion"/>
  </si>
  <si>
    <t>061-345-3732</t>
    <phoneticPr fontId="2" type="noConversion"/>
  </si>
  <si>
    <t>BIXPO 2016 준비 및 운영대행용역</t>
    <phoneticPr fontId="2" type="noConversion"/>
  </si>
  <si>
    <t>장준수</t>
    <phoneticPr fontId="2" type="noConversion"/>
  </si>
  <si>
    <t>061-345-3758</t>
    <phoneticPr fontId="2" type="noConversion"/>
  </si>
  <si>
    <t>해외전시회 준비용역
(이탈리아)</t>
    <phoneticPr fontId="2" type="noConversion"/>
  </si>
  <si>
    <t>031-345-3732</t>
    <phoneticPr fontId="2" type="noConversion"/>
  </si>
  <si>
    <t>감사실</t>
    <phoneticPr fontId="2" type="noConversion"/>
  </si>
  <si>
    <t>청렴윤리부</t>
    <phoneticPr fontId="2" type="noConversion"/>
  </si>
  <si>
    <t>16년 자체청렴도 조사 용역</t>
    <phoneticPr fontId="2" type="noConversion"/>
  </si>
  <si>
    <t>송창영</t>
    <phoneticPr fontId="2" type="noConversion"/>
  </si>
  <si>
    <t>061-345-3252</t>
    <phoneticPr fontId="2" type="noConversion"/>
  </si>
  <si>
    <t>품질경영처</t>
    <phoneticPr fontId="2" type="noConversion"/>
  </si>
  <si>
    <t>품질기획실</t>
    <phoneticPr fontId="2" type="noConversion"/>
  </si>
  <si>
    <t>녹색경영시스템 인증갱신심사 용역</t>
    <phoneticPr fontId="2" type="noConversion"/>
  </si>
  <si>
    <t>박진홍</t>
    <phoneticPr fontId="2" type="noConversion"/>
  </si>
  <si>
    <t>061-345-4914</t>
    <phoneticPr fontId="2" type="noConversion"/>
  </si>
  <si>
    <t>품질경영시스템 인증확대심사 용역</t>
    <phoneticPr fontId="2" type="noConversion"/>
  </si>
  <si>
    <t>장두영</t>
    <phoneticPr fontId="2" type="noConversion"/>
  </si>
  <si>
    <t>061-345-4913</t>
    <phoneticPr fontId="2" type="noConversion"/>
  </si>
  <si>
    <t>기술표준부</t>
    <phoneticPr fontId="2" type="noConversion"/>
  </si>
  <si>
    <t>개폐장치 사내규격 국제규격 부합화 연구</t>
    <phoneticPr fontId="2" type="noConversion"/>
  </si>
  <si>
    <t>김경준</t>
    <phoneticPr fontId="2" type="noConversion"/>
  </si>
  <si>
    <t>061-345-4925</t>
    <phoneticPr fontId="2" type="noConversion"/>
  </si>
  <si>
    <t>공정관리실</t>
    <phoneticPr fontId="2" type="noConversion"/>
  </si>
  <si>
    <t>공정관리 전문SW 활용 Guide-Line 제정</t>
    <phoneticPr fontId="2" type="noConversion"/>
  </si>
  <si>
    <t>정재민</t>
    <phoneticPr fontId="2" type="noConversion"/>
  </si>
  <si>
    <t>061-345-4954</t>
    <phoneticPr fontId="2" type="noConversion"/>
  </si>
  <si>
    <t>061-345-4953</t>
    <phoneticPr fontId="2" type="noConversion"/>
  </si>
  <si>
    <t>안전관리처</t>
    <phoneticPr fontId="2" type="noConversion"/>
  </si>
  <si>
    <t>산업안전부</t>
    <phoneticPr fontId="2" type="noConversion"/>
  </si>
  <si>
    <t>전기안전체험관 콘텐트 개발 및 타당성 용역</t>
    <phoneticPr fontId="2" type="noConversion"/>
  </si>
  <si>
    <t>서평택</t>
    <phoneticPr fontId="2" type="noConversion"/>
  </si>
  <si>
    <t>061-345-8822</t>
    <phoneticPr fontId="2" type="noConversion"/>
  </si>
  <si>
    <t>노무처</t>
    <phoneticPr fontId="2" type="noConversion"/>
  </si>
  <si>
    <t>급여부</t>
    <phoneticPr fontId="2" type="noConversion"/>
  </si>
  <si>
    <t>통상임금 정산분 수정신고</t>
    <phoneticPr fontId="2" type="noConversion"/>
  </si>
  <si>
    <t>최정규</t>
    <phoneticPr fontId="2" type="noConversion"/>
  </si>
  <si>
    <t>061-345-4123</t>
    <phoneticPr fontId="2" type="noConversion"/>
  </si>
  <si>
    <t>연말정산 학자금 경정청구/수정신고</t>
    <phoneticPr fontId="2" type="noConversion"/>
  </si>
  <si>
    <t>전력시장처</t>
    <phoneticPr fontId="2" type="noConversion"/>
  </si>
  <si>
    <t>전력시장 종합분석시스템 유지보수용역</t>
    <phoneticPr fontId="2" type="noConversion"/>
  </si>
  <si>
    <t>ICT분야</t>
    <phoneticPr fontId="2" type="noConversion"/>
  </si>
  <si>
    <t>윤일형</t>
    <phoneticPr fontId="2" type="noConversion"/>
  </si>
  <si>
    <t>061-3431</t>
    <phoneticPr fontId="2" type="noConversion"/>
  </si>
  <si>
    <t>전력거래실</t>
    <phoneticPr fontId="2" type="noConversion"/>
  </si>
  <si>
    <t>국가 감축목표 달성을 위한 발전부문 사회적 비용 적정수준 및 바람직한 부담방안 연구</t>
    <phoneticPr fontId="2" type="noConversion"/>
  </si>
  <si>
    <t>장동신</t>
    <phoneticPr fontId="2" type="noConversion"/>
  </si>
  <si>
    <t>061-345-3743</t>
    <phoneticPr fontId="2" type="noConversion"/>
  </si>
  <si>
    <t>도급액
(단위:백만원)</t>
    <phoneticPr fontId="2" type="noConversion"/>
  </si>
  <si>
    <t>2016년 용역 발주계획</t>
    <phoneticPr fontId="2" type="noConversion"/>
  </si>
  <si>
    <t>02-3496-9389</t>
  </si>
  <si>
    <t>02-3496-9338</t>
  </si>
  <si>
    <t>02-3496-9335</t>
  </si>
  <si>
    <t>경쟁</t>
    <phoneticPr fontId="2" type="noConversion"/>
  </si>
  <si>
    <t>2016년 강남P/O 170kV GIS 정밀점검 공사</t>
  </si>
  <si>
    <t>강남전력지사</t>
  </si>
  <si>
    <t>장도영</t>
  </si>
  <si>
    <t>362kV 다빈도 차단기 정밀점검</t>
  </si>
  <si>
    <t>이찬희</t>
  </si>
  <si>
    <t>02-787-8735</t>
  </si>
  <si>
    <t>영등포S/S 345kV #2Sh.R 정밀점검</t>
  </si>
  <si>
    <t>안세철</t>
  </si>
  <si>
    <t>02-787-8736</t>
  </si>
  <si>
    <t>선릉S/S 장기사용 주변압기 보강공사</t>
  </si>
  <si>
    <t>정진교</t>
  </si>
  <si>
    <t>02-787-8539</t>
  </si>
  <si>
    <t>2016년 강남P/O 362kV GIS 정밀점검 공사</t>
  </si>
  <si>
    <t>조정래</t>
  </si>
  <si>
    <t>2016년 강남P/O 주변압기 및 OLTC 정밀점검 공사</t>
  </si>
  <si>
    <t>김진우</t>
  </si>
  <si>
    <t>불량케이블 교체공사</t>
  </si>
  <si>
    <t>강동지사</t>
  </si>
  <si>
    <t>김용훈</t>
  </si>
  <si>
    <t>02-480-2282</t>
  </si>
  <si>
    <t>전력구 OF케이블 강화액소화장치 설치공사</t>
  </si>
  <si>
    <t>02-480-4356</t>
  </si>
  <si>
    <t>가공-지중 복합선로 접속부 실시간 감시 CCTV 설치공사</t>
  </si>
  <si>
    <t>김경국</t>
  </si>
  <si>
    <t>02-480-4323</t>
  </si>
  <si>
    <t>154kV 가락-수서T/L 가락S/S 인출구간 선종교체공사</t>
  </si>
  <si>
    <t>성내동 미주아파트 앞 지중화공사</t>
  </si>
  <si>
    <t>신영식</t>
  </si>
  <si>
    <t>02-480-2244</t>
  </si>
  <si>
    <t>동서울P/O 신규수용개폐장치 증설공사</t>
  </si>
  <si>
    <t>송치훈</t>
  </si>
  <si>
    <t>02-480-4334</t>
  </si>
  <si>
    <t>동서울 관내S/S 170kV GCB 설치 및 정밀점검공사</t>
  </si>
  <si>
    <t>김도현</t>
  </si>
  <si>
    <t>02-480-4336</t>
  </si>
  <si>
    <t>2016년도 영서P/O 170kV GIS 정밀점검공사</t>
  </si>
  <si>
    <t>영서전력지사</t>
  </si>
  <si>
    <t>송기복</t>
  </si>
  <si>
    <t>02-2670-4308</t>
  </si>
  <si>
    <t>2016년 계통보호전송장치 교체공사(상반기)</t>
  </si>
  <si>
    <t>최명진</t>
  </si>
  <si>
    <t>IP기반 통합보안경비시스템 교체공사</t>
  </si>
  <si>
    <t>김주형</t>
  </si>
  <si>
    <t>02-787-8545</t>
  </si>
  <si>
    <t>암사동 하수암거 지장이설</t>
  </si>
  <si>
    <t>박성준</t>
  </si>
  <si>
    <t>02-480-2287</t>
  </si>
  <si>
    <t>판송-가송 부하전환능력 보강공사</t>
  </si>
  <si>
    <t>김범수</t>
  </si>
  <si>
    <t>02-480-2241</t>
  </si>
  <si>
    <t>하남선1-2공구 지장이설공사</t>
  </si>
  <si>
    <t>정재열</t>
  </si>
  <si>
    <t>02-480-2283</t>
  </si>
  <si>
    <t>154kV 잠실-삼성T/L 가락S/S 인출구간 선종교체공사</t>
  </si>
  <si>
    <t>서형권</t>
  </si>
  <si>
    <t>02-480-4325</t>
  </si>
  <si>
    <t>IP교환기 교체공사</t>
  </si>
  <si>
    <t>2016년 계통보호전송장치 교체공사(하반기)</t>
  </si>
  <si>
    <t>광선로 시설공사</t>
  </si>
  <si>
    <t>2016년도 영서P/O 154kV M.Tr 정밀점검공사</t>
  </si>
  <si>
    <t>이승준</t>
  </si>
  <si>
    <t>02-2670-4379</t>
  </si>
  <si>
    <t>봉천S/S 154kV M.Tr 교체공사</t>
  </si>
  <si>
    <t>김준우</t>
  </si>
  <si>
    <t>02-2670-4378</t>
  </si>
  <si>
    <t>도곡S/S 장기사용 주변압기 보강공사</t>
  </si>
  <si>
    <t>임재신</t>
  </si>
  <si>
    <t>02-787-8535</t>
  </si>
  <si>
    <t>암사동  선사유적지 주변 지중화공사</t>
  </si>
  <si>
    <t>김솔이</t>
  </si>
  <si>
    <t>02-480-2243</t>
  </si>
  <si>
    <t>생활관 복도 및 계단실 도장공사</t>
    <phoneticPr fontId="2" type="noConversion"/>
  </si>
  <si>
    <t>업무지원처</t>
    <phoneticPr fontId="2" type="noConversion"/>
  </si>
  <si>
    <t>재경시설관리부</t>
    <phoneticPr fontId="2" type="noConversion"/>
  </si>
  <si>
    <t>박윤선</t>
    <phoneticPr fontId="2" type="noConversion"/>
  </si>
  <si>
    <t>02-3456-5949</t>
    <phoneticPr fontId="2" type="noConversion"/>
  </si>
  <si>
    <t>아트센터 간판보수공사</t>
    <phoneticPr fontId="2" type="noConversion"/>
  </si>
  <si>
    <t>하을수</t>
    <phoneticPr fontId="2" type="noConversion"/>
  </si>
  <si>
    <t>02-3456-5948</t>
    <phoneticPr fontId="2" type="noConversion"/>
  </si>
  <si>
    <t>축냉설비 O/H 및 열교환기 세관공사</t>
    <phoneticPr fontId="2" type="noConversion"/>
  </si>
  <si>
    <t>이성민</t>
    <phoneticPr fontId="2" type="noConversion"/>
  </si>
  <si>
    <t>02-3456-5946</t>
    <phoneticPr fontId="2" type="noConversion"/>
  </si>
  <si>
    <t>아트센터 소방펌프교체</t>
  </si>
  <si>
    <t>김지아</t>
  </si>
  <si>
    <t>02-3456-5954</t>
  </si>
  <si>
    <t>생활관 공용화장실 개수공사</t>
    <phoneticPr fontId="2" type="noConversion"/>
  </si>
  <si>
    <t>박윤선</t>
    <phoneticPr fontId="2" type="noConversion"/>
  </si>
  <si>
    <t>02-3456-5949</t>
    <phoneticPr fontId="2" type="noConversion"/>
  </si>
  <si>
    <t>승강기 계획예방 정비공사</t>
    <phoneticPr fontId="2" type="noConversion"/>
  </si>
  <si>
    <t>경쟁</t>
    <phoneticPr fontId="2" type="noConversion"/>
  </si>
  <si>
    <t>이지민</t>
    <phoneticPr fontId="2" type="noConversion"/>
  </si>
  <si>
    <t>02-3456-5945</t>
    <phoneticPr fontId="2" type="noConversion"/>
  </si>
  <si>
    <t>아트센터 LED교체공사</t>
    <phoneticPr fontId="2" type="noConversion"/>
  </si>
  <si>
    <t>이지민</t>
    <phoneticPr fontId="2" type="noConversion"/>
  </si>
  <si>
    <t>02-3456-5945</t>
    <phoneticPr fontId="2" type="noConversion"/>
  </si>
  <si>
    <t>한전 생활관, 청운재 시설 위탁관리용역</t>
  </si>
  <si>
    <t>업무지원처</t>
  </si>
  <si>
    <t>이용수</t>
  </si>
  <si>
    <t>02-787-8821</t>
  </si>
  <si>
    <t xml:space="preserve">2016년 아트센터 소방시설 정밀점검 </t>
  </si>
  <si>
    <t>김지아</t>
    <phoneticPr fontId="2" type="noConversion"/>
  </si>
  <si>
    <t>02-3456-5954</t>
    <phoneticPr fontId="2" type="noConversion"/>
  </si>
  <si>
    <t>경기북부지역본부</t>
  </si>
  <si>
    <t>경남지역본부</t>
  </si>
  <si>
    <t>광주전남지역본부</t>
  </si>
  <si>
    <t>총 : 1,158건  /  7,936억원</t>
    <phoneticPr fontId="2" type="noConversion"/>
  </si>
  <si>
    <t>당진지역 전기공급시설 전력구공사(북당진-신탕정)</t>
  </si>
  <si>
    <t>당진건설실</t>
  </si>
  <si>
    <t>허준</t>
  </si>
  <si>
    <t>042-824-3897</t>
  </si>
  <si>
    <t>총 : 1,823건  /  11,681억원</t>
    <phoneticPr fontId="2" type="noConversion"/>
  </si>
</sst>
</file>

<file path=xl/styles.xml><?xml version="1.0" encoding="utf-8"?>
<styleSheet xmlns="http://schemas.openxmlformats.org/spreadsheetml/2006/main">
  <numFmts count="5">
    <numFmt numFmtId="41" formatCode="_-* #,##0_-;\-* #,##0_-;_-* &quot;-&quot;_-;_-@_-"/>
    <numFmt numFmtId="176" formatCode="_-* #,##0_-;\-* #,##0_-;_-* &quot;-&quot;??_-;_-@_-"/>
    <numFmt numFmtId="177" formatCode="General&quot;월&quot;"/>
    <numFmt numFmtId="178" formatCode="0.E+00"/>
    <numFmt numFmtId="179" formatCode="0_ "/>
  </numFmts>
  <fonts count="19">
    <font>
      <sz val="11"/>
      <name val="돋움"/>
      <family val="3"/>
      <charset val="129"/>
    </font>
    <font>
      <sz val="11"/>
      <name val="돋움"/>
      <family val="3"/>
      <charset val="129"/>
    </font>
    <font>
      <sz val="8"/>
      <name val="돋움"/>
      <family val="3"/>
      <charset val="129"/>
    </font>
    <font>
      <sz val="12"/>
      <name val="바탕체"/>
      <family val="1"/>
      <charset val="129"/>
    </font>
    <font>
      <sz val="8"/>
      <name val="바탕체"/>
      <family val="1"/>
      <charset val="129"/>
    </font>
    <font>
      <sz val="8"/>
      <name val="맑은 고딕"/>
      <family val="2"/>
      <charset val="129"/>
      <scheme val="minor"/>
    </font>
    <font>
      <sz val="11"/>
      <color rgb="FF000000"/>
      <name val="맑은 고딕"/>
      <family val="3"/>
      <charset val="129"/>
      <scheme val="minor"/>
    </font>
    <font>
      <sz val="11"/>
      <name val="맑은 고딕"/>
      <family val="3"/>
      <charset val="129"/>
      <scheme val="minor"/>
    </font>
    <font>
      <sz val="10"/>
      <name val="맑은 고딕"/>
      <family val="3"/>
      <charset val="129"/>
      <scheme val="minor"/>
    </font>
    <font>
      <sz val="11"/>
      <color theme="1"/>
      <name val="맑은 고딕"/>
      <family val="3"/>
      <charset val="129"/>
      <scheme val="minor"/>
    </font>
    <font>
      <sz val="12"/>
      <name val="맑은 고딕"/>
      <family val="3"/>
      <charset val="129"/>
      <scheme val="minor"/>
    </font>
    <font>
      <sz val="12"/>
      <color rgb="FF000000"/>
      <name val="맑은 고딕"/>
      <family val="3"/>
      <charset val="129"/>
      <scheme val="minor"/>
    </font>
    <font>
      <sz val="7"/>
      <name val="맑은 고딕"/>
      <family val="3"/>
      <charset val="129"/>
      <scheme val="minor"/>
    </font>
    <font>
      <b/>
      <u/>
      <sz val="28"/>
      <name val="맑은 고딕"/>
      <family val="3"/>
      <charset val="129"/>
      <scheme val="minor"/>
    </font>
    <font>
      <sz val="11"/>
      <color indexed="8"/>
      <name val="맑은 고딕"/>
      <family val="3"/>
      <charset val="129"/>
      <scheme val="minor"/>
    </font>
    <font>
      <sz val="8"/>
      <name val="맑은 고딕"/>
      <family val="3"/>
      <charset val="129"/>
      <scheme val="minor"/>
    </font>
    <font>
      <sz val="9"/>
      <name val="맑은 고딕"/>
      <family val="3"/>
      <charset val="129"/>
      <scheme val="minor"/>
    </font>
    <font>
      <b/>
      <sz val="11"/>
      <name val="맑은 고딕"/>
      <family val="3"/>
      <charset val="129"/>
      <scheme val="minor"/>
    </font>
    <font>
      <sz val="11"/>
      <color rgb="FFFF0000"/>
      <name val="맑은 고딕"/>
      <family val="3"/>
      <charset val="129"/>
      <scheme val="minor"/>
    </font>
  </fonts>
  <fills count="5">
    <fill>
      <patternFill patternType="none"/>
    </fill>
    <fill>
      <patternFill patternType="gray125"/>
    </fill>
    <fill>
      <patternFill patternType="solid">
        <fgColor indexed="41"/>
        <bgColor indexed="64"/>
      </patternFill>
    </fill>
    <fill>
      <patternFill patternType="solid">
        <fgColor rgb="FFB8F7FE"/>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1" fontId="1" fillId="0" borderId="0" applyFont="0" applyFill="0" applyBorder="0" applyAlignment="0" applyProtection="0">
      <alignment vertical="center"/>
    </xf>
    <xf numFmtId="0" fontId="3" fillId="0" borderId="0"/>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 fillId="0" borderId="0"/>
  </cellStyleXfs>
  <cellXfs count="77">
    <xf numFmtId="0" fontId="0" fillId="0" borderId="0" xfId="0" applyAlignment="1">
      <alignment vertical="center"/>
    </xf>
    <xf numFmtId="0" fontId="7" fillId="0" borderId="1" xfId="3" applyFont="1" applyFill="1" applyBorder="1" applyAlignment="1">
      <alignment horizontal="left" vertical="center" shrinkToFit="1"/>
    </xf>
    <xf numFmtId="0" fontId="7" fillId="0" borderId="0" xfId="0" applyFont="1" applyFill="1" applyAlignment="1">
      <alignment vertical="center"/>
    </xf>
    <xf numFmtId="0" fontId="7" fillId="0" borderId="1" xfId="0" applyFont="1" applyFill="1" applyBorder="1" applyAlignment="1">
      <alignment horizontal="center" vertical="center" shrinkToFit="1"/>
    </xf>
    <xf numFmtId="0" fontId="7" fillId="0" borderId="1" xfId="6"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 xfId="2" applyFont="1" applyFill="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Fill="1" applyAlignment="1">
      <alignment horizontal="center" vertical="center" shrinkToFit="1"/>
    </xf>
    <xf numFmtId="0" fontId="7" fillId="0"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vertical="center" shrinkToFit="1"/>
    </xf>
    <xf numFmtId="0" fontId="9" fillId="0" borderId="1" xfId="0" applyFont="1" applyFill="1" applyBorder="1" applyAlignment="1">
      <alignment horizontal="left" vertical="center" shrinkToFit="1"/>
    </xf>
    <xf numFmtId="41" fontId="9" fillId="0" borderId="1" xfId="1" applyFont="1" applyFill="1" applyBorder="1" applyAlignment="1">
      <alignment vertical="center" shrinkToFit="1"/>
    </xf>
    <xf numFmtId="0" fontId="9" fillId="0" borderId="1" xfId="0" applyFont="1" applyFill="1" applyBorder="1" applyAlignment="1">
      <alignment horizontal="center" vertical="center" shrinkToFit="1"/>
    </xf>
    <xf numFmtId="176" fontId="7" fillId="0" borderId="1" xfId="1" applyNumberFormat="1" applyFont="1" applyFill="1" applyBorder="1" applyAlignment="1">
      <alignment horizontal="center" vertical="center" shrinkToFit="1"/>
    </xf>
    <xf numFmtId="41" fontId="7" fillId="0" borderId="1" xfId="1" applyFont="1" applyFill="1" applyBorder="1" applyAlignment="1">
      <alignment horizontal="center" vertical="center" shrinkToFit="1"/>
    </xf>
    <xf numFmtId="0" fontId="7" fillId="0" borderId="1"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center" vertical="center" shrinkToFit="1"/>
      <protection locked="0"/>
    </xf>
    <xf numFmtId="0" fontId="7" fillId="0" borderId="1" xfId="2" applyFont="1" applyFill="1" applyBorder="1" applyAlignment="1" applyProtection="1">
      <alignment horizontal="center" vertical="center" shrinkToFit="1"/>
      <protection locked="0"/>
    </xf>
    <xf numFmtId="41" fontId="7" fillId="0" borderId="1" xfId="1" applyFont="1" applyFill="1" applyBorder="1" applyAlignment="1" applyProtection="1">
      <alignment horizontal="center" vertical="center" shrinkToFit="1"/>
      <protection locked="0"/>
    </xf>
    <xf numFmtId="0" fontId="7" fillId="0" borderId="1" xfId="0" quotePrefix="1"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10" fillId="0" borderId="0" xfId="2" applyFont="1" applyFill="1" applyAlignment="1">
      <alignment vertical="center" shrinkToFit="1"/>
    </xf>
    <xf numFmtId="0" fontId="9" fillId="0" borderId="1" xfId="2" applyFont="1" applyFill="1" applyBorder="1" applyAlignment="1">
      <alignment horizontal="center" vertical="center" shrinkToFit="1"/>
    </xf>
    <xf numFmtId="41" fontId="7" fillId="0" borderId="1" xfId="1" applyFont="1" applyFill="1" applyBorder="1" applyAlignment="1">
      <alignment vertical="center" shrinkToFit="1"/>
    </xf>
    <xf numFmtId="41" fontId="7" fillId="0" borderId="1" xfId="1" applyFont="1" applyFill="1" applyBorder="1" applyAlignment="1">
      <alignment horizontal="right" vertical="center" shrinkToFit="1"/>
    </xf>
    <xf numFmtId="0" fontId="7" fillId="0" borderId="1" xfId="0" quotePrefix="1" applyFont="1" applyFill="1" applyBorder="1" applyAlignment="1">
      <alignment horizontal="center" vertical="center" shrinkToFit="1"/>
    </xf>
    <xf numFmtId="41" fontId="9" fillId="0" borderId="1" xfId="1" applyFont="1" applyFill="1" applyBorder="1" applyAlignment="1">
      <alignment horizontal="center" vertical="center" shrinkToFit="1"/>
    </xf>
    <xf numFmtId="0" fontId="6" fillId="0" borderId="1" xfId="0" applyFont="1" applyFill="1" applyBorder="1" applyAlignment="1">
      <alignment horizontal="left" vertical="center" shrinkToFit="1"/>
    </xf>
    <xf numFmtId="41" fontId="6" fillId="0" borderId="1" xfId="1" applyFont="1" applyFill="1" applyBorder="1" applyAlignment="1">
      <alignment horizontal="center" vertical="center" shrinkToFit="1"/>
    </xf>
    <xf numFmtId="41" fontId="7" fillId="0" borderId="1" xfId="1" quotePrefix="1" applyFont="1" applyFill="1" applyBorder="1" applyAlignment="1">
      <alignment horizontal="right" vertical="center" shrinkToFit="1"/>
    </xf>
    <xf numFmtId="0" fontId="7" fillId="0" borderId="1" xfId="2" applyFont="1" applyFill="1" applyBorder="1" applyAlignment="1">
      <alignment horizontal="left" vertical="center" shrinkToFit="1"/>
    </xf>
    <xf numFmtId="177" fontId="7" fillId="0" borderId="1" xfId="0" applyNumberFormat="1" applyFont="1" applyFill="1" applyBorder="1" applyAlignment="1" applyProtection="1">
      <alignment horizontal="center" vertical="center" shrinkToFit="1"/>
      <protection locked="0"/>
    </xf>
    <xf numFmtId="177" fontId="7"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12" fillId="0" borderId="1" xfId="0" applyFont="1" applyFill="1" applyBorder="1" applyAlignment="1">
      <alignment horizontal="left" vertical="center" shrinkToFit="1"/>
    </xf>
    <xf numFmtId="179" fontId="7" fillId="0" borderId="1" xfId="0" applyNumberFormat="1" applyFont="1" applyFill="1" applyBorder="1" applyAlignment="1">
      <alignment horizontal="center" vertical="center" shrinkToFit="1"/>
    </xf>
    <xf numFmtId="178" fontId="7" fillId="0" borderId="1"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0" fontId="7" fillId="2" borderId="1" xfId="0" applyFont="1" applyFill="1" applyBorder="1" applyAlignment="1">
      <alignment horizontal="center" vertical="center" wrapText="1" shrinkToFit="1"/>
    </xf>
    <xf numFmtId="177" fontId="9" fillId="0" borderId="1" xfId="0" applyNumberFormat="1" applyFont="1" applyFill="1" applyBorder="1" applyAlignment="1">
      <alignment horizontal="center" vertical="center" shrinkToFit="1"/>
    </xf>
    <xf numFmtId="41" fontId="7" fillId="0" borderId="0" xfId="1" applyFont="1" applyFill="1" applyAlignment="1">
      <alignment vertical="center"/>
    </xf>
    <xf numFmtId="41" fontId="7" fillId="3" borderId="1" xfId="1" applyFont="1" applyFill="1" applyBorder="1" applyAlignment="1">
      <alignment horizontal="center" vertical="center" wrapText="1"/>
    </xf>
    <xf numFmtId="41" fontId="7" fillId="0" borderId="1" xfId="1" quotePrefix="1" applyFont="1" applyFill="1" applyBorder="1" applyAlignment="1">
      <alignment vertical="center" shrinkToFit="1"/>
    </xf>
    <xf numFmtId="0" fontId="7" fillId="0" borderId="0" xfId="0" applyFont="1" applyFill="1" applyBorder="1" applyAlignment="1">
      <alignment vertical="center" shrinkToFit="1"/>
    </xf>
    <xf numFmtId="0" fontId="7" fillId="0" borderId="0" xfId="0" applyFont="1" applyFill="1" applyBorder="1" applyAlignment="1">
      <alignment horizontal="center" vertical="center" shrinkToFit="1"/>
    </xf>
    <xf numFmtId="0" fontId="15" fillId="0" borderId="1" xfId="0" applyFont="1" applyFill="1" applyBorder="1" applyAlignment="1">
      <alignment horizontal="left" vertical="center" shrinkToFit="1"/>
    </xf>
    <xf numFmtId="0" fontId="14" fillId="0" borderId="0" xfId="0" applyFont="1" applyFill="1" applyAlignment="1">
      <alignment vertical="center" shrinkToFit="1"/>
    </xf>
    <xf numFmtId="0" fontId="16"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41" fontId="7" fillId="0" borderId="1" xfId="1" applyFont="1" applyFill="1" applyBorder="1" applyAlignment="1">
      <alignment horizontal="center" vertical="center"/>
    </xf>
    <xf numFmtId="0" fontId="7" fillId="0" borderId="0" xfId="0" applyFont="1" applyFill="1" applyAlignment="1">
      <alignment horizontal="left" vertical="center" shrinkToFit="1"/>
    </xf>
    <xf numFmtId="41" fontId="7" fillId="4" borderId="1" xfId="1" applyFont="1" applyFill="1" applyBorder="1" applyAlignment="1">
      <alignment horizontal="right" vertical="center" shrinkToFit="1"/>
    </xf>
    <xf numFmtId="41" fontId="7" fillId="4" borderId="1" xfId="1" applyFont="1" applyFill="1" applyBorder="1" applyAlignment="1">
      <alignment vertical="center" shrinkToFit="1"/>
    </xf>
    <xf numFmtId="41" fontId="7" fillId="4" borderId="1" xfId="1" applyFont="1" applyFill="1" applyBorder="1" applyAlignment="1">
      <alignment horizontal="center" vertical="center" shrinkToFit="1"/>
    </xf>
    <xf numFmtId="41" fontId="7" fillId="4" borderId="1" xfId="1" applyFont="1" applyFill="1" applyBorder="1" applyAlignment="1" applyProtection="1">
      <alignment horizontal="center" vertical="center" shrinkToFit="1"/>
      <protection locked="0"/>
    </xf>
    <xf numFmtId="41" fontId="9" fillId="4" borderId="1" xfId="1" applyFont="1" applyFill="1" applyBorder="1" applyAlignment="1">
      <alignment vertical="center" shrinkToFit="1"/>
    </xf>
    <xf numFmtId="41" fontId="9" fillId="4" borderId="1" xfId="1" applyFont="1" applyFill="1" applyBorder="1" applyAlignment="1">
      <alignment horizontal="center" vertical="center" shrinkToFit="1"/>
    </xf>
    <xf numFmtId="0" fontId="13" fillId="0" borderId="0" xfId="0" applyFont="1" applyFill="1" applyAlignment="1">
      <alignment vertical="center"/>
    </xf>
    <xf numFmtId="41" fontId="17" fillId="4" borderId="0" xfId="0" applyNumberFormat="1" applyFont="1" applyFill="1" applyAlignment="1">
      <alignment vertical="center"/>
    </xf>
    <xf numFmtId="0" fontId="17" fillId="4" borderId="0" xfId="0" applyFont="1" applyFill="1" applyAlignment="1">
      <alignment horizontal="right" vertical="center"/>
    </xf>
    <xf numFmtId="41" fontId="17" fillId="4" borderId="0" xfId="0" applyNumberFormat="1" applyFont="1" applyFill="1" applyAlignment="1">
      <alignment vertical="center" shrinkToFit="1"/>
    </xf>
    <xf numFmtId="0" fontId="17" fillId="4" borderId="0" xfId="0" applyFont="1" applyFill="1" applyAlignment="1">
      <alignment horizontal="right" vertical="center" shrinkToFit="1"/>
    </xf>
    <xf numFmtId="177"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8" fillId="0" borderId="1" xfId="0" applyFont="1" applyFill="1" applyBorder="1" applyAlignment="1">
      <alignment horizontal="center" vertical="center" shrinkToFit="1"/>
    </xf>
    <xf numFmtId="41" fontId="18" fillId="0" borderId="1" xfId="1" applyFont="1" applyFill="1" applyBorder="1" applyAlignment="1">
      <alignment vertical="center" shrinkToFit="1"/>
    </xf>
    <xf numFmtId="41" fontId="18" fillId="4" borderId="1" xfId="1" applyFont="1" applyFill="1" applyBorder="1" applyAlignment="1">
      <alignment vertical="center" shrinkToFit="1"/>
    </xf>
    <xf numFmtId="0" fontId="18" fillId="0" borderId="1" xfId="2" applyFont="1" applyFill="1" applyBorder="1" applyAlignment="1">
      <alignment horizontal="center" vertical="center" shrinkToFit="1"/>
    </xf>
    <xf numFmtId="0" fontId="13" fillId="0" borderId="0" xfId="0" applyFont="1" applyFill="1" applyAlignment="1">
      <alignment horizontal="center" vertical="center"/>
    </xf>
  </cellXfs>
  <cellStyles count="7">
    <cellStyle name="쉼표 [0]" xfId="1" builtinId="6"/>
    <cellStyle name="쉼표 [0] 2" xfId="4"/>
    <cellStyle name="쉼표 [0] 3" xfId="5"/>
    <cellStyle name="표준" xfId="0" builtinId="0"/>
    <cellStyle name="표준 2" xfId="3"/>
    <cellStyle name="표준 4" xfId="6"/>
    <cellStyle name="표준_2008년도 발주계획 작성양식" xfId="2"/>
  </cellStyles>
  <dxfs count="0"/>
  <tableStyles count="0" defaultTableStyle="TableStyleMedium9" defaultPivotStyle="PivotStyleLight16"/>
  <colors>
    <mruColors>
      <color rgb="FFB8F7FE"/>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2:HU1831"/>
  <sheetViews>
    <sheetView tabSelected="1" zoomScaleNormal="100" workbookViewId="0">
      <selection activeCell="B6" sqref="B6"/>
    </sheetView>
  </sheetViews>
  <sheetFormatPr defaultRowHeight="16.5"/>
  <cols>
    <col min="1" max="1" width="7.33203125" style="9" customWidth="1"/>
    <col min="2" max="2" width="53" style="12" customWidth="1"/>
    <col min="3" max="3" width="13" style="2" customWidth="1"/>
    <col min="4" max="4" width="10.109375" style="2" customWidth="1"/>
    <col min="5" max="6" width="13.33203125" style="45" customWidth="1"/>
    <col min="7" max="7" width="13.33203125" style="2" customWidth="1"/>
    <col min="8" max="8" width="13.33203125" style="45" customWidth="1"/>
    <col min="9" max="9" width="15.77734375" style="9" customWidth="1"/>
    <col min="10" max="11" width="13.21875" style="9" customWidth="1"/>
    <col min="12" max="12" width="15.77734375" style="9" customWidth="1"/>
    <col min="13" max="16384" width="8.88671875" style="2"/>
  </cols>
  <sheetData>
    <row r="2" spans="1:12" ht="46.5" customHeight="1">
      <c r="A2" s="76" t="s">
        <v>5085</v>
      </c>
      <c r="B2" s="76"/>
      <c r="C2" s="76"/>
      <c r="D2" s="76"/>
      <c r="E2" s="76"/>
      <c r="F2" s="76"/>
      <c r="G2" s="76"/>
      <c r="H2" s="76"/>
      <c r="I2" s="76"/>
      <c r="J2" s="76"/>
      <c r="K2" s="76"/>
      <c r="L2" s="76"/>
    </row>
    <row r="3" spans="1:12" ht="20.25" customHeight="1"/>
    <row r="4" spans="1:12" ht="20.25" customHeight="1"/>
    <row r="5" spans="1:12" ht="38.1" customHeight="1">
      <c r="A5" s="10" t="s">
        <v>0</v>
      </c>
      <c r="B5" s="11" t="s">
        <v>8</v>
      </c>
      <c r="C5" s="11" t="s">
        <v>9</v>
      </c>
      <c r="D5" s="11" t="s">
        <v>1</v>
      </c>
      <c r="E5" s="46" t="s">
        <v>5080</v>
      </c>
      <c r="F5" s="46" t="s">
        <v>5081</v>
      </c>
      <c r="G5" s="10" t="s">
        <v>5082</v>
      </c>
      <c r="H5" s="46" t="s">
        <v>5083</v>
      </c>
      <c r="I5" s="10" t="s">
        <v>2</v>
      </c>
      <c r="J5" s="10" t="s">
        <v>3</v>
      </c>
      <c r="K5" s="10" t="s">
        <v>5084</v>
      </c>
      <c r="L5" s="10" t="s">
        <v>7</v>
      </c>
    </row>
    <row r="6" spans="1:12" s="13" customFormat="1" ht="20.100000000000001" customHeight="1">
      <c r="A6" s="36">
        <v>1</v>
      </c>
      <c r="B6" s="5" t="s">
        <v>2222</v>
      </c>
      <c r="C6" s="3" t="s">
        <v>1623</v>
      </c>
      <c r="D6" s="3" t="s">
        <v>1701</v>
      </c>
      <c r="E6" s="28">
        <f>SUM(F6:J6)</f>
        <v>568</v>
      </c>
      <c r="F6" s="28">
        <v>190</v>
      </c>
      <c r="G6" s="59">
        <v>328</v>
      </c>
      <c r="H6" s="28">
        <v>50</v>
      </c>
      <c r="I6" s="6" t="s">
        <v>491</v>
      </c>
      <c r="J6" s="6" t="s">
        <v>2223</v>
      </c>
      <c r="K6" s="3" t="s">
        <v>2224</v>
      </c>
      <c r="L6" s="3" t="s">
        <v>2225</v>
      </c>
    </row>
    <row r="7" spans="1:12" s="13" customFormat="1" ht="20.100000000000001" customHeight="1">
      <c r="A7" s="36">
        <v>1</v>
      </c>
      <c r="B7" s="5" t="s">
        <v>2231</v>
      </c>
      <c r="C7" s="3" t="s">
        <v>1625</v>
      </c>
      <c r="D7" s="3" t="s">
        <v>1639</v>
      </c>
      <c r="E7" s="28">
        <v>230</v>
      </c>
      <c r="F7" s="28">
        <v>90</v>
      </c>
      <c r="G7" s="59">
        <v>140</v>
      </c>
      <c r="H7" s="28" t="s">
        <v>2228</v>
      </c>
      <c r="I7" s="6" t="s">
        <v>491</v>
      </c>
      <c r="J7" s="6" t="s">
        <v>2232</v>
      </c>
      <c r="K7" s="3" t="s">
        <v>2233</v>
      </c>
      <c r="L7" s="3" t="s">
        <v>2234</v>
      </c>
    </row>
    <row r="8" spans="1:12" s="13" customFormat="1" ht="20.100000000000001" customHeight="1">
      <c r="A8" s="36">
        <v>1</v>
      </c>
      <c r="B8" s="23" t="s">
        <v>2226</v>
      </c>
      <c r="C8" s="3" t="s">
        <v>14</v>
      </c>
      <c r="D8" s="3" t="s">
        <v>10</v>
      </c>
      <c r="E8" s="28">
        <f>SUM(F8:J8)</f>
        <v>35</v>
      </c>
      <c r="F8" s="28" t="s">
        <v>2227</v>
      </c>
      <c r="G8" s="59">
        <v>35</v>
      </c>
      <c r="H8" s="28" t="s">
        <v>2228</v>
      </c>
      <c r="I8" s="6" t="s">
        <v>491</v>
      </c>
      <c r="J8" s="6" t="s">
        <v>2223</v>
      </c>
      <c r="K8" s="3" t="s">
        <v>2229</v>
      </c>
      <c r="L8" s="3" t="s">
        <v>2230</v>
      </c>
    </row>
    <row r="9" spans="1:12" s="13" customFormat="1" ht="20.100000000000001" customHeight="1">
      <c r="A9" s="36">
        <v>1</v>
      </c>
      <c r="B9" s="5" t="s">
        <v>2218</v>
      </c>
      <c r="C9" s="3" t="s">
        <v>79</v>
      </c>
      <c r="D9" s="3" t="s">
        <v>10</v>
      </c>
      <c r="E9" s="28">
        <f>SUM(F9:J9)</f>
        <v>1200</v>
      </c>
      <c r="F9" s="28">
        <v>420</v>
      </c>
      <c r="G9" s="59">
        <v>680</v>
      </c>
      <c r="H9" s="28">
        <v>100</v>
      </c>
      <c r="I9" s="6" t="s">
        <v>491</v>
      </c>
      <c r="J9" s="6" t="s">
        <v>2219</v>
      </c>
      <c r="K9" s="3" t="s">
        <v>2220</v>
      </c>
      <c r="L9" s="3" t="s">
        <v>2221</v>
      </c>
    </row>
    <row r="10" spans="1:12" s="13" customFormat="1" ht="20.100000000000001" customHeight="1">
      <c r="A10" s="36">
        <v>1</v>
      </c>
      <c r="B10" s="5" t="s">
        <v>2235</v>
      </c>
      <c r="C10" s="3" t="s">
        <v>147</v>
      </c>
      <c r="D10" s="3" t="s">
        <v>1551</v>
      </c>
      <c r="E10" s="28">
        <v>151</v>
      </c>
      <c r="F10" s="28">
        <v>30</v>
      </c>
      <c r="G10" s="59">
        <v>120</v>
      </c>
      <c r="H10" s="28">
        <v>1</v>
      </c>
      <c r="I10" s="6" t="s">
        <v>491</v>
      </c>
      <c r="J10" s="6" t="s">
        <v>2236</v>
      </c>
      <c r="K10" s="3" t="s">
        <v>2237</v>
      </c>
      <c r="L10" s="3" t="s">
        <v>2238</v>
      </c>
    </row>
    <row r="11" spans="1:12" s="13" customFormat="1" ht="20.100000000000001" customHeight="1">
      <c r="A11" s="36">
        <v>1</v>
      </c>
      <c r="B11" s="5" t="s">
        <v>1810</v>
      </c>
      <c r="C11" s="3" t="s">
        <v>1623</v>
      </c>
      <c r="D11" s="3" t="s">
        <v>1573</v>
      </c>
      <c r="E11" s="27">
        <f>SUM(F11:J11)</f>
        <v>714</v>
      </c>
      <c r="F11" s="27">
        <v>200</v>
      </c>
      <c r="G11" s="60">
        <v>427</v>
      </c>
      <c r="H11" s="27">
        <v>87</v>
      </c>
      <c r="I11" s="6" t="s">
        <v>8112</v>
      </c>
      <c r="J11" s="6" t="s">
        <v>1811</v>
      </c>
      <c r="K11" s="3" t="s">
        <v>1812</v>
      </c>
      <c r="L11" s="3" t="s">
        <v>1813</v>
      </c>
    </row>
    <row r="12" spans="1:12" s="13" customFormat="1" ht="20.100000000000001" customHeight="1">
      <c r="A12" s="36">
        <v>1</v>
      </c>
      <c r="B12" s="5" t="s">
        <v>1803</v>
      </c>
      <c r="C12" s="3" t="s">
        <v>1623</v>
      </c>
      <c r="D12" s="3" t="s">
        <v>1573</v>
      </c>
      <c r="E12" s="27">
        <v>800</v>
      </c>
      <c r="F12" s="27">
        <v>350</v>
      </c>
      <c r="G12" s="60">
        <v>400</v>
      </c>
      <c r="H12" s="27">
        <v>50</v>
      </c>
      <c r="I12" s="6" t="s">
        <v>8112</v>
      </c>
      <c r="J12" s="6" t="s">
        <v>1804</v>
      </c>
      <c r="K12" s="3" t="s">
        <v>1805</v>
      </c>
      <c r="L12" s="3" t="s">
        <v>1806</v>
      </c>
    </row>
    <row r="13" spans="1:12" s="13" customFormat="1" ht="20.100000000000001" customHeight="1">
      <c r="A13" s="36">
        <v>1</v>
      </c>
      <c r="B13" s="5" t="s">
        <v>1788</v>
      </c>
      <c r="C13" s="3" t="s">
        <v>1625</v>
      </c>
      <c r="D13" s="3" t="s">
        <v>1639</v>
      </c>
      <c r="E13" s="27">
        <v>420</v>
      </c>
      <c r="F13" s="27">
        <v>142</v>
      </c>
      <c r="G13" s="60">
        <v>256</v>
      </c>
      <c r="H13" s="27">
        <v>21</v>
      </c>
      <c r="I13" s="6" t="s">
        <v>8112</v>
      </c>
      <c r="J13" s="6" t="s">
        <v>1789</v>
      </c>
      <c r="K13" s="3" t="s">
        <v>1790</v>
      </c>
      <c r="L13" s="3" t="s">
        <v>1791</v>
      </c>
    </row>
    <row r="14" spans="1:12" s="13" customFormat="1" ht="20.100000000000001" customHeight="1">
      <c r="A14" s="36">
        <v>1</v>
      </c>
      <c r="B14" s="5" t="s">
        <v>1807</v>
      </c>
      <c r="C14" s="3" t="s">
        <v>1623</v>
      </c>
      <c r="D14" s="3" t="s">
        <v>1573</v>
      </c>
      <c r="E14" s="27">
        <v>333</v>
      </c>
      <c r="F14" s="27">
        <v>111</v>
      </c>
      <c r="G14" s="60">
        <v>222</v>
      </c>
      <c r="H14" s="27">
        <v>0</v>
      </c>
      <c r="I14" s="6" t="s">
        <v>8112</v>
      </c>
      <c r="J14" s="6" t="s">
        <v>1804</v>
      </c>
      <c r="K14" s="3" t="s">
        <v>1808</v>
      </c>
      <c r="L14" s="3" t="s">
        <v>1809</v>
      </c>
    </row>
    <row r="15" spans="1:12" s="13" customFormat="1" ht="20.100000000000001" customHeight="1">
      <c r="A15" s="36">
        <v>1</v>
      </c>
      <c r="B15" s="5" t="s">
        <v>1773</v>
      </c>
      <c r="C15" s="3" t="s">
        <v>1628</v>
      </c>
      <c r="D15" s="3" t="s">
        <v>37</v>
      </c>
      <c r="E15" s="27">
        <v>193</v>
      </c>
      <c r="F15" s="27">
        <v>0</v>
      </c>
      <c r="G15" s="60">
        <v>193</v>
      </c>
      <c r="H15" s="27">
        <v>0</v>
      </c>
      <c r="I15" s="6" t="s">
        <v>8112</v>
      </c>
      <c r="J15" s="6" t="s">
        <v>1774</v>
      </c>
      <c r="K15" s="3" t="s">
        <v>1775</v>
      </c>
      <c r="L15" s="3" t="s">
        <v>1776</v>
      </c>
    </row>
    <row r="16" spans="1:12" s="13" customFormat="1" ht="20.100000000000001" customHeight="1">
      <c r="A16" s="36">
        <v>1</v>
      </c>
      <c r="B16" s="5" t="s">
        <v>1781</v>
      </c>
      <c r="C16" s="3" t="s">
        <v>1628</v>
      </c>
      <c r="D16" s="3" t="s">
        <v>37</v>
      </c>
      <c r="E16" s="27">
        <v>339</v>
      </c>
      <c r="F16" s="27">
        <v>153</v>
      </c>
      <c r="G16" s="60">
        <v>186</v>
      </c>
      <c r="H16" s="27">
        <v>0</v>
      </c>
      <c r="I16" s="6" t="s">
        <v>8112</v>
      </c>
      <c r="J16" s="6" t="s">
        <v>1782</v>
      </c>
      <c r="K16" s="3" t="s">
        <v>1783</v>
      </c>
      <c r="L16" s="3" t="s">
        <v>1784</v>
      </c>
    </row>
    <row r="17" spans="1:12" s="13" customFormat="1" ht="20.100000000000001" customHeight="1">
      <c r="A17" s="36">
        <v>1</v>
      </c>
      <c r="B17" s="5" t="s">
        <v>1792</v>
      </c>
      <c r="C17" s="3" t="s">
        <v>1625</v>
      </c>
      <c r="D17" s="3" t="s">
        <v>1639</v>
      </c>
      <c r="E17" s="27">
        <v>218</v>
      </c>
      <c r="F17" s="27">
        <v>58</v>
      </c>
      <c r="G17" s="60">
        <v>156</v>
      </c>
      <c r="H17" s="27">
        <v>4</v>
      </c>
      <c r="I17" s="6" t="s">
        <v>8112</v>
      </c>
      <c r="J17" s="6" t="s">
        <v>1793</v>
      </c>
      <c r="K17" s="3" t="s">
        <v>1794</v>
      </c>
      <c r="L17" s="3" t="s">
        <v>1795</v>
      </c>
    </row>
    <row r="18" spans="1:12" s="13" customFormat="1" ht="20.100000000000001" customHeight="1">
      <c r="A18" s="36">
        <v>1</v>
      </c>
      <c r="B18" s="5" t="s">
        <v>1796</v>
      </c>
      <c r="C18" s="3" t="s">
        <v>1625</v>
      </c>
      <c r="D18" s="3" t="s">
        <v>1639</v>
      </c>
      <c r="E18" s="27">
        <v>230</v>
      </c>
      <c r="F18" s="27">
        <v>70</v>
      </c>
      <c r="G18" s="60">
        <v>150</v>
      </c>
      <c r="H18" s="27">
        <v>10</v>
      </c>
      <c r="I18" s="6" t="s">
        <v>8112</v>
      </c>
      <c r="J18" s="6" t="s">
        <v>1793</v>
      </c>
      <c r="K18" s="3" t="s">
        <v>1797</v>
      </c>
      <c r="L18" s="3" t="s">
        <v>1798</v>
      </c>
    </row>
    <row r="19" spans="1:12" s="13" customFormat="1" ht="20.100000000000001" customHeight="1">
      <c r="A19" s="36">
        <v>1</v>
      </c>
      <c r="B19" s="5" t="s">
        <v>1785</v>
      </c>
      <c r="C19" s="3" t="s">
        <v>1628</v>
      </c>
      <c r="D19" s="3" t="s">
        <v>37</v>
      </c>
      <c r="E19" s="27">
        <v>142</v>
      </c>
      <c r="F19" s="27">
        <v>0</v>
      </c>
      <c r="G19" s="60">
        <v>142</v>
      </c>
      <c r="H19" s="27">
        <v>0</v>
      </c>
      <c r="I19" s="6" t="s">
        <v>8112</v>
      </c>
      <c r="J19" s="6" t="s">
        <v>1782</v>
      </c>
      <c r="K19" s="3" t="s">
        <v>1786</v>
      </c>
      <c r="L19" s="3" t="s">
        <v>1787</v>
      </c>
    </row>
    <row r="20" spans="1:12" s="13" customFormat="1" ht="20.100000000000001" customHeight="1">
      <c r="A20" s="36">
        <v>1</v>
      </c>
      <c r="B20" s="5" t="s">
        <v>1814</v>
      </c>
      <c r="C20" s="3" t="s">
        <v>1623</v>
      </c>
      <c r="D20" s="3" t="s">
        <v>1573</v>
      </c>
      <c r="E20" s="27">
        <f>SUM(F20:J20)</f>
        <v>290</v>
      </c>
      <c r="F20" s="27">
        <v>133</v>
      </c>
      <c r="G20" s="60">
        <v>126</v>
      </c>
      <c r="H20" s="27">
        <v>31</v>
      </c>
      <c r="I20" s="6" t="s">
        <v>8112</v>
      </c>
      <c r="J20" s="6" t="s">
        <v>1811</v>
      </c>
      <c r="K20" s="3" t="s">
        <v>1815</v>
      </c>
      <c r="L20" s="3" t="s">
        <v>1816</v>
      </c>
    </row>
    <row r="21" spans="1:12" s="13" customFormat="1" ht="20.100000000000001" customHeight="1">
      <c r="A21" s="36">
        <v>1</v>
      </c>
      <c r="B21" s="5" t="s">
        <v>1799</v>
      </c>
      <c r="C21" s="3" t="s">
        <v>1628</v>
      </c>
      <c r="D21" s="3" t="s">
        <v>37</v>
      </c>
      <c r="E21" s="27">
        <f>SUM(F21:J21)</f>
        <v>231</v>
      </c>
      <c r="F21" s="27">
        <v>65</v>
      </c>
      <c r="G21" s="60">
        <v>116</v>
      </c>
      <c r="H21" s="27">
        <v>50</v>
      </c>
      <c r="I21" s="6" t="s">
        <v>8112</v>
      </c>
      <c r="J21" s="6" t="s">
        <v>1800</v>
      </c>
      <c r="K21" s="3" t="s">
        <v>1801</v>
      </c>
      <c r="L21" s="3" t="s">
        <v>1802</v>
      </c>
    </row>
    <row r="22" spans="1:12" s="13" customFormat="1" ht="20.100000000000001" customHeight="1">
      <c r="A22" s="36">
        <v>1</v>
      </c>
      <c r="B22" s="5" t="s">
        <v>1777</v>
      </c>
      <c r="C22" s="3" t="s">
        <v>1628</v>
      </c>
      <c r="D22" s="3" t="s">
        <v>37</v>
      </c>
      <c r="E22" s="27">
        <v>188</v>
      </c>
      <c r="F22" s="27">
        <v>92</v>
      </c>
      <c r="G22" s="60">
        <v>90</v>
      </c>
      <c r="H22" s="27">
        <v>6</v>
      </c>
      <c r="I22" s="6" t="s">
        <v>8112</v>
      </c>
      <c r="J22" s="6" t="s">
        <v>1778</v>
      </c>
      <c r="K22" s="3" t="s">
        <v>1779</v>
      </c>
      <c r="L22" s="3" t="s">
        <v>1780</v>
      </c>
    </row>
    <row r="23" spans="1:12" s="13" customFormat="1" ht="20.100000000000001" customHeight="1">
      <c r="A23" s="36">
        <v>1</v>
      </c>
      <c r="B23" s="5" t="s">
        <v>1817</v>
      </c>
      <c r="C23" s="3" t="s">
        <v>1703</v>
      </c>
      <c r="D23" s="3" t="s">
        <v>1573</v>
      </c>
      <c r="E23" s="27">
        <v>630</v>
      </c>
      <c r="F23" s="27">
        <v>380</v>
      </c>
      <c r="G23" s="60">
        <v>250</v>
      </c>
      <c r="H23" s="27">
        <v>0</v>
      </c>
      <c r="I23" s="6" t="s">
        <v>8112</v>
      </c>
      <c r="J23" s="6" t="s">
        <v>1818</v>
      </c>
      <c r="K23" s="3" t="s">
        <v>1819</v>
      </c>
      <c r="L23" s="3" t="s">
        <v>1820</v>
      </c>
    </row>
    <row r="24" spans="1:12" s="13" customFormat="1" ht="20.100000000000001" customHeight="1">
      <c r="A24" s="36">
        <v>1</v>
      </c>
      <c r="B24" s="5" t="s">
        <v>1768</v>
      </c>
      <c r="C24" s="3" t="s">
        <v>1769</v>
      </c>
      <c r="D24" s="3" t="s">
        <v>37</v>
      </c>
      <c r="E24" s="27">
        <f>SUM(F24:J24)</f>
        <v>9</v>
      </c>
      <c r="F24" s="27">
        <v>0</v>
      </c>
      <c r="G24" s="60">
        <v>9</v>
      </c>
      <c r="H24" s="27">
        <v>0</v>
      </c>
      <c r="I24" s="6" t="s">
        <v>8112</v>
      </c>
      <c r="J24" s="6" t="s">
        <v>1770</v>
      </c>
      <c r="K24" s="3" t="s">
        <v>1771</v>
      </c>
      <c r="L24" s="3" t="s">
        <v>1772</v>
      </c>
    </row>
    <row r="25" spans="1:12" s="13" customFormat="1" ht="20.100000000000001" customHeight="1">
      <c r="A25" s="36">
        <v>1</v>
      </c>
      <c r="B25" s="5" t="s">
        <v>2104</v>
      </c>
      <c r="C25" s="3" t="s">
        <v>2105</v>
      </c>
      <c r="D25" s="3" t="s">
        <v>2106</v>
      </c>
      <c r="E25" s="28">
        <f>SUM(F25:J25)</f>
        <v>2550</v>
      </c>
      <c r="F25" s="28">
        <v>1100</v>
      </c>
      <c r="G25" s="59">
        <v>1400</v>
      </c>
      <c r="H25" s="28">
        <v>50</v>
      </c>
      <c r="I25" s="6" t="s">
        <v>2099</v>
      </c>
      <c r="J25" s="6" t="s">
        <v>2100</v>
      </c>
      <c r="K25" s="3" t="s">
        <v>2107</v>
      </c>
      <c r="L25" s="3" t="s">
        <v>2108</v>
      </c>
    </row>
    <row r="26" spans="1:12" s="13" customFormat="1" ht="20.100000000000001" customHeight="1">
      <c r="A26" s="36">
        <v>1</v>
      </c>
      <c r="B26" s="5" t="s">
        <v>2114</v>
      </c>
      <c r="C26" s="3" t="s">
        <v>1625</v>
      </c>
      <c r="D26" s="3" t="s">
        <v>2115</v>
      </c>
      <c r="E26" s="28">
        <f>SUM(F26:J26)</f>
        <v>2550</v>
      </c>
      <c r="F26" s="28">
        <v>1100</v>
      </c>
      <c r="G26" s="59">
        <v>1400</v>
      </c>
      <c r="H26" s="28">
        <v>50</v>
      </c>
      <c r="I26" s="6" t="s">
        <v>2110</v>
      </c>
      <c r="J26" s="6" t="s">
        <v>2111</v>
      </c>
      <c r="K26" s="3" t="s">
        <v>2112</v>
      </c>
      <c r="L26" s="3" t="s">
        <v>2108</v>
      </c>
    </row>
    <row r="27" spans="1:12" s="13" customFormat="1" ht="20.100000000000001" customHeight="1">
      <c r="A27" s="36">
        <v>1</v>
      </c>
      <c r="B27" s="5" t="s">
        <v>2113</v>
      </c>
      <c r="C27" s="3" t="s">
        <v>1625</v>
      </c>
      <c r="D27" s="3" t="s">
        <v>1639</v>
      </c>
      <c r="E27" s="28">
        <f>SUM(F27:J27)</f>
        <v>2692</v>
      </c>
      <c r="F27" s="28">
        <v>1600</v>
      </c>
      <c r="G27" s="59">
        <v>1042</v>
      </c>
      <c r="H27" s="28">
        <v>50</v>
      </c>
      <c r="I27" s="6" t="s">
        <v>2110</v>
      </c>
      <c r="J27" s="6" t="s">
        <v>2111</v>
      </c>
      <c r="K27" s="3" t="s">
        <v>2112</v>
      </c>
      <c r="L27" s="3" t="s">
        <v>238</v>
      </c>
    </row>
    <row r="28" spans="1:12" s="13" customFormat="1" ht="20.100000000000001" customHeight="1">
      <c r="A28" s="36">
        <v>1</v>
      </c>
      <c r="B28" s="5" t="s">
        <v>2117</v>
      </c>
      <c r="C28" s="3" t="s">
        <v>1625</v>
      </c>
      <c r="D28" s="3" t="s">
        <v>1639</v>
      </c>
      <c r="E28" s="28">
        <f>SUM(F28:J28)</f>
        <v>2280</v>
      </c>
      <c r="F28" s="28">
        <v>1500</v>
      </c>
      <c r="G28" s="59">
        <v>730</v>
      </c>
      <c r="H28" s="28">
        <v>50</v>
      </c>
      <c r="I28" s="6" t="s">
        <v>2110</v>
      </c>
      <c r="J28" s="6" t="s">
        <v>2111</v>
      </c>
      <c r="K28" s="3" t="s">
        <v>2112</v>
      </c>
      <c r="L28" s="3" t="s">
        <v>238</v>
      </c>
    </row>
    <row r="29" spans="1:12" s="13" customFormat="1" ht="20.100000000000001" customHeight="1">
      <c r="A29" s="36">
        <v>1</v>
      </c>
      <c r="B29" s="5" t="s">
        <v>256</v>
      </c>
      <c r="C29" s="3" t="s">
        <v>14</v>
      </c>
      <c r="D29" s="3" t="s">
        <v>10</v>
      </c>
      <c r="E29" s="28">
        <v>707</v>
      </c>
      <c r="F29" s="28">
        <v>365</v>
      </c>
      <c r="G29" s="59">
        <v>340</v>
      </c>
      <c r="H29" s="28">
        <v>2</v>
      </c>
      <c r="I29" s="6" t="s">
        <v>239</v>
      </c>
      <c r="J29" s="6" t="s">
        <v>255</v>
      </c>
      <c r="K29" s="3" t="s">
        <v>257</v>
      </c>
      <c r="L29" s="3" t="s">
        <v>258</v>
      </c>
    </row>
    <row r="30" spans="1:12" s="13" customFormat="1" ht="20.100000000000001" customHeight="1">
      <c r="A30" s="36">
        <v>1</v>
      </c>
      <c r="B30" s="5" t="s">
        <v>252</v>
      </c>
      <c r="C30" s="3" t="s">
        <v>14</v>
      </c>
      <c r="D30" s="3" t="s">
        <v>10</v>
      </c>
      <c r="E30" s="28">
        <v>273</v>
      </c>
      <c r="F30" s="28">
        <v>0</v>
      </c>
      <c r="G30" s="59">
        <v>273</v>
      </c>
      <c r="H30" s="28">
        <v>0</v>
      </c>
      <c r="I30" s="6" t="s">
        <v>239</v>
      </c>
      <c r="J30" s="6" t="s">
        <v>251</v>
      </c>
      <c r="K30" s="3" t="s">
        <v>253</v>
      </c>
      <c r="L30" s="3" t="s">
        <v>254</v>
      </c>
    </row>
    <row r="31" spans="1:12" s="13" customFormat="1" ht="20.100000000000001" customHeight="1">
      <c r="A31" s="36">
        <v>1</v>
      </c>
      <c r="B31" s="5" t="s">
        <v>2109</v>
      </c>
      <c r="C31" s="3" t="s">
        <v>1625</v>
      </c>
      <c r="D31" s="3" t="s">
        <v>1639</v>
      </c>
      <c r="E31" s="28">
        <f>SUM(F31:J31)</f>
        <v>110</v>
      </c>
      <c r="F31" s="28">
        <v>0</v>
      </c>
      <c r="G31" s="59">
        <v>110</v>
      </c>
      <c r="H31" s="28" t="s">
        <v>2227</v>
      </c>
      <c r="I31" s="6" t="s">
        <v>2110</v>
      </c>
      <c r="J31" s="6" t="s">
        <v>2111</v>
      </c>
      <c r="K31" s="3" t="s">
        <v>2112</v>
      </c>
      <c r="L31" s="3" t="s">
        <v>238</v>
      </c>
    </row>
    <row r="32" spans="1:12" s="13" customFormat="1" ht="20.100000000000001" customHeight="1">
      <c r="A32" s="36">
        <v>1</v>
      </c>
      <c r="B32" s="5" t="s">
        <v>2116</v>
      </c>
      <c r="C32" s="3" t="s">
        <v>1625</v>
      </c>
      <c r="D32" s="3" t="s">
        <v>1639</v>
      </c>
      <c r="E32" s="28">
        <f>SUM(F32:J32)</f>
        <v>110</v>
      </c>
      <c r="F32" s="28">
        <v>0</v>
      </c>
      <c r="G32" s="59">
        <v>110</v>
      </c>
      <c r="H32" s="28" t="s">
        <v>2227</v>
      </c>
      <c r="I32" s="6" t="s">
        <v>2110</v>
      </c>
      <c r="J32" s="6" t="s">
        <v>2111</v>
      </c>
      <c r="K32" s="3" t="s">
        <v>2112</v>
      </c>
      <c r="L32" s="3" t="s">
        <v>238</v>
      </c>
    </row>
    <row r="33" spans="1:229" s="13" customFormat="1" ht="20.100000000000001" customHeight="1">
      <c r="A33" s="36">
        <v>1</v>
      </c>
      <c r="B33" s="5" t="s">
        <v>248</v>
      </c>
      <c r="C33" s="3" t="s">
        <v>83</v>
      </c>
      <c r="D33" s="3" t="s">
        <v>10</v>
      </c>
      <c r="E33" s="28">
        <v>564</v>
      </c>
      <c r="F33" s="28">
        <v>291</v>
      </c>
      <c r="G33" s="59">
        <v>273</v>
      </c>
      <c r="H33" s="28" t="s">
        <v>2227</v>
      </c>
      <c r="I33" s="6" t="s">
        <v>239</v>
      </c>
      <c r="J33" s="6" t="s">
        <v>240</v>
      </c>
      <c r="K33" s="3" t="s">
        <v>249</v>
      </c>
      <c r="L33" s="3" t="s">
        <v>250</v>
      </c>
    </row>
    <row r="34" spans="1:229" s="13" customFormat="1" ht="20.100000000000001" customHeight="1">
      <c r="A34" s="36">
        <v>1</v>
      </c>
      <c r="B34" s="5" t="s">
        <v>2103</v>
      </c>
      <c r="C34" s="3" t="s">
        <v>147</v>
      </c>
      <c r="D34" s="3" t="s">
        <v>1551</v>
      </c>
      <c r="E34" s="28">
        <f>SUM(F34:J34)</f>
        <v>70.8</v>
      </c>
      <c r="F34" s="28">
        <v>5.6</v>
      </c>
      <c r="G34" s="59">
        <v>64.7</v>
      </c>
      <c r="H34" s="28">
        <v>0.5</v>
      </c>
      <c r="I34" s="6" t="s">
        <v>2099</v>
      </c>
      <c r="J34" s="6" t="s">
        <v>2100</v>
      </c>
      <c r="K34" s="3" t="s">
        <v>2101</v>
      </c>
      <c r="L34" s="3" t="s">
        <v>2102</v>
      </c>
    </row>
    <row r="35" spans="1:229" s="13" customFormat="1" ht="20.100000000000001" customHeight="1">
      <c r="A35" s="36">
        <v>1</v>
      </c>
      <c r="B35" s="5" t="s">
        <v>2098</v>
      </c>
      <c r="C35" s="3" t="s">
        <v>147</v>
      </c>
      <c r="D35" s="3" t="s">
        <v>10</v>
      </c>
      <c r="E35" s="28">
        <f>SUM(F35:J35)</f>
        <v>37.5</v>
      </c>
      <c r="F35" s="28">
        <v>5</v>
      </c>
      <c r="G35" s="59">
        <v>32</v>
      </c>
      <c r="H35" s="28">
        <v>0.5</v>
      </c>
      <c r="I35" s="6" t="s">
        <v>2099</v>
      </c>
      <c r="J35" s="6" t="s">
        <v>2100</v>
      </c>
      <c r="K35" s="3" t="s">
        <v>2101</v>
      </c>
      <c r="L35" s="3" t="s">
        <v>2102</v>
      </c>
    </row>
    <row r="36" spans="1:229" s="13" customFormat="1" ht="20.100000000000001" customHeight="1">
      <c r="A36" s="36">
        <v>1</v>
      </c>
      <c r="B36" s="5" t="s">
        <v>4169</v>
      </c>
      <c r="C36" s="3" t="s">
        <v>4158</v>
      </c>
      <c r="D36" s="3" t="s">
        <v>37</v>
      </c>
      <c r="E36" s="28">
        <v>3679</v>
      </c>
      <c r="F36" s="28">
        <v>1280</v>
      </c>
      <c r="G36" s="59">
        <v>2290</v>
      </c>
      <c r="H36" s="28">
        <v>109</v>
      </c>
      <c r="I36" s="6" t="s">
        <v>8113</v>
      </c>
      <c r="J36" s="6" t="s">
        <v>4170</v>
      </c>
      <c r="K36" s="3" t="s">
        <v>4171</v>
      </c>
      <c r="L36" s="3" t="s">
        <v>4172</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row>
    <row r="37" spans="1:229" s="13" customFormat="1" ht="20.100000000000001" customHeight="1">
      <c r="A37" s="36">
        <v>1</v>
      </c>
      <c r="B37" s="5" t="s">
        <v>4176</v>
      </c>
      <c r="C37" s="3" t="s">
        <v>4158</v>
      </c>
      <c r="D37" s="3" t="s">
        <v>37</v>
      </c>
      <c r="E37" s="28">
        <v>1500</v>
      </c>
      <c r="F37" s="28">
        <v>790</v>
      </c>
      <c r="G37" s="59">
        <v>650</v>
      </c>
      <c r="H37" s="28">
        <v>10</v>
      </c>
      <c r="I37" s="6" t="s">
        <v>8113</v>
      </c>
      <c r="J37" s="6" t="s">
        <v>4177</v>
      </c>
      <c r="K37" s="3" t="s">
        <v>4178</v>
      </c>
      <c r="L37" s="3" t="s">
        <v>4179</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row>
    <row r="38" spans="1:229" s="13" customFormat="1" ht="20.100000000000001" customHeight="1">
      <c r="A38" s="36">
        <v>1</v>
      </c>
      <c r="B38" s="5" t="s">
        <v>4180</v>
      </c>
      <c r="C38" s="3" t="s">
        <v>4158</v>
      </c>
      <c r="D38" s="3" t="s">
        <v>37</v>
      </c>
      <c r="E38" s="28">
        <v>800</v>
      </c>
      <c r="F38" s="28">
        <v>270</v>
      </c>
      <c r="G38" s="59">
        <v>525</v>
      </c>
      <c r="H38" s="28">
        <v>5</v>
      </c>
      <c r="I38" s="6" t="s">
        <v>8113</v>
      </c>
      <c r="J38" s="6" t="s">
        <v>4177</v>
      </c>
      <c r="K38" s="3" t="s">
        <v>4181</v>
      </c>
      <c r="L38" s="3" t="s">
        <v>4182</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row>
    <row r="39" spans="1:229" s="13" customFormat="1" ht="20.100000000000001" customHeight="1">
      <c r="A39" s="36">
        <v>1</v>
      </c>
      <c r="B39" s="5" t="s">
        <v>4157</v>
      </c>
      <c r="C39" s="3" t="s">
        <v>4158</v>
      </c>
      <c r="D39" s="3" t="s">
        <v>37</v>
      </c>
      <c r="E39" s="28">
        <v>820</v>
      </c>
      <c r="F39" s="28">
        <v>409</v>
      </c>
      <c r="G39" s="59">
        <v>404</v>
      </c>
      <c r="H39" s="28">
        <v>7</v>
      </c>
      <c r="I39" s="6" t="s">
        <v>8113</v>
      </c>
      <c r="J39" s="6" t="s">
        <v>4159</v>
      </c>
      <c r="K39" s="3" t="s">
        <v>4160</v>
      </c>
      <c r="L39" s="3" t="s">
        <v>4161</v>
      </c>
    </row>
    <row r="40" spans="1:229" s="13" customFormat="1" ht="20.100000000000001" customHeight="1">
      <c r="A40" s="36">
        <v>1</v>
      </c>
      <c r="B40" s="5" t="s">
        <v>4187</v>
      </c>
      <c r="C40" s="3" t="s">
        <v>4158</v>
      </c>
      <c r="D40" s="3" t="s">
        <v>37</v>
      </c>
      <c r="E40" s="28">
        <v>1570</v>
      </c>
      <c r="F40" s="28">
        <v>1110</v>
      </c>
      <c r="G40" s="59">
        <v>392</v>
      </c>
      <c r="H40" s="28">
        <v>79</v>
      </c>
      <c r="I40" s="6" t="s">
        <v>8113</v>
      </c>
      <c r="J40" s="6" t="s">
        <v>4188</v>
      </c>
      <c r="K40" s="3" t="s">
        <v>4189</v>
      </c>
      <c r="L40" s="3" t="s">
        <v>4190</v>
      </c>
    </row>
    <row r="41" spans="1:229" s="13" customFormat="1" ht="20.100000000000001" customHeight="1">
      <c r="A41" s="36">
        <v>1</v>
      </c>
      <c r="B41" s="5" t="s">
        <v>4148</v>
      </c>
      <c r="C41" s="3" t="s">
        <v>1623</v>
      </c>
      <c r="D41" s="3" t="s">
        <v>3448</v>
      </c>
      <c r="E41" s="28">
        <v>739</v>
      </c>
      <c r="F41" s="28">
        <v>371</v>
      </c>
      <c r="G41" s="59">
        <v>368</v>
      </c>
      <c r="H41" s="28">
        <v>0</v>
      </c>
      <c r="I41" s="6" t="s">
        <v>8113</v>
      </c>
      <c r="J41" s="6" t="s">
        <v>4149</v>
      </c>
      <c r="K41" s="3" t="s">
        <v>4150</v>
      </c>
      <c r="L41" s="3" t="s">
        <v>4151</v>
      </c>
    </row>
    <row r="42" spans="1:229" s="13" customFormat="1" ht="20.100000000000001" customHeight="1">
      <c r="A42" s="36">
        <v>1</v>
      </c>
      <c r="B42" s="5" t="s">
        <v>4207</v>
      </c>
      <c r="C42" s="3" t="s">
        <v>1623</v>
      </c>
      <c r="D42" s="3" t="s">
        <v>2302</v>
      </c>
      <c r="E42" s="27">
        <v>496</v>
      </c>
      <c r="F42" s="27">
        <v>167</v>
      </c>
      <c r="G42" s="60">
        <v>322</v>
      </c>
      <c r="H42" s="27">
        <v>7</v>
      </c>
      <c r="I42" s="6" t="s">
        <v>8113</v>
      </c>
      <c r="J42" s="6" t="s">
        <v>4208</v>
      </c>
      <c r="K42" s="3" t="s">
        <v>4209</v>
      </c>
      <c r="L42" s="3" t="s">
        <v>4210</v>
      </c>
    </row>
    <row r="43" spans="1:229" s="13" customFormat="1" ht="20.100000000000001" customHeight="1">
      <c r="A43" s="36">
        <v>1</v>
      </c>
      <c r="B43" s="5" t="s">
        <v>4162</v>
      </c>
      <c r="C43" s="3" t="s">
        <v>4158</v>
      </c>
      <c r="D43" s="3" t="s">
        <v>37</v>
      </c>
      <c r="E43" s="28">
        <v>441</v>
      </c>
      <c r="F43" s="28">
        <v>126</v>
      </c>
      <c r="G43" s="59">
        <v>305</v>
      </c>
      <c r="H43" s="28">
        <v>10</v>
      </c>
      <c r="I43" s="6" t="s">
        <v>8113</v>
      </c>
      <c r="J43" s="6" t="s">
        <v>4159</v>
      </c>
      <c r="K43" s="3" t="s">
        <v>4163</v>
      </c>
      <c r="L43" s="3" t="s">
        <v>4164</v>
      </c>
    </row>
    <row r="44" spans="1:229" s="13" customFormat="1" ht="20.100000000000001" customHeight="1">
      <c r="A44" s="36">
        <v>1</v>
      </c>
      <c r="B44" s="5" t="s">
        <v>4211</v>
      </c>
      <c r="C44" s="3" t="s">
        <v>1623</v>
      </c>
      <c r="D44" s="3" t="s">
        <v>2302</v>
      </c>
      <c r="E44" s="27">
        <v>296</v>
      </c>
      <c r="F44" s="27">
        <v>63</v>
      </c>
      <c r="G44" s="60">
        <v>223</v>
      </c>
      <c r="H44" s="27">
        <v>10</v>
      </c>
      <c r="I44" s="6" t="s">
        <v>8113</v>
      </c>
      <c r="J44" s="6" t="s">
        <v>4208</v>
      </c>
      <c r="K44" s="3" t="s">
        <v>4209</v>
      </c>
      <c r="L44" s="3" t="s">
        <v>4210</v>
      </c>
    </row>
    <row r="45" spans="1:229" s="13" customFormat="1" ht="20.100000000000001" customHeight="1">
      <c r="A45" s="36">
        <v>1</v>
      </c>
      <c r="B45" s="5" t="s">
        <v>1191</v>
      </c>
      <c r="C45" s="3" t="s">
        <v>14</v>
      </c>
      <c r="D45" s="3" t="s">
        <v>37</v>
      </c>
      <c r="E45" s="27">
        <v>308</v>
      </c>
      <c r="F45" s="27">
        <v>93</v>
      </c>
      <c r="G45" s="60">
        <v>211</v>
      </c>
      <c r="H45" s="27">
        <v>4</v>
      </c>
      <c r="I45" s="6" t="s">
        <v>8113</v>
      </c>
      <c r="J45" s="6" t="s">
        <v>4197</v>
      </c>
      <c r="K45" s="3" t="s">
        <v>4198</v>
      </c>
      <c r="L45" s="3" t="s">
        <v>4199</v>
      </c>
    </row>
    <row r="46" spans="1:229" s="13" customFormat="1" ht="20.100000000000001" customHeight="1">
      <c r="A46" s="36">
        <v>1</v>
      </c>
      <c r="B46" s="5" t="s">
        <v>4152</v>
      </c>
      <c r="C46" s="3" t="s">
        <v>1623</v>
      </c>
      <c r="D46" s="3" t="s">
        <v>3448</v>
      </c>
      <c r="E46" s="28">
        <v>278</v>
      </c>
      <c r="F46" s="28">
        <v>76</v>
      </c>
      <c r="G46" s="59">
        <v>202</v>
      </c>
      <c r="H46" s="28">
        <v>0</v>
      </c>
      <c r="I46" s="6" t="s">
        <v>8113</v>
      </c>
      <c r="J46" s="6" t="s">
        <v>4149</v>
      </c>
      <c r="K46" s="3" t="s">
        <v>4153</v>
      </c>
      <c r="L46" s="3" t="s">
        <v>4154</v>
      </c>
    </row>
    <row r="47" spans="1:229" s="13" customFormat="1" ht="20.100000000000001" customHeight="1">
      <c r="A47" s="36">
        <v>1</v>
      </c>
      <c r="B47" s="5" t="s">
        <v>4195</v>
      </c>
      <c r="C47" s="3" t="s">
        <v>14</v>
      </c>
      <c r="D47" s="3" t="s">
        <v>10</v>
      </c>
      <c r="E47" s="27">
        <v>233</v>
      </c>
      <c r="F47" s="27">
        <v>78</v>
      </c>
      <c r="G47" s="60">
        <v>155</v>
      </c>
      <c r="H47" s="27">
        <v>0</v>
      </c>
      <c r="I47" s="6" t="s">
        <v>8113</v>
      </c>
      <c r="J47" s="6" t="s">
        <v>4192</v>
      </c>
      <c r="K47" s="3" t="s">
        <v>4193</v>
      </c>
      <c r="L47" s="3" t="s">
        <v>4194</v>
      </c>
    </row>
    <row r="48" spans="1:229" s="13" customFormat="1" ht="20.100000000000001" customHeight="1">
      <c r="A48" s="36">
        <v>1</v>
      </c>
      <c r="B48" s="5" t="s">
        <v>4183</v>
      </c>
      <c r="C48" s="3" t="s">
        <v>4158</v>
      </c>
      <c r="D48" s="3" t="s">
        <v>37</v>
      </c>
      <c r="E48" s="28">
        <v>250</v>
      </c>
      <c r="F48" s="28">
        <v>70</v>
      </c>
      <c r="G48" s="59">
        <v>150</v>
      </c>
      <c r="H48" s="28">
        <v>30</v>
      </c>
      <c r="I48" s="6" t="s">
        <v>8113</v>
      </c>
      <c r="J48" s="6" t="s">
        <v>4184</v>
      </c>
      <c r="K48" s="3" t="s">
        <v>4185</v>
      </c>
      <c r="L48" s="3" t="s">
        <v>4186</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row>
    <row r="49" spans="1:229" s="13" customFormat="1" ht="20.100000000000001" customHeight="1">
      <c r="A49" s="36">
        <v>1</v>
      </c>
      <c r="B49" s="5" t="s">
        <v>4165</v>
      </c>
      <c r="C49" s="3" t="s">
        <v>4158</v>
      </c>
      <c r="D49" s="3" t="s">
        <v>37</v>
      </c>
      <c r="E49" s="28">
        <v>173</v>
      </c>
      <c r="F49" s="28">
        <v>65</v>
      </c>
      <c r="G49" s="59">
        <v>108</v>
      </c>
      <c r="H49" s="28">
        <v>0</v>
      </c>
      <c r="I49" s="6" t="s">
        <v>8113</v>
      </c>
      <c r="J49" s="6" t="s">
        <v>4166</v>
      </c>
      <c r="K49" s="3" t="s">
        <v>4167</v>
      </c>
      <c r="L49" s="3" t="s">
        <v>4168</v>
      </c>
    </row>
    <row r="50" spans="1:229" s="13" customFormat="1" ht="20.100000000000001" customHeight="1">
      <c r="A50" s="36">
        <v>1</v>
      </c>
      <c r="B50" s="5" t="s">
        <v>4124</v>
      </c>
      <c r="C50" s="3" t="s">
        <v>1634</v>
      </c>
      <c r="D50" s="3" t="s">
        <v>3448</v>
      </c>
      <c r="E50" s="28">
        <v>1700</v>
      </c>
      <c r="F50" s="28">
        <v>436</v>
      </c>
      <c r="G50" s="59">
        <v>802</v>
      </c>
      <c r="H50" s="28">
        <v>462</v>
      </c>
      <c r="I50" s="6" t="s">
        <v>8113</v>
      </c>
      <c r="J50" s="6" t="s">
        <v>2469</v>
      </c>
      <c r="K50" s="3" t="s">
        <v>4126</v>
      </c>
      <c r="L50" s="3" t="s">
        <v>4127</v>
      </c>
    </row>
    <row r="51" spans="1:229" s="13" customFormat="1" ht="20.100000000000001" customHeight="1">
      <c r="A51" s="36">
        <v>1</v>
      </c>
      <c r="B51" s="5" t="s">
        <v>4212</v>
      </c>
      <c r="C51" s="3" t="s">
        <v>83</v>
      </c>
      <c r="D51" s="3" t="s">
        <v>10</v>
      </c>
      <c r="E51" s="27">
        <v>1419</v>
      </c>
      <c r="F51" s="27">
        <v>700</v>
      </c>
      <c r="G51" s="60">
        <v>700</v>
      </c>
      <c r="H51" s="27">
        <v>19</v>
      </c>
      <c r="I51" s="6" t="s">
        <v>8113</v>
      </c>
      <c r="J51" s="6" t="s">
        <v>4213</v>
      </c>
      <c r="K51" s="3" t="s">
        <v>4214</v>
      </c>
      <c r="L51" s="3" t="s">
        <v>4215</v>
      </c>
    </row>
    <row r="52" spans="1:229" s="13" customFormat="1" ht="20.100000000000001" customHeight="1">
      <c r="A52" s="36">
        <v>1</v>
      </c>
      <c r="B52" s="5" t="s">
        <v>1190</v>
      </c>
      <c r="C52" s="3" t="s">
        <v>4158</v>
      </c>
      <c r="D52" s="3" t="s">
        <v>37</v>
      </c>
      <c r="E52" s="28">
        <v>126</v>
      </c>
      <c r="F52" s="28">
        <v>31</v>
      </c>
      <c r="G52" s="59">
        <v>92</v>
      </c>
      <c r="H52" s="28">
        <v>2</v>
      </c>
      <c r="I52" s="6" t="s">
        <v>8113</v>
      </c>
      <c r="J52" s="6" t="s">
        <v>4166</v>
      </c>
      <c r="K52" s="3" t="s">
        <v>4167</v>
      </c>
      <c r="L52" s="3" t="s">
        <v>4168</v>
      </c>
    </row>
    <row r="53" spans="1:229" s="13" customFormat="1" ht="20.100000000000001" customHeight="1">
      <c r="A53" s="36">
        <v>1</v>
      </c>
      <c r="B53" s="5" t="s">
        <v>4173</v>
      </c>
      <c r="C53" s="3" t="s">
        <v>4158</v>
      </c>
      <c r="D53" s="3" t="s">
        <v>37</v>
      </c>
      <c r="E53" s="28">
        <v>92</v>
      </c>
      <c r="F53" s="28">
        <v>27</v>
      </c>
      <c r="G53" s="59">
        <v>53</v>
      </c>
      <c r="H53" s="28">
        <v>12</v>
      </c>
      <c r="I53" s="6" t="s">
        <v>8113</v>
      </c>
      <c r="J53" s="6" t="s">
        <v>4170</v>
      </c>
      <c r="K53" s="3" t="s">
        <v>4174</v>
      </c>
      <c r="L53" s="3" t="s">
        <v>4175</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row>
    <row r="54" spans="1:229" s="13" customFormat="1" ht="20.100000000000001" customHeight="1">
      <c r="A54" s="36">
        <v>1</v>
      </c>
      <c r="B54" s="5" t="s">
        <v>4138</v>
      </c>
      <c r="C54" s="3" t="s">
        <v>79</v>
      </c>
      <c r="D54" s="3" t="s">
        <v>10</v>
      </c>
      <c r="E54" s="28">
        <v>775</v>
      </c>
      <c r="F54" s="28">
        <v>255</v>
      </c>
      <c r="G54" s="59">
        <v>500</v>
      </c>
      <c r="H54" s="28">
        <v>20</v>
      </c>
      <c r="I54" s="6" t="s">
        <v>8113</v>
      </c>
      <c r="J54" s="6" t="s">
        <v>2469</v>
      </c>
      <c r="K54" s="3" t="s">
        <v>4139</v>
      </c>
      <c r="L54" s="3" t="s">
        <v>4140</v>
      </c>
    </row>
    <row r="55" spans="1:229" s="13" customFormat="1" ht="20.100000000000001" customHeight="1">
      <c r="A55" s="36">
        <v>1</v>
      </c>
      <c r="B55" s="5" t="s">
        <v>4128</v>
      </c>
      <c r="C55" s="3" t="s">
        <v>79</v>
      </c>
      <c r="D55" s="3" t="s">
        <v>10</v>
      </c>
      <c r="E55" s="28">
        <v>1107</v>
      </c>
      <c r="F55" s="28">
        <v>676</v>
      </c>
      <c r="G55" s="59">
        <v>430</v>
      </c>
      <c r="H55" s="28">
        <v>1</v>
      </c>
      <c r="I55" s="6" t="s">
        <v>8113</v>
      </c>
      <c r="J55" s="6" t="s">
        <v>2469</v>
      </c>
      <c r="K55" s="3" t="s">
        <v>4129</v>
      </c>
      <c r="L55" s="3" t="s">
        <v>4130</v>
      </c>
    </row>
    <row r="56" spans="1:229" s="13" customFormat="1" ht="20.100000000000001" customHeight="1">
      <c r="A56" s="36">
        <v>1</v>
      </c>
      <c r="B56" s="5" t="s">
        <v>4196</v>
      </c>
      <c r="C56" s="3" t="s">
        <v>14</v>
      </c>
      <c r="D56" s="3" t="s">
        <v>10</v>
      </c>
      <c r="E56" s="27">
        <v>32</v>
      </c>
      <c r="F56" s="27">
        <v>0</v>
      </c>
      <c r="G56" s="60">
        <v>32</v>
      </c>
      <c r="H56" s="27">
        <v>0</v>
      </c>
      <c r="I56" s="6" t="s">
        <v>8113</v>
      </c>
      <c r="J56" s="6" t="s">
        <v>4192</v>
      </c>
      <c r="K56" s="3" t="s">
        <v>4193</v>
      </c>
      <c r="L56" s="3" t="s">
        <v>4194</v>
      </c>
    </row>
    <row r="57" spans="1:229" s="13" customFormat="1" ht="20.100000000000001" customHeight="1">
      <c r="A57" s="36">
        <v>1</v>
      </c>
      <c r="B57" s="5" t="s">
        <v>4191</v>
      </c>
      <c r="C57" s="3" t="s">
        <v>4158</v>
      </c>
      <c r="D57" s="3" t="s">
        <v>37</v>
      </c>
      <c r="E57" s="27">
        <v>29</v>
      </c>
      <c r="F57" s="28">
        <v>0</v>
      </c>
      <c r="G57" s="60">
        <v>29</v>
      </c>
      <c r="H57" s="28" t="s">
        <v>2227</v>
      </c>
      <c r="I57" s="6" t="s">
        <v>8113</v>
      </c>
      <c r="J57" s="6" t="s">
        <v>4192</v>
      </c>
      <c r="K57" s="3" t="s">
        <v>4193</v>
      </c>
      <c r="L57" s="3" t="s">
        <v>4194</v>
      </c>
    </row>
    <row r="58" spans="1:229" s="13" customFormat="1" ht="20.100000000000001" customHeight="1">
      <c r="A58" s="36">
        <v>1</v>
      </c>
      <c r="B58" s="5" t="s">
        <v>4200</v>
      </c>
      <c r="C58" s="3" t="s">
        <v>4158</v>
      </c>
      <c r="D58" s="3" t="s">
        <v>37</v>
      </c>
      <c r="E58" s="27">
        <v>12</v>
      </c>
      <c r="F58" s="27">
        <v>0</v>
      </c>
      <c r="G58" s="60">
        <v>12</v>
      </c>
      <c r="H58" s="27">
        <v>0</v>
      </c>
      <c r="I58" s="6" t="s">
        <v>8113</v>
      </c>
      <c r="J58" s="6" t="s">
        <v>4197</v>
      </c>
      <c r="K58" s="3" t="s">
        <v>4201</v>
      </c>
      <c r="L58" s="3" t="s">
        <v>4202</v>
      </c>
    </row>
    <row r="59" spans="1:229" s="13" customFormat="1" ht="20.100000000000001" customHeight="1">
      <c r="A59" s="36">
        <v>1</v>
      </c>
      <c r="B59" s="5" t="s">
        <v>4203</v>
      </c>
      <c r="C59" s="3" t="s">
        <v>79</v>
      </c>
      <c r="D59" s="3" t="s">
        <v>2302</v>
      </c>
      <c r="E59" s="27">
        <v>2400</v>
      </c>
      <c r="F59" s="27">
        <v>2000</v>
      </c>
      <c r="G59" s="60">
        <v>350</v>
      </c>
      <c r="H59" s="27">
        <v>50</v>
      </c>
      <c r="I59" s="6" t="s">
        <v>8113</v>
      </c>
      <c r="J59" s="6" t="s">
        <v>4204</v>
      </c>
      <c r="K59" s="3" t="s">
        <v>4205</v>
      </c>
      <c r="L59" s="3" t="s">
        <v>4206</v>
      </c>
    </row>
    <row r="60" spans="1:229" s="13" customFormat="1" ht="20.100000000000001" customHeight="1">
      <c r="A60" s="36">
        <v>1</v>
      </c>
      <c r="B60" s="5" t="s">
        <v>4134</v>
      </c>
      <c r="C60" s="3" t="s">
        <v>79</v>
      </c>
      <c r="D60" s="3" t="s">
        <v>10</v>
      </c>
      <c r="E60" s="28">
        <v>1123</v>
      </c>
      <c r="F60" s="28">
        <v>832</v>
      </c>
      <c r="G60" s="59">
        <v>261</v>
      </c>
      <c r="H60" s="28">
        <v>30</v>
      </c>
      <c r="I60" s="6" t="s">
        <v>8113</v>
      </c>
      <c r="J60" s="6" t="s">
        <v>2469</v>
      </c>
      <c r="K60" s="3" t="s">
        <v>4135</v>
      </c>
      <c r="L60" s="3" t="s">
        <v>4136</v>
      </c>
    </row>
    <row r="61" spans="1:229" s="13" customFormat="1" ht="20.100000000000001" customHeight="1">
      <c r="A61" s="36">
        <v>1</v>
      </c>
      <c r="B61" s="5" t="s">
        <v>4137</v>
      </c>
      <c r="C61" s="3" t="s">
        <v>79</v>
      </c>
      <c r="D61" s="3" t="s">
        <v>10</v>
      </c>
      <c r="E61" s="28">
        <v>688</v>
      </c>
      <c r="F61" s="28">
        <v>512</v>
      </c>
      <c r="G61" s="59">
        <v>156</v>
      </c>
      <c r="H61" s="28">
        <v>20</v>
      </c>
      <c r="I61" s="6" t="s">
        <v>8113</v>
      </c>
      <c r="J61" s="6" t="s">
        <v>2469</v>
      </c>
      <c r="K61" s="3" t="s">
        <v>4135</v>
      </c>
      <c r="L61" s="3" t="s">
        <v>4136</v>
      </c>
    </row>
    <row r="62" spans="1:229" s="13" customFormat="1" ht="20.100000000000001" customHeight="1">
      <c r="A62" s="36">
        <v>1</v>
      </c>
      <c r="B62" s="5" t="s">
        <v>4141</v>
      </c>
      <c r="C62" s="3" t="s">
        <v>79</v>
      </c>
      <c r="D62" s="3" t="s">
        <v>10</v>
      </c>
      <c r="E62" s="28">
        <v>180</v>
      </c>
      <c r="F62" s="28">
        <v>45</v>
      </c>
      <c r="G62" s="59">
        <v>130</v>
      </c>
      <c r="H62" s="28">
        <v>5</v>
      </c>
      <c r="I62" s="6" t="s">
        <v>8113</v>
      </c>
      <c r="J62" s="6" t="s">
        <v>2469</v>
      </c>
      <c r="K62" s="3" t="s">
        <v>4139</v>
      </c>
      <c r="L62" s="3" t="s">
        <v>4140</v>
      </c>
    </row>
    <row r="63" spans="1:229" s="13" customFormat="1" ht="20.100000000000001" customHeight="1">
      <c r="A63" s="36">
        <v>1</v>
      </c>
      <c r="B63" s="5" t="s">
        <v>4142</v>
      </c>
      <c r="C63" s="3" t="s">
        <v>4143</v>
      </c>
      <c r="D63" s="3" t="s">
        <v>4144</v>
      </c>
      <c r="E63" s="27">
        <f>SUM(F63:J63)</f>
        <v>901</v>
      </c>
      <c r="F63" s="27">
        <v>781</v>
      </c>
      <c r="G63" s="60">
        <v>120</v>
      </c>
      <c r="H63" s="27">
        <v>0</v>
      </c>
      <c r="I63" s="6" t="s">
        <v>8113</v>
      </c>
      <c r="J63" s="6" t="s">
        <v>4145</v>
      </c>
      <c r="K63" s="3" t="s">
        <v>4146</v>
      </c>
      <c r="L63" s="3" t="s">
        <v>4147</v>
      </c>
    </row>
    <row r="64" spans="1:229" s="13" customFormat="1" ht="20.100000000000001" customHeight="1">
      <c r="A64" s="36">
        <v>1</v>
      </c>
      <c r="B64" s="5" t="s">
        <v>1188</v>
      </c>
      <c r="C64" s="3" t="s">
        <v>83</v>
      </c>
      <c r="D64" s="3" t="s">
        <v>10</v>
      </c>
      <c r="E64" s="28">
        <v>102</v>
      </c>
      <c r="F64" s="28">
        <v>0</v>
      </c>
      <c r="G64" s="59">
        <v>102</v>
      </c>
      <c r="H64" s="28">
        <v>0</v>
      </c>
      <c r="I64" s="6" t="s">
        <v>8113</v>
      </c>
      <c r="J64" s="6" t="s">
        <v>1187</v>
      </c>
      <c r="K64" s="3" t="s">
        <v>1189</v>
      </c>
      <c r="L64" s="3" t="s">
        <v>4155</v>
      </c>
    </row>
    <row r="65" spans="1:12" s="13" customFormat="1" ht="20.100000000000001" customHeight="1">
      <c r="A65" s="36">
        <v>1</v>
      </c>
      <c r="B65" s="5" t="s">
        <v>4131</v>
      </c>
      <c r="C65" s="3" t="s">
        <v>79</v>
      </c>
      <c r="D65" s="3" t="s">
        <v>67</v>
      </c>
      <c r="E65" s="28">
        <v>13</v>
      </c>
      <c r="F65" s="28">
        <v>0</v>
      </c>
      <c r="G65" s="59">
        <v>13</v>
      </c>
      <c r="H65" s="28">
        <v>0</v>
      </c>
      <c r="I65" s="6" t="s">
        <v>8113</v>
      </c>
      <c r="J65" s="6" t="s">
        <v>2469</v>
      </c>
      <c r="K65" s="3" t="s">
        <v>4132</v>
      </c>
      <c r="L65" s="3" t="s">
        <v>4133</v>
      </c>
    </row>
    <row r="66" spans="1:12" s="13" customFormat="1" ht="20.100000000000001" customHeight="1">
      <c r="A66" s="36">
        <v>1</v>
      </c>
      <c r="B66" s="5" t="s">
        <v>4464</v>
      </c>
      <c r="C66" s="3" t="s">
        <v>4459</v>
      </c>
      <c r="D66" s="3" t="s">
        <v>4457</v>
      </c>
      <c r="E66" s="27">
        <f>SUM(F66:J66)</f>
        <v>5861</v>
      </c>
      <c r="F66" s="27">
        <v>780</v>
      </c>
      <c r="G66" s="60">
        <v>4902</v>
      </c>
      <c r="H66" s="27">
        <v>179</v>
      </c>
      <c r="I66" s="6" t="s">
        <v>4460</v>
      </c>
      <c r="J66" s="6" t="s">
        <v>4461</v>
      </c>
      <c r="K66" s="3" t="s">
        <v>4465</v>
      </c>
      <c r="L66" s="3" t="s">
        <v>4466</v>
      </c>
    </row>
    <row r="67" spans="1:12" s="13" customFormat="1" ht="20.100000000000001" customHeight="1">
      <c r="A67" s="36">
        <v>1</v>
      </c>
      <c r="B67" s="5" t="s">
        <v>4458</v>
      </c>
      <c r="C67" s="3" t="s">
        <v>4459</v>
      </c>
      <c r="D67" s="3" t="s">
        <v>4457</v>
      </c>
      <c r="E67" s="27">
        <f>SUM(F67:J67)</f>
        <v>5272</v>
      </c>
      <c r="F67" s="27">
        <v>800</v>
      </c>
      <c r="G67" s="60">
        <v>4271</v>
      </c>
      <c r="H67" s="27">
        <v>201</v>
      </c>
      <c r="I67" s="6" t="s">
        <v>4460</v>
      </c>
      <c r="J67" s="6" t="s">
        <v>4461</v>
      </c>
      <c r="K67" s="3" t="s">
        <v>4462</v>
      </c>
      <c r="L67" s="3" t="s">
        <v>4463</v>
      </c>
    </row>
    <row r="68" spans="1:12" s="13" customFormat="1" ht="20.100000000000001" customHeight="1">
      <c r="A68" s="36">
        <v>1</v>
      </c>
      <c r="B68" s="5" t="s">
        <v>3060</v>
      </c>
      <c r="C68" s="3" t="s">
        <v>1623</v>
      </c>
      <c r="D68" s="3" t="s">
        <v>1644</v>
      </c>
      <c r="E68" s="27">
        <f>SUM(F68:J68)</f>
        <v>1500</v>
      </c>
      <c r="F68" s="27">
        <v>549</v>
      </c>
      <c r="G68" s="60">
        <v>942</v>
      </c>
      <c r="H68" s="27">
        <v>9</v>
      </c>
      <c r="I68" s="6" t="s">
        <v>8114</v>
      </c>
      <c r="J68" s="6" t="s">
        <v>3059</v>
      </c>
      <c r="K68" s="3" t="s">
        <v>3061</v>
      </c>
      <c r="L68" s="3" t="s">
        <v>3062</v>
      </c>
    </row>
    <row r="69" spans="1:12" s="13" customFormat="1" ht="20.100000000000001" customHeight="1">
      <c r="A69" s="36">
        <v>1</v>
      </c>
      <c r="B69" s="5" t="s">
        <v>3259</v>
      </c>
      <c r="C69" s="3" t="s">
        <v>1623</v>
      </c>
      <c r="D69" s="3" t="s">
        <v>1644</v>
      </c>
      <c r="E69" s="27">
        <v>3834</v>
      </c>
      <c r="F69" s="27">
        <v>1473</v>
      </c>
      <c r="G69" s="60">
        <v>2361</v>
      </c>
      <c r="H69" s="27">
        <v>0</v>
      </c>
      <c r="I69" s="6" t="s">
        <v>3017</v>
      </c>
      <c r="J69" s="6" t="s">
        <v>3256</v>
      </c>
      <c r="K69" s="3" t="s">
        <v>3257</v>
      </c>
      <c r="L69" s="3" t="s">
        <v>3258</v>
      </c>
    </row>
    <row r="70" spans="1:12" s="13" customFormat="1" ht="20.100000000000001" customHeight="1">
      <c r="A70" s="36">
        <v>1</v>
      </c>
      <c r="B70" s="5" t="s">
        <v>3053</v>
      </c>
      <c r="C70" s="3" t="s">
        <v>14</v>
      </c>
      <c r="D70" s="3" t="s">
        <v>10</v>
      </c>
      <c r="E70" s="27">
        <v>598</v>
      </c>
      <c r="F70" s="27">
        <v>198</v>
      </c>
      <c r="G70" s="60">
        <v>391</v>
      </c>
      <c r="H70" s="27">
        <v>9</v>
      </c>
      <c r="I70" s="6" t="s">
        <v>3017</v>
      </c>
      <c r="J70" s="6" t="s">
        <v>3049</v>
      </c>
      <c r="K70" s="3" t="s">
        <v>3051</v>
      </c>
      <c r="L70" s="3" t="s">
        <v>3052</v>
      </c>
    </row>
    <row r="71" spans="1:12" s="13" customFormat="1" ht="20.100000000000001" customHeight="1">
      <c r="A71" s="36">
        <v>1</v>
      </c>
      <c r="B71" s="5" t="s">
        <v>3054</v>
      </c>
      <c r="C71" s="3" t="s">
        <v>14</v>
      </c>
      <c r="D71" s="3" t="s">
        <v>10</v>
      </c>
      <c r="E71" s="27">
        <v>458</v>
      </c>
      <c r="F71" s="27">
        <v>132</v>
      </c>
      <c r="G71" s="60">
        <v>321</v>
      </c>
      <c r="H71" s="27">
        <v>5</v>
      </c>
      <c r="I71" s="6" t="s">
        <v>3017</v>
      </c>
      <c r="J71" s="6" t="s">
        <v>3049</v>
      </c>
      <c r="K71" s="3" t="s">
        <v>3051</v>
      </c>
      <c r="L71" s="3" t="s">
        <v>3052</v>
      </c>
    </row>
    <row r="72" spans="1:12" s="13" customFormat="1" ht="20.100000000000001" customHeight="1">
      <c r="A72" s="36">
        <v>1</v>
      </c>
      <c r="B72" s="5" t="s">
        <v>3217</v>
      </c>
      <c r="C72" s="3" t="s">
        <v>2261</v>
      </c>
      <c r="D72" s="3" t="s">
        <v>2262</v>
      </c>
      <c r="E72" s="27">
        <v>383</v>
      </c>
      <c r="F72" s="27">
        <v>99</v>
      </c>
      <c r="G72" s="60">
        <v>275</v>
      </c>
      <c r="H72" s="27">
        <v>9</v>
      </c>
      <c r="I72" s="6" t="s">
        <v>3020</v>
      </c>
      <c r="J72" s="6" t="s">
        <v>3216</v>
      </c>
      <c r="K72" s="3" t="s">
        <v>3218</v>
      </c>
      <c r="L72" s="3" t="s">
        <v>3219</v>
      </c>
    </row>
    <row r="73" spans="1:12" s="13" customFormat="1" ht="20.100000000000001" customHeight="1">
      <c r="A73" s="36">
        <v>1</v>
      </c>
      <c r="B73" s="5" t="s">
        <v>3252</v>
      </c>
      <c r="C73" s="3" t="s">
        <v>2105</v>
      </c>
      <c r="D73" s="3" t="s">
        <v>1551</v>
      </c>
      <c r="E73" s="27">
        <f>SUM(F73:J73)</f>
        <v>317</v>
      </c>
      <c r="F73" s="27">
        <v>93</v>
      </c>
      <c r="G73" s="60">
        <v>223</v>
      </c>
      <c r="H73" s="27">
        <v>1</v>
      </c>
      <c r="I73" s="6" t="s">
        <v>3017</v>
      </c>
      <c r="J73" s="6" t="s">
        <v>3253</v>
      </c>
      <c r="K73" s="3" t="s">
        <v>3254</v>
      </c>
      <c r="L73" s="3" t="s">
        <v>3255</v>
      </c>
    </row>
    <row r="74" spans="1:12" s="13" customFormat="1" ht="20.100000000000001" customHeight="1">
      <c r="A74" s="36">
        <v>1</v>
      </c>
      <c r="B74" s="5" t="s">
        <v>986</v>
      </c>
      <c r="C74" s="3" t="s">
        <v>1623</v>
      </c>
      <c r="D74" s="3" t="s">
        <v>67</v>
      </c>
      <c r="E74" s="27">
        <f>SUM(F74:J74)</f>
        <v>355</v>
      </c>
      <c r="F74" s="27">
        <v>141</v>
      </c>
      <c r="G74" s="60">
        <v>209</v>
      </c>
      <c r="H74" s="27">
        <v>5</v>
      </c>
      <c r="I74" s="6" t="s">
        <v>3017</v>
      </c>
      <c r="J74" s="6" t="s">
        <v>3209</v>
      </c>
      <c r="K74" s="3" t="s">
        <v>3210</v>
      </c>
      <c r="L74" s="3" t="s">
        <v>3211</v>
      </c>
    </row>
    <row r="75" spans="1:12" s="13" customFormat="1" ht="20.100000000000001" customHeight="1">
      <c r="A75" s="36">
        <v>1</v>
      </c>
      <c r="B75" s="5" t="s">
        <v>3260</v>
      </c>
      <c r="C75" s="3" t="s">
        <v>1623</v>
      </c>
      <c r="D75" s="3" t="s">
        <v>1644</v>
      </c>
      <c r="E75" s="27">
        <f>SUM(F75:J75)</f>
        <v>301</v>
      </c>
      <c r="F75" s="27">
        <v>96</v>
      </c>
      <c r="G75" s="60">
        <v>199</v>
      </c>
      <c r="H75" s="27">
        <v>6</v>
      </c>
      <c r="I75" s="6" t="s">
        <v>3017</v>
      </c>
      <c r="J75" s="6" t="s">
        <v>3256</v>
      </c>
      <c r="K75" s="3" t="s">
        <v>3261</v>
      </c>
      <c r="L75" s="3" t="s">
        <v>3262</v>
      </c>
    </row>
    <row r="76" spans="1:12" s="13" customFormat="1" ht="20.100000000000001" customHeight="1">
      <c r="A76" s="36">
        <v>1</v>
      </c>
      <c r="B76" s="5" t="s">
        <v>3245</v>
      </c>
      <c r="C76" s="3" t="s">
        <v>2105</v>
      </c>
      <c r="D76" s="3" t="s">
        <v>1551</v>
      </c>
      <c r="E76" s="27">
        <v>391</v>
      </c>
      <c r="F76" s="27">
        <v>143</v>
      </c>
      <c r="G76" s="60">
        <v>195</v>
      </c>
      <c r="H76" s="27">
        <v>53</v>
      </c>
      <c r="I76" s="6" t="s">
        <v>3017</v>
      </c>
      <c r="J76" s="6" t="s">
        <v>3244</v>
      </c>
      <c r="K76" s="3" t="s">
        <v>3246</v>
      </c>
      <c r="L76" s="3" t="s">
        <v>3247</v>
      </c>
    </row>
    <row r="77" spans="1:12" s="13" customFormat="1" ht="20.100000000000001" customHeight="1">
      <c r="A77" s="36">
        <v>1</v>
      </c>
      <c r="B77" s="5" t="s">
        <v>3050</v>
      </c>
      <c r="C77" s="3" t="s">
        <v>1623</v>
      </c>
      <c r="D77" s="3" t="s">
        <v>1644</v>
      </c>
      <c r="E77" s="27">
        <v>260</v>
      </c>
      <c r="F77" s="27">
        <v>65</v>
      </c>
      <c r="G77" s="60">
        <v>193</v>
      </c>
      <c r="H77" s="27">
        <v>2</v>
      </c>
      <c r="I77" s="6" t="s">
        <v>3017</v>
      </c>
      <c r="J77" s="6" t="s">
        <v>3049</v>
      </c>
      <c r="K77" s="3" t="s">
        <v>3051</v>
      </c>
      <c r="L77" s="3" t="s">
        <v>3052</v>
      </c>
    </row>
    <row r="78" spans="1:12" s="13" customFormat="1" ht="20.100000000000001" customHeight="1">
      <c r="A78" s="36">
        <v>1</v>
      </c>
      <c r="B78" s="5" t="s">
        <v>3213</v>
      </c>
      <c r="C78" s="3" t="s">
        <v>14</v>
      </c>
      <c r="D78" s="3" t="s">
        <v>1644</v>
      </c>
      <c r="E78" s="27">
        <v>174</v>
      </c>
      <c r="F78" s="27">
        <v>54</v>
      </c>
      <c r="G78" s="60">
        <v>118</v>
      </c>
      <c r="H78" s="27">
        <v>2</v>
      </c>
      <c r="I78" s="6" t="s">
        <v>3017</v>
      </c>
      <c r="J78" s="6" t="s">
        <v>3212</v>
      </c>
      <c r="K78" s="3" t="s">
        <v>3214</v>
      </c>
      <c r="L78" s="3" t="s">
        <v>3215</v>
      </c>
    </row>
    <row r="79" spans="1:12" s="13" customFormat="1" ht="20.100000000000001" customHeight="1">
      <c r="A79" s="36">
        <v>1</v>
      </c>
      <c r="B79" s="5" t="s">
        <v>3213</v>
      </c>
      <c r="C79" s="3" t="s">
        <v>14</v>
      </c>
      <c r="D79" s="3" t="s">
        <v>1644</v>
      </c>
      <c r="E79" s="27">
        <v>174</v>
      </c>
      <c r="F79" s="27">
        <v>54</v>
      </c>
      <c r="G79" s="60">
        <v>118</v>
      </c>
      <c r="H79" s="27">
        <v>2</v>
      </c>
      <c r="I79" s="6" t="s">
        <v>3017</v>
      </c>
      <c r="J79" s="6" t="s">
        <v>3212</v>
      </c>
      <c r="K79" s="3" t="s">
        <v>3214</v>
      </c>
      <c r="L79" s="3" t="s">
        <v>3215</v>
      </c>
    </row>
    <row r="80" spans="1:12" s="13" customFormat="1" ht="20.100000000000001" customHeight="1">
      <c r="A80" s="36">
        <v>1</v>
      </c>
      <c r="B80" s="5" t="s">
        <v>3196</v>
      </c>
      <c r="C80" s="3" t="s">
        <v>2468</v>
      </c>
      <c r="D80" s="3" t="s">
        <v>1644</v>
      </c>
      <c r="E80" s="27">
        <v>1870</v>
      </c>
      <c r="F80" s="27">
        <v>700</v>
      </c>
      <c r="G80" s="60">
        <v>1100</v>
      </c>
      <c r="H80" s="27">
        <f>E80-F80-G80</f>
        <v>70</v>
      </c>
      <c r="I80" s="6" t="s">
        <v>3017</v>
      </c>
      <c r="J80" s="6" t="s">
        <v>3193</v>
      </c>
      <c r="K80" s="3" t="s">
        <v>3197</v>
      </c>
      <c r="L80" s="3" t="s">
        <v>3198</v>
      </c>
    </row>
    <row r="81" spans="1:12" s="13" customFormat="1" ht="20.100000000000001" customHeight="1">
      <c r="A81" s="36">
        <v>1</v>
      </c>
      <c r="B81" s="5" t="s">
        <v>3192</v>
      </c>
      <c r="C81" s="3" t="s">
        <v>2468</v>
      </c>
      <c r="D81" s="3" t="s">
        <v>1644</v>
      </c>
      <c r="E81" s="27">
        <v>1050</v>
      </c>
      <c r="F81" s="27">
        <v>300</v>
      </c>
      <c r="G81" s="60">
        <v>700</v>
      </c>
      <c r="H81" s="27">
        <f>E81-F81-G81</f>
        <v>50</v>
      </c>
      <c r="I81" s="6" t="s">
        <v>3017</v>
      </c>
      <c r="J81" s="6" t="s">
        <v>3193</v>
      </c>
      <c r="K81" s="3" t="s">
        <v>3194</v>
      </c>
      <c r="L81" s="3" t="s">
        <v>3195</v>
      </c>
    </row>
    <row r="82" spans="1:12" s="13" customFormat="1" ht="20.100000000000001" customHeight="1">
      <c r="A82" s="36">
        <v>1</v>
      </c>
      <c r="B82" s="5" t="s">
        <v>3016</v>
      </c>
      <c r="C82" s="3" t="s">
        <v>147</v>
      </c>
      <c r="D82" s="3" t="s">
        <v>1551</v>
      </c>
      <c r="E82" s="18">
        <f>SUM(F82:J82)</f>
        <v>350</v>
      </c>
      <c r="F82" s="18">
        <v>200</v>
      </c>
      <c r="G82" s="61">
        <v>100</v>
      </c>
      <c r="H82" s="18">
        <v>50</v>
      </c>
      <c r="I82" s="6" t="s">
        <v>3017</v>
      </c>
      <c r="J82" s="6" t="s">
        <v>2829</v>
      </c>
      <c r="K82" s="3" t="s">
        <v>3018</v>
      </c>
      <c r="L82" s="3" t="s">
        <v>3019</v>
      </c>
    </row>
    <row r="83" spans="1:12" s="13" customFormat="1" ht="20.100000000000001" customHeight="1">
      <c r="A83" s="36">
        <v>1</v>
      </c>
      <c r="B83" s="5" t="s">
        <v>3035</v>
      </c>
      <c r="C83" s="5" t="s">
        <v>193</v>
      </c>
      <c r="D83" s="3" t="s">
        <v>10</v>
      </c>
      <c r="E83" s="27">
        <v>75</v>
      </c>
      <c r="F83" s="27">
        <v>0</v>
      </c>
      <c r="G83" s="60">
        <v>70</v>
      </c>
      <c r="H83" s="27">
        <v>5</v>
      </c>
      <c r="I83" s="6" t="s">
        <v>3017</v>
      </c>
      <c r="J83" s="6" t="s">
        <v>1770</v>
      </c>
      <c r="K83" s="3" t="s">
        <v>3037</v>
      </c>
      <c r="L83" s="3" t="s">
        <v>3038</v>
      </c>
    </row>
    <row r="84" spans="1:12" s="13" customFormat="1" ht="20.100000000000001" customHeight="1">
      <c r="A84" s="36">
        <v>1</v>
      </c>
      <c r="B84" s="5" t="s">
        <v>4775</v>
      </c>
      <c r="C84" s="3" t="s">
        <v>83</v>
      </c>
      <c r="D84" s="3" t="s">
        <v>10</v>
      </c>
      <c r="E84" s="27">
        <f>SUM(F84:J84)</f>
        <v>3580</v>
      </c>
      <c r="F84" s="27">
        <v>3340</v>
      </c>
      <c r="G84" s="60">
        <v>210</v>
      </c>
      <c r="H84" s="27">
        <v>30</v>
      </c>
      <c r="I84" s="6" t="s">
        <v>4771</v>
      </c>
      <c r="J84" s="6" t="s">
        <v>4772</v>
      </c>
      <c r="K84" s="3" t="s">
        <v>4773</v>
      </c>
      <c r="L84" s="3" t="s">
        <v>4774</v>
      </c>
    </row>
    <row r="85" spans="1:12" s="13" customFormat="1" ht="20.100000000000001" customHeight="1">
      <c r="A85" s="36">
        <v>1</v>
      </c>
      <c r="B85" s="5" t="s">
        <v>4770</v>
      </c>
      <c r="C85" s="3" t="s">
        <v>83</v>
      </c>
      <c r="D85" s="3" t="s">
        <v>10</v>
      </c>
      <c r="E85" s="27">
        <f>SUM(F85:J85)</f>
        <v>1830</v>
      </c>
      <c r="F85" s="27">
        <v>1590</v>
      </c>
      <c r="G85" s="60">
        <v>200</v>
      </c>
      <c r="H85" s="27">
        <v>40</v>
      </c>
      <c r="I85" s="6" t="s">
        <v>4771</v>
      </c>
      <c r="J85" s="6" t="s">
        <v>4772</v>
      </c>
      <c r="K85" s="3" t="s">
        <v>4773</v>
      </c>
      <c r="L85" s="3" t="s">
        <v>4774</v>
      </c>
    </row>
    <row r="86" spans="1:12" s="13" customFormat="1" ht="20.100000000000001" customHeight="1">
      <c r="A86" s="36">
        <v>1</v>
      </c>
      <c r="B86" s="5" t="s">
        <v>3420</v>
      </c>
      <c r="C86" s="3" t="s">
        <v>14</v>
      </c>
      <c r="D86" s="3" t="s">
        <v>10</v>
      </c>
      <c r="E86" s="27">
        <f>SUM(F86:J86)</f>
        <v>4485</v>
      </c>
      <c r="F86" s="27">
        <v>2137</v>
      </c>
      <c r="G86" s="60">
        <v>2317</v>
      </c>
      <c r="H86" s="27">
        <v>31</v>
      </c>
      <c r="I86" s="6" t="s">
        <v>3387</v>
      </c>
      <c r="J86" s="6" t="s">
        <v>3422</v>
      </c>
      <c r="K86" s="3" t="s">
        <v>1026</v>
      </c>
      <c r="L86" s="3" t="s">
        <v>1027</v>
      </c>
    </row>
    <row r="87" spans="1:12" s="13" customFormat="1" ht="20.100000000000001" customHeight="1">
      <c r="A87" s="36">
        <v>1</v>
      </c>
      <c r="B87" s="5" t="s">
        <v>3418</v>
      </c>
      <c r="C87" s="3" t="s">
        <v>14</v>
      </c>
      <c r="D87" s="3" t="s">
        <v>10</v>
      </c>
      <c r="E87" s="27">
        <f>SUM(F87:J87)</f>
        <v>3488</v>
      </c>
      <c r="F87" s="27">
        <v>1749</v>
      </c>
      <c r="G87" s="60">
        <v>1719</v>
      </c>
      <c r="H87" s="27">
        <v>20</v>
      </c>
      <c r="I87" s="6" t="s">
        <v>3280</v>
      </c>
      <c r="J87" s="6" t="s">
        <v>3419</v>
      </c>
      <c r="K87" s="3" t="s">
        <v>1026</v>
      </c>
      <c r="L87" s="3" t="s">
        <v>1027</v>
      </c>
    </row>
    <row r="88" spans="1:12" s="13" customFormat="1" ht="20.100000000000001" customHeight="1">
      <c r="A88" s="36">
        <v>1</v>
      </c>
      <c r="B88" s="5" t="s">
        <v>1028</v>
      </c>
      <c r="C88" s="3" t="s">
        <v>14</v>
      </c>
      <c r="D88" s="3" t="s">
        <v>67</v>
      </c>
      <c r="E88" s="27">
        <v>2824</v>
      </c>
      <c r="F88" s="27">
        <v>1220</v>
      </c>
      <c r="G88" s="60">
        <v>1604</v>
      </c>
      <c r="H88" s="27">
        <v>0</v>
      </c>
      <c r="I88" s="6" t="s">
        <v>3387</v>
      </c>
      <c r="J88" s="6" t="s">
        <v>3422</v>
      </c>
      <c r="K88" s="3" t="s">
        <v>1029</v>
      </c>
      <c r="L88" s="3" t="s">
        <v>1030</v>
      </c>
    </row>
    <row r="89" spans="1:12" s="13" customFormat="1" ht="20.100000000000001" customHeight="1">
      <c r="A89" s="36">
        <v>1</v>
      </c>
      <c r="B89" s="5" t="s">
        <v>1024</v>
      </c>
      <c r="C89" s="3" t="s">
        <v>14</v>
      </c>
      <c r="D89" s="3" t="s">
        <v>10</v>
      </c>
      <c r="E89" s="18">
        <v>2255</v>
      </c>
      <c r="F89" s="18">
        <v>1324</v>
      </c>
      <c r="G89" s="61">
        <v>930</v>
      </c>
      <c r="H89" s="18">
        <v>1</v>
      </c>
      <c r="I89" s="6" t="s">
        <v>3280</v>
      </c>
      <c r="J89" s="3" t="s">
        <v>1000</v>
      </c>
      <c r="K89" s="3" t="s">
        <v>1001</v>
      </c>
      <c r="L89" s="3" t="s">
        <v>3289</v>
      </c>
    </row>
    <row r="90" spans="1:12" s="13" customFormat="1" ht="20.100000000000001" customHeight="1">
      <c r="A90" s="36">
        <v>1</v>
      </c>
      <c r="B90" s="5" t="s">
        <v>3404</v>
      </c>
      <c r="C90" s="3" t="s">
        <v>3399</v>
      </c>
      <c r="D90" s="3" t="s">
        <v>1569</v>
      </c>
      <c r="E90" s="18">
        <v>1019</v>
      </c>
      <c r="F90" s="18">
        <v>347</v>
      </c>
      <c r="G90" s="61">
        <v>673</v>
      </c>
      <c r="H90" s="18">
        <v>1</v>
      </c>
      <c r="I90" s="6" t="s">
        <v>3280</v>
      </c>
      <c r="J90" s="6" t="s">
        <v>3405</v>
      </c>
      <c r="K90" s="3" t="s">
        <v>3406</v>
      </c>
      <c r="L90" s="3" t="s">
        <v>1023</v>
      </c>
    </row>
    <row r="91" spans="1:12" s="13" customFormat="1" ht="20.100000000000001" customHeight="1">
      <c r="A91" s="36">
        <v>1</v>
      </c>
      <c r="B91" s="5" t="s">
        <v>3400</v>
      </c>
      <c r="C91" s="3" t="s">
        <v>3399</v>
      </c>
      <c r="D91" s="3" t="s">
        <v>1569</v>
      </c>
      <c r="E91" s="18">
        <v>686</v>
      </c>
      <c r="F91" s="18">
        <v>225</v>
      </c>
      <c r="G91" s="61">
        <v>461</v>
      </c>
      <c r="H91" s="18">
        <v>4</v>
      </c>
      <c r="I91" s="6" t="s">
        <v>3280</v>
      </c>
      <c r="J91" s="6" t="s">
        <v>1774</v>
      </c>
      <c r="K91" s="3" t="s">
        <v>3402</v>
      </c>
      <c r="L91" s="3" t="s">
        <v>3403</v>
      </c>
    </row>
    <row r="92" spans="1:12" s="13" customFormat="1" ht="20.100000000000001" customHeight="1">
      <c r="A92" s="36">
        <v>1</v>
      </c>
      <c r="B92" s="5" t="s">
        <v>1021</v>
      </c>
      <c r="C92" s="3" t="s">
        <v>14</v>
      </c>
      <c r="D92" s="3" t="s">
        <v>10</v>
      </c>
      <c r="E92" s="18">
        <v>780</v>
      </c>
      <c r="F92" s="18">
        <v>312</v>
      </c>
      <c r="G92" s="61">
        <v>460</v>
      </c>
      <c r="H92" s="18">
        <v>8</v>
      </c>
      <c r="I92" s="6" t="s">
        <v>3387</v>
      </c>
      <c r="J92" s="3" t="s">
        <v>1000</v>
      </c>
      <c r="K92" s="3" t="s">
        <v>1022</v>
      </c>
      <c r="L92" s="3" t="s">
        <v>3398</v>
      </c>
    </row>
    <row r="93" spans="1:12" s="13" customFormat="1" ht="20.100000000000001" customHeight="1">
      <c r="A93" s="36">
        <v>1</v>
      </c>
      <c r="B93" s="5" t="s">
        <v>3391</v>
      </c>
      <c r="C93" s="3" t="s">
        <v>1623</v>
      </c>
      <c r="D93" s="3" t="s">
        <v>2302</v>
      </c>
      <c r="E93" s="18">
        <v>647</v>
      </c>
      <c r="F93" s="18">
        <v>267</v>
      </c>
      <c r="G93" s="61">
        <v>380</v>
      </c>
      <c r="H93" s="18">
        <v>1</v>
      </c>
      <c r="I93" s="6" t="s">
        <v>3387</v>
      </c>
      <c r="J93" s="6" t="s">
        <v>3292</v>
      </c>
      <c r="K93" s="3" t="s">
        <v>3392</v>
      </c>
      <c r="L93" s="3" t="s">
        <v>3393</v>
      </c>
    </row>
    <row r="94" spans="1:12" s="13" customFormat="1" ht="20.100000000000001" customHeight="1">
      <c r="A94" s="36">
        <v>1</v>
      </c>
      <c r="B94" s="5" t="s">
        <v>3394</v>
      </c>
      <c r="C94" s="3" t="s">
        <v>14</v>
      </c>
      <c r="D94" s="3" t="s">
        <v>10</v>
      </c>
      <c r="E94" s="18">
        <v>555</v>
      </c>
      <c r="F94" s="18">
        <v>159</v>
      </c>
      <c r="G94" s="61">
        <v>380</v>
      </c>
      <c r="H94" s="18">
        <v>16</v>
      </c>
      <c r="I94" s="6" t="s">
        <v>3387</v>
      </c>
      <c r="J94" s="6" t="s">
        <v>3395</v>
      </c>
      <c r="K94" s="3" t="s">
        <v>3396</v>
      </c>
      <c r="L94" s="3" t="s">
        <v>3397</v>
      </c>
    </row>
    <row r="95" spans="1:12" s="13" customFormat="1" ht="20.100000000000001" customHeight="1">
      <c r="A95" s="36">
        <v>1</v>
      </c>
      <c r="B95" s="5" t="s">
        <v>3386</v>
      </c>
      <c r="C95" s="3" t="s">
        <v>1623</v>
      </c>
      <c r="D95" s="3" t="s">
        <v>2302</v>
      </c>
      <c r="E95" s="18">
        <v>280</v>
      </c>
      <c r="F95" s="18">
        <v>0</v>
      </c>
      <c r="G95" s="61">
        <v>280</v>
      </c>
      <c r="H95" s="28" t="s">
        <v>2227</v>
      </c>
      <c r="I95" s="6" t="s">
        <v>3387</v>
      </c>
      <c r="J95" s="6" t="s">
        <v>3388</v>
      </c>
      <c r="K95" s="3" t="s">
        <v>3389</v>
      </c>
      <c r="L95" s="3" t="s">
        <v>3390</v>
      </c>
    </row>
    <row r="96" spans="1:12" s="13" customFormat="1" ht="20.100000000000001" customHeight="1">
      <c r="A96" s="36">
        <v>1</v>
      </c>
      <c r="B96" s="5" t="s">
        <v>1018</v>
      </c>
      <c r="C96" s="3" t="s">
        <v>14</v>
      </c>
      <c r="D96" s="3" t="s">
        <v>10</v>
      </c>
      <c r="E96" s="18">
        <v>557</v>
      </c>
      <c r="F96" s="18">
        <v>260</v>
      </c>
      <c r="G96" s="61">
        <v>240</v>
      </c>
      <c r="H96" s="18">
        <v>57</v>
      </c>
      <c r="I96" s="6" t="s">
        <v>3280</v>
      </c>
      <c r="J96" s="6" t="s">
        <v>1000</v>
      </c>
      <c r="K96" s="3" t="s">
        <v>1019</v>
      </c>
      <c r="L96" s="3" t="s">
        <v>1020</v>
      </c>
    </row>
    <row r="97" spans="1:12" s="13" customFormat="1" ht="20.100000000000001" customHeight="1">
      <c r="A97" s="36">
        <v>1</v>
      </c>
      <c r="B97" s="5" t="s">
        <v>3382</v>
      </c>
      <c r="C97" s="3" t="s">
        <v>1623</v>
      </c>
      <c r="D97" s="3" t="s">
        <v>37</v>
      </c>
      <c r="E97" s="18">
        <v>427</v>
      </c>
      <c r="F97" s="18">
        <v>201</v>
      </c>
      <c r="G97" s="61">
        <v>224</v>
      </c>
      <c r="H97" s="18">
        <v>2</v>
      </c>
      <c r="I97" s="6" t="s">
        <v>3280</v>
      </c>
      <c r="J97" s="6" t="s">
        <v>3383</v>
      </c>
      <c r="K97" s="3" t="s">
        <v>3384</v>
      </c>
      <c r="L97" s="3" t="s">
        <v>3385</v>
      </c>
    </row>
    <row r="98" spans="1:12" s="13" customFormat="1" ht="20.100000000000001" customHeight="1">
      <c r="A98" s="36">
        <v>1</v>
      </c>
      <c r="B98" s="38" t="s">
        <v>3379</v>
      </c>
      <c r="C98" s="3" t="s">
        <v>1623</v>
      </c>
      <c r="D98" s="3" t="s">
        <v>37</v>
      </c>
      <c r="E98" s="18">
        <v>370</v>
      </c>
      <c r="F98" s="18">
        <v>153</v>
      </c>
      <c r="G98" s="61">
        <v>210</v>
      </c>
      <c r="H98" s="18">
        <v>7</v>
      </c>
      <c r="I98" s="6" t="s">
        <v>3280</v>
      </c>
      <c r="J98" s="6" t="s">
        <v>3309</v>
      </c>
      <c r="K98" s="3" t="s">
        <v>3380</v>
      </c>
      <c r="L98" s="3" t="s">
        <v>3381</v>
      </c>
    </row>
    <row r="99" spans="1:12" s="13" customFormat="1" ht="20.100000000000001" customHeight="1">
      <c r="A99" s="36">
        <v>1</v>
      </c>
      <c r="B99" s="5" t="s">
        <v>3415</v>
      </c>
      <c r="C99" s="3" t="s">
        <v>79</v>
      </c>
      <c r="D99" s="3" t="s">
        <v>37</v>
      </c>
      <c r="E99" s="18">
        <f>SUM(F99:J99)</f>
        <v>5830</v>
      </c>
      <c r="F99" s="18">
        <v>2534</v>
      </c>
      <c r="G99" s="61">
        <v>3289</v>
      </c>
      <c r="H99" s="18">
        <v>7</v>
      </c>
      <c r="I99" s="6" t="s">
        <v>3280</v>
      </c>
      <c r="J99" s="6" t="s">
        <v>3411</v>
      </c>
      <c r="K99" s="3" t="s">
        <v>3416</v>
      </c>
      <c r="L99" s="3" t="s">
        <v>3417</v>
      </c>
    </row>
    <row r="100" spans="1:12" s="13" customFormat="1" ht="20.100000000000001" customHeight="1">
      <c r="A100" s="36">
        <v>1</v>
      </c>
      <c r="B100" s="5" t="s">
        <v>3414</v>
      </c>
      <c r="C100" s="3" t="s">
        <v>79</v>
      </c>
      <c r="D100" s="3" t="s">
        <v>10</v>
      </c>
      <c r="E100" s="18">
        <f>SUM(F100:J100)</f>
        <v>5209</v>
      </c>
      <c r="F100" s="18">
        <v>2083</v>
      </c>
      <c r="G100" s="61">
        <v>3119</v>
      </c>
      <c r="H100" s="18">
        <v>7</v>
      </c>
      <c r="I100" s="6" t="s">
        <v>3280</v>
      </c>
      <c r="J100" s="6" t="s">
        <v>3411</v>
      </c>
      <c r="K100" s="3" t="s">
        <v>3412</v>
      </c>
      <c r="L100" s="3" t="s">
        <v>3413</v>
      </c>
    </row>
    <row r="101" spans="1:12" s="13" customFormat="1" ht="20.100000000000001" customHeight="1">
      <c r="A101" s="36">
        <v>1</v>
      </c>
      <c r="B101" s="5" t="s">
        <v>3410</v>
      </c>
      <c r="C101" s="3" t="s">
        <v>79</v>
      </c>
      <c r="D101" s="3" t="s">
        <v>10</v>
      </c>
      <c r="E101" s="18">
        <f>SUM(F101:J101)</f>
        <v>3950</v>
      </c>
      <c r="F101" s="18">
        <v>1603</v>
      </c>
      <c r="G101" s="61">
        <v>2340</v>
      </c>
      <c r="H101" s="18">
        <v>7</v>
      </c>
      <c r="I101" s="6" t="s">
        <v>3280</v>
      </c>
      <c r="J101" s="6" t="s">
        <v>3411</v>
      </c>
      <c r="K101" s="3" t="s">
        <v>3412</v>
      </c>
      <c r="L101" s="3" t="s">
        <v>3413</v>
      </c>
    </row>
    <row r="102" spans="1:12" s="13" customFormat="1" ht="20.100000000000001" customHeight="1">
      <c r="A102" s="36">
        <v>1</v>
      </c>
      <c r="B102" s="5" t="s">
        <v>1017</v>
      </c>
      <c r="C102" s="3" t="s">
        <v>14</v>
      </c>
      <c r="D102" s="3" t="s">
        <v>10</v>
      </c>
      <c r="E102" s="18">
        <v>310</v>
      </c>
      <c r="F102" s="18">
        <v>105</v>
      </c>
      <c r="G102" s="61">
        <v>205</v>
      </c>
      <c r="H102" s="18">
        <v>0</v>
      </c>
      <c r="I102" s="6" t="s">
        <v>3355</v>
      </c>
      <c r="J102" s="6" t="s">
        <v>996</v>
      </c>
      <c r="K102" s="3" t="s">
        <v>998</v>
      </c>
      <c r="L102" s="3" t="s">
        <v>999</v>
      </c>
    </row>
    <row r="103" spans="1:12" s="13" customFormat="1" ht="20.100000000000001" customHeight="1">
      <c r="A103" s="36">
        <v>1</v>
      </c>
      <c r="B103" s="5" t="s">
        <v>3376</v>
      </c>
      <c r="C103" s="3" t="s">
        <v>1623</v>
      </c>
      <c r="D103" s="3" t="s">
        <v>3372</v>
      </c>
      <c r="E103" s="18">
        <v>195</v>
      </c>
      <c r="F103" s="18">
        <v>0</v>
      </c>
      <c r="G103" s="61">
        <v>195</v>
      </c>
      <c r="H103" s="28" t="s">
        <v>2227</v>
      </c>
      <c r="I103" s="6" t="s">
        <v>3355</v>
      </c>
      <c r="J103" s="6" t="s">
        <v>3373</v>
      </c>
      <c r="K103" s="3" t="s">
        <v>3377</v>
      </c>
      <c r="L103" s="3" t="s">
        <v>3378</v>
      </c>
    </row>
    <row r="104" spans="1:12" s="13" customFormat="1" ht="20.100000000000001" customHeight="1">
      <c r="A104" s="36">
        <v>1</v>
      </c>
      <c r="B104" s="5" t="s">
        <v>3371</v>
      </c>
      <c r="C104" s="3" t="s">
        <v>1623</v>
      </c>
      <c r="D104" s="3" t="s">
        <v>3372</v>
      </c>
      <c r="E104" s="18">
        <v>321</v>
      </c>
      <c r="F104" s="18">
        <v>118</v>
      </c>
      <c r="G104" s="61">
        <v>193</v>
      </c>
      <c r="H104" s="18">
        <v>10</v>
      </c>
      <c r="I104" s="6" t="s">
        <v>3355</v>
      </c>
      <c r="J104" s="6" t="s">
        <v>3373</v>
      </c>
      <c r="K104" s="3" t="s">
        <v>3374</v>
      </c>
      <c r="L104" s="3" t="s">
        <v>3375</v>
      </c>
    </row>
    <row r="105" spans="1:12" s="13" customFormat="1" ht="20.100000000000001" customHeight="1">
      <c r="A105" s="36">
        <v>1</v>
      </c>
      <c r="B105" s="5" t="s">
        <v>3407</v>
      </c>
      <c r="C105" s="3" t="s">
        <v>2519</v>
      </c>
      <c r="D105" s="3" t="s">
        <v>37</v>
      </c>
      <c r="E105" s="18">
        <f>SUM(F105:J105)</f>
        <v>2940</v>
      </c>
      <c r="F105" s="18">
        <v>900</v>
      </c>
      <c r="G105" s="61">
        <v>1400</v>
      </c>
      <c r="H105" s="18">
        <v>640</v>
      </c>
      <c r="I105" s="6" t="s">
        <v>3280</v>
      </c>
      <c r="J105" s="6" t="s">
        <v>1025</v>
      </c>
      <c r="K105" s="3" t="s">
        <v>3408</v>
      </c>
      <c r="L105" s="3" t="s">
        <v>3409</v>
      </c>
    </row>
    <row r="106" spans="1:12" s="13" customFormat="1" ht="20.100000000000001" customHeight="1">
      <c r="A106" s="36">
        <v>1</v>
      </c>
      <c r="B106" s="5" t="s">
        <v>3367</v>
      </c>
      <c r="C106" s="3" t="s">
        <v>14</v>
      </c>
      <c r="D106" s="3" t="s">
        <v>10</v>
      </c>
      <c r="E106" s="18">
        <f>SUM(F106:J106)</f>
        <v>268</v>
      </c>
      <c r="F106" s="18">
        <v>68</v>
      </c>
      <c r="G106" s="61">
        <v>190</v>
      </c>
      <c r="H106" s="18">
        <v>10</v>
      </c>
      <c r="I106" s="6" t="s">
        <v>3355</v>
      </c>
      <c r="J106" s="6" t="s">
        <v>3368</v>
      </c>
      <c r="K106" s="3" t="s">
        <v>3369</v>
      </c>
      <c r="L106" s="3" t="s">
        <v>3370</v>
      </c>
    </row>
    <row r="107" spans="1:12" s="13" customFormat="1" ht="20.100000000000001" customHeight="1">
      <c r="A107" s="36">
        <v>1</v>
      </c>
      <c r="B107" s="5" t="s">
        <v>3363</v>
      </c>
      <c r="C107" s="3" t="s">
        <v>1623</v>
      </c>
      <c r="D107" s="3" t="s">
        <v>10</v>
      </c>
      <c r="E107" s="18">
        <v>536</v>
      </c>
      <c r="F107" s="18">
        <v>253</v>
      </c>
      <c r="G107" s="61">
        <v>185</v>
      </c>
      <c r="H107" s="18">
        <f>E107-F107-G107</f>
        <v>98</v>
      </c>
      <c r="I107" s="6" t="s">
        <v>3355</v>
      </c>
      <c r="J107" s="6" t="s">
        <v>3364</v>
      </c>
      <c r="K107" s="3" t="s">
        <v>3365</v>
      </c>
      <c r="L107" s="3" t="s">
        <v>3366</v>
      </c>
    </row>
    <row r="108" spans="1:12" s="13" customFormat="1" ht="20.100000000000001" customHeight="1">
      <c r="A108" s="36">
        <v>1</v>
      </c>
      <c r="B108" s="5" t="s">
        <v>3359</v>
      </c>
      <c r="C108" s="3" t="s">
        <v>14</v>
      </c>
      <c r="D108" s="3" t="s">
        <v>10</v>
      </c>
      <c r="E108" s="18">
        <v>276</v>
      </c>
      <c r="F108" s="18">
        <v>88</v>
      </c>
      <c r="G108" s="61">
        <v>184</v>
      </c>
      <c r="H108" s="18">
        <v>4</v>
      </c>
      <c r="I108" s="6" t="s">
        <v>3355</v>
      </c>
      <c r="J108" s="6" t="s">
        <v>3360</v>
      </c>
      <c r="K108" s="3" t="s">
        <v>3361</v>
      </c>
      <c r="L108" s="3" t="s">
        <v>3362</v>
      </c>
    </row>
    <row r="109" spans="1:12" s="13" customFormat="1" ht="20.100000000000001" customHeight="1">
      <c r="A109" s="36">
        <v>1</v>
      </c>
      <c r="B109" s="5" t="s">
        <v>1015</v>
      </c>
      <c r="C109" s="3" t="s">
        <v>14</v>
      </c>
      <c r="D109" s="3" t="s">
        <v>10</v>
      </c>
      <c r="E109" s="18">
        <v>323</v>
      </c>
      <c r="F109" s="18">
        <v>65</v>
      </c>
      <c r="G109" s="61">
        <v>157</v>
      </c>
      <c r="H109" s="18">
        <v>100</v>
      </c>
      <c r="I109" s="6" t="s">
        <v>3280</v>
      </c>
      <c r="J109" s="6" t="s">
        <v>2417</v>
      </c>
      <c r="K109" s="3" t="s">
        <v>1016</v>
      </c>
      <c r="L109" s="3" t="s">
        <v>3353</v>
      </c>
    </row>
    <row r="110" spans="1:12" s="13" customFormat="1" ht="20.100000000000001" customHeight="1">
      <c r="A110" s="36">
        <v>1</v>
      </c>
      <c r="B110" s="5" t="s">
        <v>3347</v>
      </c>
      <c r="C110" s="3" t="s">
        <v>14</v>
      </c>
      <c r="D110" s="3" t="s">
        <v>10</v>
      </c>
      <c r="E110" s="18">
        <v>223</v>
      </c>
      <c r="F110" s="18">
        <v>69</v>
      </c>
      <c r="G110" s="61">
        <v>141</v>
      </c>
      <c r="H110" s="18">
        <v>8</v>
      </c>
      <c r="I110" s="6" t="s">
        <v>3280</v>
      </c>
      <c r="J110" s="6" t="s">
        <v>3344</v>
      </c>
      <c r="K110" s="3" t="s">
        <v>3348</v>
      </c>
      <c r="L110" s="3" t="s">
        <v>1014</v>
      </c>
    </row>
    <row r="111" spans="1:12" s="13" customFormat="1" ht="20.100000000000001" customHeight="1">
      <c r="A111" s="36">
        <v>1</v>
      </c>
      <c r="B111" s="5" t="s">
        <v>3343</v>
      </c>
      <c r="C111" s="3" t="s">
        <v>3336</v>
      </c>
      <c r="D111" s="3" t="s">
        <v>1644</v>
      </c>
      <c r="E111" s="18">
        <v>192</v>
      </c>
      <c r="F111" s="18">
        <v>48</v>
      </c>
      <c r="G111" s="61">
        <v>140</v>
      </c>
      <c r="H111" s="18">
        <v>4</v>
      </c>
      <c r="I111" s="6" t="s">
        <v>3280</v>
      </c>
      <c r="J111" s="6" t="s">
        <v>3344</v>
      </c>
      <c r="K111" s="3" t="s">
        <v>3345</v>
      </c>
      <c r="L111" s="3" t="s">
        <v>3346</v>
      </c>
    </row>
    <row r="112" spans="1:12" s="13" customFormat="1" ht="20.100000000000001" customHeight="1">
      <c r="A112" s="36">
        <v>1</v>
      </c>
      <c r="B112" s="5" t="s">
        <v>3337</v>
      </c>
      <c r="C112" s="3" t="s">
        <v>3336</v>
      </c>
      <c r="D112" s="3" t="s">
        <v>1644</v>
      </c>
      <c r="E112" s="18">
        <f>SUM(F112:J112)</f>
        <v>240</v>
      </c>
      <c r="F112" s="18">
        <v>65</v>
      </c>
      <c r="G112" s="61">
        <v>139</v>
      </c>
      <c r="H112" s="18">
        <v>36</v>
      </c>
      <c r="I112" s="6" t="s">
        <v>3280</v>
      </c>
      <c r="J112" s="6" t="s">
        <v>3340</v>
      </c>
      <c r="K112" s="3" t="s">
        <v>3341</v>
      </c>
      <c r="L112" s="3" t="s">
        <v>3342</v>
      </c>
    </row>
    <row r="113" spans="1:12" s="13" customFormat="1" ht="20.100000000000001" customHeight="1">
      <c r="A113" s="36">
        <v>1</v>
      </c>
      <c r="B113" s="5" t="s">
        <v>1011</v>
      </c>
      <c r="C113" s="3" t="s">
        <v>14</v>
      </c>
      <c r="D113" s="3" t="s">
        <v>10</v>
      </c>
      <c r="E113" s="18">
        <v>207</v>
      </c>
      <c r="F113" s="18">
        <v>46</v>
      </c>
      <c r="G113" s="61">
        <v>129</v>
      </c>
      <c r="H113" s="18">
        <v>32</v>
      </c>
      <c r="I113" s="6" t="s">
        <v>3328</v>
      </c>
      <c r="J113" s="6" t="s">
        <v>1000</v>
      </c>
      <c r="K113" s="3" t="s">
        <v>1012</v>
      </c>
      <c r="L113" s="3" t="s">
        <v>1013</v>
      </c>
    </row>
    <row r="114" spans="1:12" s="13" customFormat="1" ht="20.100000000000001" customHeight="1">
      <c r="A114" s="36">
        <v>1</v>
      </c>
      <c r="B114" s="5" t="s">
        <v>3332</v>
      </c>
      <c r="C114" s="3" t="s">
        <v>14</v>
      </c>
      <c r="D114" s="3" t="s">
        <v>10</v>
      </c>
      <c r="E114" s="18">
        <f>SUM(F114:J114)</f>
        <v>127</v>
      </c>
      <c r="F114" s="18">
        <v>0</v>
      </c>
      <c r="G114" s="61">
        <v>126</v>
      </c>
      <c r="H114" s="18">
        <v>1</v>
      </c>
      <c r="I114" s="6" t="s">
        <v>3328</v>
      </c>
      <c r="J114" s="6" t="s">
        <v>3333</v>
      </c>
      <c r="K114" s="3" t="s">
        <v>3334</v>
      </c>
      <c r="L114" s="3" t="s">
        <v>3335</v>
      </c>
    </row>
    <row r="115" spans="1:12" s="13" customFormat="1" ht="20.100000000000001" customHeight="1">
      <c r="A115" s="36">
        <v>1</v>
      </c>
      <c r="B115" s="5" t="s">
        <v>3327</v>
      </c>
      <c r="C115" s="3" t="s">
        <v>3326</v>
      </c>
      <c r="D115" s="3" t="s">
        <v>1573</v>
      </c>
      <c r="E115" s="18">
        <v>185</v>
      </c>
      <c r="F115" s="18">
        <v>59</v>
      </c>
      <c r="G115" s="61">
        <v>122</v>
      </c>
      <c r="H115" s="18">
        <v>4</v>
      </c>
      <c r="I115" s="6" t="s">
        <v>3328</v>
      </c>
      <c r="J115" s="6" t="s">
        <v>3329</v>
      </c>
      <c r="K115" s="3" t="s">
        <v>3330</v>
      </c>
      <c r="L115" s="3" t="s">
        <v>3331</v>
      </c>
    </row>
    <row r="116" spans="1:12" s="13" customFormat="1" ht="20.100000000000001" customHeight="1">
      <c r="A116" s="36">
        <v>1</v>
      </c>
      <c r="B116" s="5" t="s">
        <v>1008</v>
      </c>
      <c r="C116" s="3" t="s">
        <v>14</v>
      </c>
      <c r="D116" s="3" t="s">
        <v>10</v>
      </c>
      <c r="E116" s="18">
        <v>300</v>
      </c>
      <c r="F116" s="18">
        <v>140</v>
      </c>
      <c r="G116" s="61">
        <v>120</v>
      </c>
      <c r="H116" s="18">
        <v>40</v>
      </c>
      <c r="I116" s="6" t="s">
        <v>3280</v>
      </c>
      <c r="J116" s="6" t="s">
        <v>1000</v>
      </c>
      <c r="K116" s="3" t="s">
        <v>1009</v>
      </c>
      <c r="L116" s="3" t="s">
        <v>1010</v>
      </c>
    </row>
    <row r="117" spans="1:12" s="13" customFormat="1" ht="20.100000000000001" customHeight="1">
      <c r="A117" s="36">
        <v>1</v>
      </c>
      <c r="B117" s="5" t="s">
        <v>3322</v>
      </c>
      <c r="C117" s="3" t="s">
        <v>1548</v>
      </c>
      <c r="D117" s="3" t="s">
        <v>37</v>
      </c>
      <c r="E117" s="18">
        <v>266</v>
      </c>
      <c r="F117" s="18">
        <v>148</v>
      </c>
      <c r="G117" s="61">
        <v>116</v>
      </c>
      <c r="H117" s="18">
        <v>2</v>
      </c>
      <c r="I117" s="6" t="s">
        <v>3280</v>
      </c>
      <c r="J117" s="6" t="s">
        <v>3323</v>
      </c>
      <c r="K117" s="3" t="s">
        <v>3324</v>
      </c>
      <c r="L117" s="3" t="s">
        <v>3325</v>
      </c>
    </row>
    <row r="118" spans="1:12" s="13" customFormat="1" ht="20.100000000000001" customHeight="1">
      <c r="A118" s="36">
        <v>1</v>
      </c>
      <c r="B118" s="5" t="s">
        <v>1007</v>
      </c>
      <c r="C118" s="3" t="s">
        <v>1548</v>
      </c>
      <c r="D118" s="3" t="s">
        <v>37</v>
      </c>
      <c r="E118" s="18">
        <f>SUM(F118:J118)</f>
        <v>166</v>
      </c>
      <c r="F118" s="18">
        <v>56</v>
      </c>
      <c r="G118" s="61">
        <v>108</v>
      </c>
      <c r="H118" s="18">
        <v>2</v>
      </c>
      <c r="I118" s="6" t="s">
        <v>3280</v>
      </c>
      <c r="J118" s="6" t="s">
        <v>3319</v>
      </c>
      <c r="K118" s="3" t="s">
        <v>3320</v>
      </c>
      <c r="L118" s="3" t="s">
        <v>3321</v>
      </c>
    </row>
    <row r="119" spans="1:12" s="13" customFormat="1" ht="20.100000000000001" customHeight="1">
      <c r="A119" s="36">
        <v>1</v>
      </c>
      <c r="B119" s="5" t="s">
        <v>3316</v>
      </c>
      <c r="C119" s="3" t="s">
        <v>1548</v>
      </c>
      <c r="D119" s="3" t="s">
        <v>37</v>
      </c>
      <c r="E119" s="18">
        <v>141</v>
      </c>
      <c r="F119" s="18">
        <v>30</v>
      </c>
      <c r="G119" s="61">
        <v>103</v>
      </c>
      <c r="H119" s="18">
        <v>8</v>
      </c>
      <c r="I119" s="6" t="s">
        <v>3280</v>
      </c>
      <c r="J119" s="6" t="s">
        <v>1774</v>
      </c>
      <c r="K119" s="3" t="s">
        <v>3317</v>
      </c>
      <c r="L119" s="3" t="s">
        <v>3318</v>
      </c>
    </row>
    <row r="120" spans="1:12" s="13" customFormat="1" ht="20.100000000000001" customHeight="1">
      <c r="A120" s="36">
        <v>1</v>
      </c>
      <c r="B120" s="5" t="s">
        <v>3312</v>
      </c>
      <c r="C120" s="3" t="s">
        <v>1548</v>
      </c>
      <c r="D120" s="3" t="s">
        <v>37</v>
      </c>
      <c r="E120" s="18">
        <f>SUM(F120:J120)</f>
        <v>141</v>
      </c>
      <c r="F120" s="18">
        <v>37</v>
      </c>
      <c r="G120" s="61">
        <v>102</v>
      </c>
      <c r="H120" s="18">
        <v>2</v>
      </c>
      <c r="I120" s="6" t="s">
        <v>3280</v>
      </c>
      <c r="J120" s="6" t="s">
        <v>3303</v>
      </c>
      <c r="K120" s="3" t="s">
        <v>3314</v>
      </c>
      <c r="L120" s="3" t="s">
        <v>3315</v>
      </c>
    </row>
    <row r="121" spans="1:12" s="13" customFormat="1" ht="20.100000000000001" customHeight="1">
      <c r="A121" s="36">
        <v>1</v>
      </c>
      <c r="B121" s="5" t="s">
        <v>1004</v>
      </c>
      <c r="C121" s="3" t="s">
        <v>14</v>
      </c>
      <c r="D121" s="3" t="s">
        <v>10</v>
      </c>
      <c r="E121" s="18">
        <v>230</v>
      </c>
      <c r="F121" s="18">
        <v>108</v>
      </c>
      <c r="G121" s="61">
        <v>100</v>
      </c>
      <c r="H121" s="18">
        <v>22</v>
      </c>
      <c r="I121" s="6" t="s">
        <v>3280</v>
      </c>
      <c r="J121" s="6" t="s">
        <v>1000</v>
      </c>
      <c r="K121" s="3" t="s">
        <v>1005</v>
      </c>
      <c r="L121" s="3" t="s">
        <v>1006</v>
      </c>
    </row>
    <row r="122" spans="1:12" s="13" customFormat="1" ht="20.100000000000001" customHeight="1">
      <c r="A122" s="36">
        <v>1</v>
      </c>
      <c r="B122" s="5" t="s">
        <v>3354</v>
      </c>
      <c r="C122" s="3" t="s">
        <v>160</v>
      </c>
      <c r="D122" s="3" t="s">
        <v>10</v>
      </c>
      <c r="E122" s="18">
        <f>SUM(F122:J122)</f>
        <v>360</v>
      </c>
      <c r="F122" s="18">
        <v>180</v>
      </c>
      <c r="G122" s="61">
        <v>170</v>
      </c>
      <c r="H122" s="18">
        <v>10</v>
      </c>
      <c r="I122" s="6" t="s">
        <v>3355</v>
      </c>
      <c r="J122" s="6" t="s">
        <v>3356</v>
      </c>
      <c r="K122" s="3" t="s">
        <v>3357</v>
      </c>
      <c r="L122" s="3" t="s">
        <v>3358</v>
      </c>
    </row>
    <row r="123" spans="1:12" s="13" customFormat="1" ht="20.100000000000001" customHeight="1">
      <c r="A123" s="36">
        <v>1</v>
      </c>
      <c r="B123" s="38" t="s">
        <v>3308</v>
      </c>
      <c r="C123" s="3" t="s">
        <v>1623</v>
      </c>
      <c r="D123" s="3" t="s">
        <v>37</v>
      </c>
      <c r="E123" s="18">
        <v>146</v>
      </c>
      <c r="F123" s="18">
        <v>47</v>
      </c>
      <c r="G123" s="61">
        <v>98</v>
      </c>
      <c r="H123" s="18">
        <v>1</v>
      </c>
      <c r="I123" s="6" t="s">
        <v>3280</v>
      </c>
      <c r="J123" s="6" t="s">
        <v>3309</v>
      </c>
      <c r="K123" s="3" t="s">
        <v>3310</v>
      </c>
      <c r="L123" s="3" t="s">
        <v>3311</v>
      </c>
    </row>
    <row r="124" spans="1:12" s="13" customFormat="1" ht="20.100000000000001" customHeight="1">
      <c r="A124" s="36">
        <v>1</v>
      </c>
      <c r="B124" s="5" t="s">
        <v>3349</v>
      </c>
      <c r="C124" s="3" t="s">
        <v>83</v>
      </c>
      <c r="D124" s="3" t="s">
        <v>1644</v>
      </c>
      <c r="E124" s="18">
        <v>400</v>
      </c>
      <c r="F124" s="18">
        <v>200</v>
      </c>
      <c r="G124" s="61">
        <v>150</v>
      </c>
      <c r="H124" s="18">
        <v>50</v>
      </c>
      <c r="I124" s="6" t="s">
        <v>3280</v>
      </c>
      <c r="J124" s="6" t="s">
        <v>3350</v>
      </c>
      <c r="K124" s="3" t="s">
        <v>3351</v>
      </c>
      <c r="L124" s="3" t="s">
        <v>3352</v>
      </c>
    </row>
    <row r="125" spans="1:12" s="13" customFormat="1" ht="20.100000000000001" customHeight="1">
      <c r="A125" s="36">
        <v>1</v>
      </c>
      <c r="B125" s="5" t="s">
        <v>1031</v>
      </c>
      <c r="C125" s="3" t="s">
        <v>35</v>
      </c>
      <c r="D125" s="3" t="s">
        <v>10</v>
      </c>
      <c r="E125" s="27">
        <v>147</v>
      </c>
      <c r="F125" s="27">
        <v>0</v>
      </c>
      <c r="G125" s="60">
        <v>147</v>
      </c>
      <c r="H125" s="27">
        <v>0</v>
      </c>
      <c r="I125" s="6" t="s">
        <v>3423</v>
      </c>
      <c r="J125" s="6" t="s">
        <v>3424</v>
      </c>
      <c r="K125" s="3" t="s">
        <v>1029</v>
      </c>
      <c r="L125" s="3" t="s">
        <v>1030</v>
      </c>
    </row>
    <row r="126" spans="1:12" s="13" customFormat="1" ht="20.100000000000001" customHeight="1">
      <c r="A126" s="36">
        <v>1</v>
      </c>
      <c r="B126" s="5" t="s">
        <v>3302</v>
      </c>
      <c r="C126" s="3" t="s">
        <v>1623</v>
      </c>
      <c r="D126" s="3" t="s">
        <v>37</v>
      </c>
      <c r="E126" s="18">
        <f>SUM(F126:J126)</f>
        <v>144</v>
      </c>
      <c r="F126" s="18">
        <v>52</v>
      </c>
      <c r="G126" s="61">
        <v>91</v>
      </c>
      <c r="H126" s="18">
        <v>1</v>
      </c>
      <c r="I126" s="6" t="s">
        <v>3280</v>
      </c>
      <c r="J126" s="6" t="s">
        <v>3303</v>
      </c>
      <c r="K126" s="3" t="s">
        <v>3304</v>
      </c>
      <c r="L126" s="3" t="s">
        <v>1003</v>
      </c>
    </row>
    <row r="127" spans="1:12" s="13" customFormat="1" ht="20.100000000000001" customHeight="1">
      <c r="A127" s="36">
        <v>1</v>
      </c>
      <c r="B127" s="5" t="s">
        <v>3305</v>
      </c>
      <c r="C127" s="3" t="s">
        <v>1623</v>
      </c>
      <c r="D127" s="3" t="s">
        <v>37</v>
      </c>
      <c r="E127" s="18">
        <v>91</v>
      </c>
      <c r="F127" s="28">
        <v>0</v>
      </c>
      <c r="G127" s="61">
        <v>91</v>
      </c>
      <c r="H127" s="28" t="s">
        <v>2227</v>
      </c>
      <c r="I127" s="6" t="s">
        <v>3280</v>
      </c>
      <c r="J127" s="6" t="s">
        <v>3292</v>
      </c>
      <c r="K127" s="3" t="s">
        <v>3306</v>
      </c>
      <c r="L127" s="3" t="s">
        <v>3307</v>
      </c>
    </row>
    <row r="128" spans="1:12" s="13" customFormat="1" ht="20.100000000000001" customHeight="1">
      <c r="A128" s="36">
        <v>1</v>
      </c>
      <c r="B128" s="5" t="s">
        <v>3291</v>
      </c>
      <c r="C128" s="3" t="s">
        <v>1623</v>
      </c>
      <c r="D128" s="3" t="s">
        <v>37</v>
      </c>
      <c r="E128" s="18">
        <v>68</v>
      </c>
      <c r="F128" s="18">
        <v>0</v>
      </c>
      <c r="G128" s="61">
        <v>68</v>
      </c>
      <c r="H128" s="18">
        <v>0</v>
      </c>
      <c r="I128" s="6" t="s">
        <v>3280</v>
      </c>
      <c r="J128" s="6" t="s">
        <v>3292</v>
      </c>
      <c r="K128" s="3" t="s">
        <v>3293</v>
      </c>
      <c r="L128" s="3" t="s">
        <v>3294</v>
      </c>
    </row>
    <row r="129" spans="1:12" s="13" customFormat="1" ht="20.100000000000001" customHeight="1">
      <c r="A129" s="36">
        <v>1</v>
      </c>
      <c r="B129" s="5" t="s">
        <v>3288</v>
      </c>
      <c r="C129" s="3" t="s">
        <v>14</v>
      </c>
      <c r="D129" s="3" t="s">
        <v>10</v>
      </c>
      <c r="E129" s="18">
        <v>42</v>
      </c>
      <c r="F129" s="18">
        <v>0</v>
      </c>
      <c r="G129" s="61">
        <v>42</v>
      </c>
      <c r="H129" s="18">
        <v>0</v>
      </c>
      <c r="I129" s="6" t="s">
        <v>3280</v>
      </c>
      <c r="J129" s="3" t="s">
        <v>1000</v>
      </c>
      <c r="K129" s="3" t="s">
        <v>1001</v>
      </c>
      <c r="L129" s="3" t="s">
        <v>3289</v>
      </c>
    </row>
    <row r="130" spans="1:12" s="13" customFormat="1" ht="20.100000000000001" customHeight="1">
      <c r="A130" s="36">
        <v>1</v>
      </c>
      <c r="B130" s="5" t="s">
        <v>3284</v>
      </c>
      <c r="C130" s="3" t="s">
        <v>14</v>
      </c>
      <c r="D130" s="3" t="s">
        <v>10</v>
      </c>
      <c r="E130" s="18">
        <v>61</v>
      </c>
      <c r="F130" s="18">
        <v>24</v>
      </c>
      <c r="G130" s="61">
        <v>37</v>
      </c>
      <c r="H130" s="18">
        <v>0</v>
      </c>
      <c r="I130" s="6" t="s">
        <v>3280</v>
      </c>
      <c r="J130" s="6" t="s">
        <v>3285</v>
      </c>
      <c r="K130" s="3" t="s">
        <v>3286</v>
      </c>
      <c r="L130" s="3" t="s">
        <v>3287</v>
      </c>
    </row>
    <row r="131" spans="1:12" s="13" customFormat="1" ht="20.100000000000001" customHeight="1">
      <c r="A131" s="36">
        <v>1</v>
      </c>
      <c r="B131" s="5" t="s">
        <v>3299</v>
      </c>
      <c r="C131" s="3" t="s">
        <v>83</v>
      </c>
      <c r="D131" s="3" t="s">
        <v>10</v>
      </c>
      <c r="E131" s="18">
        <v>100</v>
      </c>
      <c r="F131" s="18">
        <v>0</v>
      </c>
      <c r="G131" s="61">
        <v>90</v>
      </c>
      <c r="H131" s="18">
        <v>10</v>
      </c>
      <c r="I131" s="6" t="s">
        <v>3280</v>
      </c>
      <c r="J131" s="6" t="s">
        <v>1938</v>
      </c>
      <c r="K131" s="3" t="s">
        <v>3300</v>
      </c>
      <c r="L131" s="3" t="s">
        <v>3301</v>
      </c>
    </row>
    <row r="132" spans="1:12" s="13" customFormat="1" ht="20.100000000000001" customHeight="1">
      <c r="A132" s="36">
        <v>1</v>
      </c>
      <c r="B132" s="5" t="s">
        <v>3295</v>
      </c>
      <c r="C132" s="3" t="s">
        <v>83</v>
      </c>
      <c r="D132" s="3" t="s">
        <v>37</v>
      </c>
      <c r="E132" s="18">
        <f>SUM(F132:J132)</f>
        <v>82</v>
      </c>
      <c r="F132" s="18">
        <v>0</v>
      </c>
      <c r="G132" s="61">
        <v>80</v>
      </c>
      <c r="H132" s="18">
        <v>2</v>
      </c>
      <c r="I132" s="6" t="s">
        <v>3280</v>
      </c>
      <c r="J132" s="6" t="s">
        <v>3296</v>
      </c>
      <c r="K132" s="3" t="s">
        <v>3297</v>
      </c>
      <c r="L132" s="3" t="s">
        <v>3298</v>
      </c>
    </row>
    <row r="133" spans="1:12" s="13" customFormat="1" ht="20.100000000000001" customHeight="1">
      <c r="A133" s="36">
        <v>1</v>
      </c>
      <c r="B133" s="5" t="s">
        <v>1002</v>
      </c>
      <c r="C133" s="3" t="s">
        <v>194</v>
      </c>
      <c r="D133" s="3" t="s">
        <v>10</v>
      </c>
      <c r="E133" s="18">
        <v>42</v>
      </c>
      <c r="F133" s="18">
        <v>0</v>
      </c>
      <c r="G133" s="61">
        <v>42</v>
      </c>
      <c r="H133" s="18">
        <v>0</v>
      </c>
      <c r="I133" s="6" t="s">
        <v>3280</v>
      </c>
      <c r="J133" s="6" t="s">
        <v>996</v>
      </c>
      <c r="K133" s="3" t="s">
        <v>998</v>
      </c>
      <c r="L133" s="3" t="s">
        <v>999</v>
      </c>
    </row>
    <row r="134" spans="1:12" s="13" customFormat="1" ht="20.100000000000001" customHeight="1">
      <c r="A134" s="36">
        <v>1</v>
      </c>
      <c r="B134" s="5" t="s">
        <v>3281</v>
      </c>
      <c r="C134" s="3" t="s">
        <v>160</v>
      </c>
      <c r="D134" s="3" t="s">
        <v>37</v>
      </c>
      <c r="E134" s="18">
        <f>SUM(F134:J134)</f>
        <v>93</v>
      </c>
      <c r="F134" s="18">
        <v>70</v>
      </c>
      <c r="G134" s="61">
        <v>23</v>
      </c>
      <c r="H134" s="18">
        <v>0</v>
      </c>
      <c r="I134" s="6" t="s">
        <v>3280</v>
      </c>
      <c r="J134" s="6" t="s">
        <v>2983</v>
      </c>
      <c r="K134" s="3" t="s">
        <v>3282</v>
      </c>
      <c r="L134" s="3" t="s">
        <v>3283</v>
      </c>
    </row>
    <row r="135" spans="1:12" s="13" customFormat="1" ht="20.100000000000001" customHeight="1">
      <c r="A135" s="36">
        <v>1</v>
      </c>
      <c r="B135" s="5" t="s">
        <v>997</v>
      </c>
      <c r="C135" s="3" t="s">
        <v>194</v>
      </c>
      <c r="D135" s="3" t="s">
        <v>10</v>
      </c>
      <c r="E135" s="18">
        <v>21</v>
      </c>
      <c r="F135" s="18">
        <v>0</v>
      </c>
      <c r="G135" s="61">
        <v>21</v>
      </c>
      <c r="H135" s="18">
        <v>0</v>
      </c>
      <c r="I135" s="6" t="s">
        <v>3280</v>
      </c>
      <c r="J135" s="6" t="s">
        <v>996</v>
      </c>
      <c r="K135" s="3" t="s">
        <v>998</v>
      </c>
      <c r="L135" s="3" t="s">
        <v>999</v>
      </c>
    </row>
    <row r="136" spans="1:12" s="13" customFormat="1" ht="20.100000000000001" customHeight="1">
      <c r="A136" s="36">
        <v>1</v>
      </c>
      <c r="B136" s="5" t="s">
        <v>555</v>
      </c>
      <c r="C136" s="3" t="s">
        <v>14</v>
      </c>
      <c r="D136" s="3" t="s">
        <v>10</v>
      </c>
      <c r="E136" s="27">
        <f>SUM(F136:J136)</f>
        <v>3338</v>
      </c>
      <c r="F136" s="27">
        <v>1777</v>
      </c>
      <c r="G136" s="60">
        <v>1478</v>
      </c>
      <c r="H136" s="27">
        <v>83</v>
      </c>
      <c r="I136" s="6" t="s">
        <v>2658</v>
      </c>
      <c r="J136" s="6" t="s">
        <v>2156</v>
      </c>
      <c r="K136" s="3" t="s">
        <v>556</v>
      </c>
      <c r="L136" s="3" t="s">
        <v>557</v>
      </c>
    </row>
    <row r="137" spans="1:12" s="13" customFormat="1" ht="20.100000000000001" customHeight="1">
      <c r="A137" s="36">
        <v>1</v>
      </c>
      <c r="B137" s="5" t="s">
        <v>2683</v>
      </c>
      <c r="C137" s="3" t="s">
        <v>14</v>
      </c>
      <c r="D137" s="3" t="s">
        <v>10</v>
      </c>
      <c r="E137" s="27">
        <f>SUM(F137:J137)</f>
        <v>1195</v>
      </c>
      <c r="F137" s="27">
        <v>500</v>
      </c>
      <c r="G137" s="60">
        <v>635</v>
      </c>
      <c r="H137" s="27">
        <v>60</v>
      </c>
      <c r="I137" s="6" t="s">
        <v>2682</v>
      </c>
      <c r="J137" s="6" t="s">
        <v>2684</v>
      </c>
      <c r="K137" s="3" t="s">
        <v>597</v>
      </c>
      <c r="L137" s="3" t="s">
        <v>598</v>
      </c>
    </row>
    <row r="138" spans="1:12" s="13" customFormat="1" ht="20.100000000000001" customHeight="1">
      <c r="A138" s="36">
        <v>1</v>
      </c>
      <c r="B138" s="5" t="s">
        <v>596</v>
      </c>
      <c r="C138" s="3" t="s">
        <v>14</v>
      </c>
      <c r="D138" s="3" t="s">
        <v>10</v>
      </c>
      <c r="E138" s="27">
        <f>SUM(F138:J138)</f>
        <v>865</v>
      </c>
      <c r="F138" s="27">
        <v>248</v>
      </c>
      <c r="G138" s="60">
        <v>603</v>
      </c>
      <c r="H138" s="27">
        <v>14</v>
      </c>
      <c r="I138" s="6" t="s">
        <v>2682</v>
      </c>
      <c r="J138" s="6" t="s">
        <v>587</v>
      </c>
      <c r="K138" s="3" t="s">
        <v>594</v>
      </c>
      <c r="L138" s="3" t="s">
        <v>2681</v>
      </c>
    </row>
    <row r="139" spans="1:12" s="13" customFormat="1" ht="20.100000000000001" customHeight="1">
      <c r="A139" s="36">
        <v>1</v>
      </c>
      <c r="B139" s="5" t="s">
        <v>575</v>
      </c>
      <c r="C139" s="3" t="s">
        <v>14</v>
      </c>
      <c r="D139" s="3" t="s">
        <v>10</v>
      </c>
      <c r="E139" s="27">
        <v>673</v>
      </c>
      <c r="F139" s="27">
        <v>194.49699999999999</v>
      </c>
      <c r="G139" s="60">
        <v>464</v>
      </c>
      <c r="H139" s="27">
        <v>14.805999999999999</v>
      </c>
      <c r="I139" s="6" t="s">
        <v>2670</v>
      </c>
      <c r="J139" s="6" t="s">
        <v>574</v>
      </c>
      <c r="K139" s="3" t="s">
        <v>576</v>
      </c>
      <c r="L139" s="3" t="s">
        <v>577</v>
      </c>
    </row>
    <row r="140" spans="1:12" s="13" customFormat="1" ht="20.100000000000001" customHeight="1">
      <c r="A140" s="36">
        <v>1</v>
      </c>
      <c r="B140" s="5" t="s">
        <v>584</v>
      </c>
      <c r="C140" s="3" t="s">
        <v>14</v>
      </c>
      <c r="D140" s="3" t="s">
        <v>10</v>
      </c>
      <c r="E140" s="27">
        <v>1663</v>
      </c>
      <c r="F140" s="27">
        <v>1241</v>
      </c>
      <c r="G140" s="60">
        <v>414</v>
      </c>
      <c r="H140" s="27">
        <v>8</v>
      </c>
      <c r="I140" s="6" t="s">
        <v>2674</v>
      </c>
      <c r="J140" s="6" t="s">
        <v>2675</v>
      </c>
      <c r="K140" s="3" t="s">
        <v>585</v>
      </c>
      <c r="L140" s="3" t="s">
        <v>586</v>
      </c>
    </row>
    <row r="141" spans="1:12" s="13" customFormat="1" ht="20.100000000000001" customHeight="1">
      <c r="A141" s="36">
        <v>1</v>
      </c>
      <c r="B141" s="5" t="s">
        <v>592</v>
      </c>
      <c r="C141" s="3" t="s">
        <v>14</v>
      </c>
      <c r="D141" s="3" t="s">
        <v>10</v>
      </c>
      <c r="E141" s="27">
        <f>SUM(F141:J141)</f>
        <v>590</v>
      </c>
      <c r="F141" s="27">
        <v>171</v>
      </c>
      <c r="G141" s="60">
        <v>405</v>
      </c>
      <c r="H141" s="27">
        <v>14</v>
      </c>
      <c r="I141" s="6" t="s">
        <v>2680</v>
      </c>
      <c r="J141" s="6" t="s">
        <v>587</v>
      </c>
      <c r="K141" s="3" t="s">
        <v>591</v>
      </c>
      <c r="L141" s="3" t="s">
        <v>2679</v>
      </c>
    </row>
    <row r="142" spans="1:12" s="13" customFormat="1" ht="20.100000000000001" customHeight="1">
      <c r="A142" s="36">
        <v>1</v>
      </c>
      <c r="B142" s="5" t="s">
        <v>578</v>
      </c>
      <c r="C142" s="3" t="s">
        <v>14</v>
      </c>
      <c r="D142" s="3" t="s">
        <v>10</v>
      </c>
      <c r="E142" s="27">
        <v>760</v>
      </c>
      <c r="F142" s="27">
        <v>410</v>
      </c>
      <c r="G142" s="60">
        <v>350</v>
      </c>
      <c r="H142" s="27">
        <v>0</v>
      </c>
      <c r="I142" s="6" t="s">
        <v>2671</v>
      </c>
      <c r="J142" s="6" t="s">
        <v>2672</v>
      </c>
      <c r="K142" s="3" t="s">
        <v>579</v>
      </c>
      <c r="L142" s="3" t="s">
        <v>580</v>
      </c>
    </row>
    <row r="143" spans="1:12" s="13" customFormat="1" ht="20.100000000000001" customHeight="1">
      <c r="A143" s="36">
        <v>1</v>
      </c>
      <c r="B143" s="5" t="s">
        <v>593</v>
      </c>
      <c r="C143" s="3" t="s">
        <v>14</v>
      </c>
      <c r="D143" s="3" t="s">
        <v>10</v>
      </c>
      <c r="E143" s="27">
        <f>SUM(F143:J143)</f>
        <v>441</v>
      </c>
      <c r="F143" s="27">
        <v>135</v>
      </c>
      <c r="G143" s="60">
        <v>300</v>
      </c>
      <c r="H143" s="27">
        <v>6</v>
      </c>
      <c r="I143" s="6" t="s">
        <v>2680</v>
      </c>
      <c r="J143" s="6" t="s">
        <v>587</v>
      </c>
      <c r="K143" s="3" t="s">
        <v>594</v>
      </c>
      <c r="L143" s="3" t="s">
        <v>2681</v>
      </c>
    </row>
    <row r="144" spans="1:12" s="13" customFormat="1" ht="20.100000000000001" customHeight="1">
      <c r="A144" s="36">
        <v>1</v>
      </c>
      <c r="B144" s="5" t="s">
        <v>588</v>
      </c>
      <c r="C144" s="3" t="s">
        <v>14</v>
      </c>
      <c r="D144" s="3" t="s">
        <v>10</v>
      </c>
      <c r="E144" s="27">
        <f>SUM(F144:J144)</f>
        <v>330</v>
      </c>
      <c r="F144" s="27">
        <v>70</v>
      </c>
      <c r="G144" s="60">
        <v>250</v>
      </c>
      <c r="H144" s="27">
        <v>10</v>
      </c>
      <c r="I144" s="6" t="s">
        <v>2676</v>
      </c>
      <c r="J144" s="6" t="s">
        <v>587</v>
      </c>
      <c r="K144" s="3" t="s">
        <v>589</v>
      </c>
      <c r="L144" s="3" t="s">
        <v>2677</v>
      </c>
    </row>
    <row r="145" spans="1:12" s="13" customFormat="1" ht="20.100000000000001" customHeight="1">
      <c r="A145" s="36">
        <v>1</v>
      </c>
      <c r="B145" s="5" t="s">
        <v>595</v>
      </c>
      <c r="C145" s="3" t="s">
        <v>14</v>
      </c>
      <c r="D145" s="3" t="s">
        <v>10</v>
      </c>
      <c r="E145" s="27">
        <f>SUM(F145:J145)</f>
        <v>318</v>
      </c>
      <c r="F145" s="27">
        <v>75</v>
      </c>
      <c r="G145" s="60">
        <v>240</v>
      </c>
      <c r="H145" s="27">
        <v>3</v>
      </c>
      <c r="I145" s="6" t="s">
        <v>2682</v>
      </c>
      <c r="J145" s="6" t="s">
        <v>587</v>
      </c>
      <c r="K145" s="3" t="s">
        <v>594</v>
      </c>
      <c r="L145" s="3" t="s">
        <v>2681</v>
      </c>
    </row>
    <row r="146" spans="1:12" s="13" customFormat="1" ht="20.100000000000001" customHeight="1">
      <c r="A146" s="36">
        <v>1</v>
      </c>
      <c r="B146" s="5" t="s">
        <v>590</v>
      </c>
      <c r="C146" s="3" t="s">
        <v>14</v>
      </c>
      <c r="D146" s="3" t="s">
        <v>10</v>
      </c>
      <c r="E146" s="27">
        <f>SUM(F146:J146)</f>
        <v>221</v>
      </c>
      <c r="F146" s="27">
        <v>65</v>
      </c>
      <c r="G146" s="60">
        <v>155</v>
      </c>
      <c r="H146" s="27">
        <v>1</v>
      </c>
      <c r="I146" s="6" t="s">
        <v>2678</v>
      </c>
      <c r="J146" s="6" t="s">
        <v>587</v>
      </c>
      <c r="K146" s="3" t="s">
        <v>591</v>
      </c>
      <c r="L146" s="3" t="s">
        <v>2679</v>
      </c>
    </row>
    <row r="147" spans="1:12" s="13" customFormat="1" ht="20.100000000000001" customHeight="1">
      <c r="A147" s="36">
        <v>1</v>
      </c>
      <c r="B147" s="5" t="s">
        <v>581</v>
      </c>
      <c r="C147" s="3" t="s">
        <v>14</v>
      </c>
      <c r="D147" s="3" t="s">
        <v>10</v>
      </c>
      <c r="E147" s="27">
        <v>45</v>
      </c>
      <c r="F147" s="27">
        <v>0</v>
      </c>
      <c r="G147" s="60">
        <v>45</v>
      </c>
      <c r="H147" s="27">
        <v>0</v>
      </c>
      <c r="I147" s="6" t="s">
        <v>2659</v>
      </c>
      <c r="J147" s="6" t="s">
        <v>2673</v>
      </c>
      <c r="K147" s="3" t="s">
        <v>582</v>
      </c>
      <c r="L147" s="3" t="s">
        <v>583</v>
      </c>
    </row>
    <row r="148" spans="1:12" s="13" customFormat="1" ht="20.100000000000001" customHeight="1">
      <c r="A148" s="36">
        <v>1</v>
      </c>
      <c r="B148" s="5" t="s">
        <v>558</v>
      </c>
      <c r="C148" s="3" t="s">
        <v>79</v>
      </c>
      <c r="D148" s="3" t="s">
        <v>10</v>
      </c>
      <c r="E148" s="27">
        <f>SUM(F148:J148)</f>
        <v>5400</v>
      </c>
      <c r="F148" s="27">
        <v>2000</v>
      </c>
      <c r="G148" s="60">
        <v>3300</v>
      </c>
      <c r="H148" s="27">
        <v>100</v>
      </c>
      <c r="I148" s="6" t="s">
        <v>2659</v>
      </c>
      <c r="J148" s="6" t="s">
        <v>1556</v>
      </c>
      <c r="K148" s="3" t="s">
        <v>559</v>
      </c>
      <c r="L148" s="3" t="s">
        <v>560</v>
      </c>
    </row>
    <row r="149" spans="1:12" s="13" customFormat="1" ht="20.100000000000001" customHeight="1">
      <c r="A149" s="36">
        <v>1</v>
      </c>
      <c r="B149" s="5" t="s">
        <v>626</v>
      </c>
      <c r="C149" s="3" t="s">
        <v>79</v>
      </c>
      <c r="D149" s="3" t="s">
        <v>10</v>
      </c>
      <c r="E149" s="27">
        <v>1140</v>
      </c>
      <c r="F149" s="27">
        <v>260</v>
      </c>
      <c r="G149" s="60">
        <v>880</v>
      </c>
      <c r="H149" s="28" t="s">
        <v>2227</v>
      </c>
      <c r="I149" s="6" t="s">
        <v>2671</v>
      </c>
      <c r="J149" s="6" t="s">
        <v>625</v>
      </c>
      <c r="K149" s="3" t="s">
        <v>627</v>
      </c>
      <c r="L149" s="3" t="s">
        <v>628</v>
      </c>
    </row>
    <row r="150" spans="1:12" s="13" customFormat="1" ht="20.100000000000001" customHeight="1">
      <c r="A150" s="36">
        <v>1</v>
      </c>
      <c r="B150" s="5" t="s">
        <v>568</v>
      </c>
      <c r="C150" s="3" t="s">
        <v>83</v>
      </c>
      <c r="D150" s="3" t="s">
        <v>10</v>
      </c>
      <c r="E150" s="27">
        <v>770</v>
      </c>
      <c r="F150" s="27">
        <v>0</v>
      </c>
      <c r="G150" s="60">
        <v>700</v>
      </c>
      <c r="H150" s="27">
        <v>70</v>
      </c>
      <c r="I150" s="6" t="s">
        <v>2666</v>
      </c>
      <c r="J150" s="6" t="s">
        <v>2667</v>
      </c>
      <c r="K150" s="3" t="s">
        <v>569</v>
      </c>
      <c r="L150" s="3" t="s">
        <v>570</v>
      </c>
    </row>
    <row r="151" spans="1:12" s="13" customFormat="1" ht="20.100000000000001" customHeight="1">
      <c r="A151" s="36">
        <v>1</v>
      </c>
      <c r="B151" s="5" t="s">
        <v>619</v>
      </c>
      <c r="C151" s="3" t="s">
        <v>83</v>
      </c>
      <c r="D151" s="3" t="s">
        <v>10</v>
      </c>
      <c r="E151" s="27">
        <v>389</v>
      </c>
      <c r="F151" s="27">
        <v>26</v>
      </c>
      <c r="G151" s="60">
        <v>363</v>
      </c>
      <c r="H151" s="27">
        <v>1</v>
      </c>
      <c r="I151" s="6" t="s">
        <v>2666</v>
      </c>
      <c r="J151" s="6" t="s">
        <v>603</v>
      </c>
      <c r="K151" s="3" t="s">
        <v>620</v>
      </c>
      <c r="L151" s="3" t="s">
        <v>621</v>
      </c>
    </row>
    <row r="152" spans="1:12" s="13" customFormat="1" ht="20.100000000000001" customHeight="1">
      <c r="A152" s="36">
        <v>1</v>
      </c>
      <c r="B152" s="5" t="s">
        <v>607</v>
      </c>
      <c r="C152" s="3" t="s">
        <v>79</v>
      </c>
      <c r="D152" s="3" t="s">
        <v>10</v>
      </c>
      <c r="E152" s="27">
        <v>2655.8</v>
      </c>
      <c r="F152" s="27">
        <v>1891.8</v>
      </c>
      <c r="G152" s="60">
        <v>348.5</v>
      </c>
      <c r="H152" s="27">
        <v>415.5</v>
      </c>
      <c r="I152" s="6" t="s">
        <v>2685</v>
      </c>
      <c r="J152" s="6" t="s">
        <v>603</v>
      </c>
      <c r="K152" s="3" t="s">
        <v>608</v>
      </c>
      <c r="L152" s="3" t="s">
        <v>609</v>
      </c>
    </row>
    <row r="153" spans="1:12" s="13" customFormat="1" ht="20.100000000000001" customHeight="1">
      <c r="A153" s="36">
        <v>1</v>
      </c>
      <c r="B153" s="5" t="s">
        <v>622</v>
      </c>
      <c r="C153" s="3" t="s">
        <v>83</v>
      </c>
      <c r="D153" s="3" t="s">
        <v>10</v>
      </c>
      <c r="E153" s="27">
        <v>290</v>
      </c>
      <c r="F153" s="27">
        <v>10</v>
      </c>
      <c r="G153" s="60">
        <v>280</v>
      </c>
      <c r="H153" s="27">
        <v>1</v>
      </c>
      <c r="I153" s="6" t="s">
        <v>2659</v>
      </c>
      <c r="J153" s="6" t="s">
        <v>603</v>
      </c>
      <c r="K153" s="3" t="s">
        <v>623</v>
      </c>
      <c r="L153" s="3" t="s">
        <v>624</v>
      </c>
    </row>
    <row r="154" spans="1:12" s="13" customFormat="1" ht="20.100000000000001" customHeight="1">
      <c r="A154" s="36">
        <v>1</v>
      </c>
      <c r="B154" s="5" t="s">
        <v>610</v>
      </c>
      <c r="C154" s="3" t="s">
        <v>79</v>
      </c>
      <c r="D154" s="3" t="s">
        <v>10</v>
      </c>
      <c r="E154" s="27">
        <v>471</v>
      </c>
      <c r="F154" s="27">
        <v>235</v>
      </c>
      <c r="G154" s="60">
        <v>226</v>
      </c>
      <c r="H154" s="27">
        <v>10</v>
      </c>
      <c r="I154" s="6" t="s">
        <v>2659</v>
      </c>
      <c r="J154" s="6" t="s">
        <v>603</v>
      </c>
      <c r="K154" s="3" t="s">
        <v>611</v>
      </c>
      <c r="L154" s="3" t="s">
        <v>612</v>
      </c>
    </row>
    <row r="155" spans="1:12" s="13" customFormat="1" ht="20.100000000000001" customHeight="1">
      <c r="A155" s="36">
        <v>1</v>
      </c>
      <c r="B155" s="5" t="s">
        <v>565</v>
      </c>
      <c r="C155" s="3" t="s">
        <v>83</v>
      </c>
      <c r="D155" s="3" t="s">
        <v>10</v>
      </c>
      <c r="E155" s="27">
        <v>1010</v>
      </c>
      <c r="F155" s="27">
        <v>794</v>
      </c>
      <c r="G155" s="60">
        <v>200</v>
      </c>
      <c r="H155" s="27">
        <v>16</v>
      </c>
      <c r="I155" s="6" t="s">
        <v>2659</v>
      </c>
      <c r="J155" s="6" t="s">
        <v>1556</v>
      </c>
      <c r="K155" s="3" t="s">
        <v>566</v>
      </c>
      <c r="L155" s="3" t="s">
        <v>567</v>
      </c>
    </row>
    <row r="156" spans="1:12" s="13" customFormat="1" ht="20.100000000000001" customHeight="1">
      <c r="A156" s="36">
        <v>1</v>
      </c>
      <c r="B156" s="5" t="s">
        <v>571</v>
      </c>
      <c r="C156" s="3" t="s">
        <v>83</v>
      </c>
      <c r="D156" s="3" t="s">
        <v>10</v>
      </c>
      <c r="E156" s="27">
        <v>370</v>
      </c>
      <c r="F156" s="27">
        <v>140</v>
      </c>
      <c r="G156" s="60">
        <v>200</v>
      </c>
      <c r="H156" s="27">
        <v>30</v>
      </c>
      <c r="I156" s="6" t="s">
        <v>2668</v>
      </c>
      <c r="J156" s="6" t="s">
        <v>2669</v>
      </c>
      <c r="K156" s="3" t="s">
        <v>572</v>
      </c>
      <c r="L156" s="3" t="s">
        <v>573</v>
      </c>
    </row>
    <row r="157" spans="1:12" s="13" customFormat="1" ht="20.100000000000001" customHeight="1">
      <c r="A157" s="36">
        <v>1</v>
      </c>
      <c r="B157" s="5" t="s">
        <v>604</v>
      </c>
      <c r="C157" s="3" t="s">
        <v>79</v>
      </c>
      <c r="D157" s="3" t="s">
        <v>10</v>
      </c>
      <c r="E157" s="27">
        <v>889.5</v>
      </c>
      <c r="F157" s="27">
        <v>650</v>
      </c>
      <c r="G157" s="60">
        <v>160</v>
      </c>
      <c r="H157" s="27">
        <v>79.5</v>
      </c>
      <c r="I157" s="6" t="s">
        <v>2666</v>
      </c>
      <c r="J157" s="6" t="s">
        <v>603</v>
      </c>
      <c r="K157" s="3" t="s">
        <v>605</v>
      </c>
      <c r="L157" s="3" t="s">
        <v>606</v>
      </c>
    </row>
    <row r="158" spans="1:12" s="13" customFormat="1" ht="20.100000000000001" customHeight="1">
      <c r="A158" s="36">
        <v>1</v>
      </c>
      <c r="B158" s="5" t="s">
        <v>561</v>
      </c>
      <c r="C158" s="3" t="s">
        <v>193</v>
      </c>
      <c r="D158" s="3" t="s">
        <v>10</v>
      </c>
      <c r="E158" s="27">
        <v>150</v>
      </c>
      <c r="F158" s="27">
        <v>0</v>
      </c>
      <c r="G158" s="60">
        <v>140</v>
      </c>
      <c r="H158" s="27">
        <v>10</v>
      </c>
      <c r="I158" s="6" t="s">
        <v>2660</v>
      </c>
      <c r="J158" s="6" t="s">
        <v>2661</v>
      </c>
      <c r="K158" s="3" t="s">
        <v>562</v>
      </c>
      <c r="L158" s="3" t="s">
        <v>2662</v>
      </c>
    </row>
    <row r="159" spans="1:12" s="13" customFormat="1" ht="20.100000000000001" customHeight="1">
      <c r="A159" s="36">
        <v>1</v>
      </c>
      <c r="B159" s="5" t="s">
        <v>563</v>
      </c>
      <c r="C159" s="3" t="s">
        <v>193</v>
      </c>
      <c r="D159" s="3" t="s">
        <v>10</v>
      </c>
      <c r="E159" s="27">
        <v>120</v>
      </c>
      <c r="F159" s="27">
        <v>0</v>
      </c>
      <c r="G159" s="60">
        <v>110</v>
      </c>
      <c r="H159" s="27">
        <v>10</v>
      </c>
      <c r="I159" s="6" t="s">
        <v>2663</v>
      </c>
      <c r="J159" s="6" t="s">
        <v>2664</v>
      </c>
      <c r="K159" s="3" t="s">
        <v>564</v>
      </c>
      <c r="L159" s="3" t="s">
        <v>2665</v>
      </c>
    </row>
    <row r="160" spans="1:12" s="13" customFormat="1" ht="20.100000000000001" customHeight="1">
      <c r="A160" s="36">
        <v>1</v>
      </c>
      <c r="B160" s="5" t="s">
        <v>600</v>
      </c>
      <c r="C160" s="3" t="s">
        <v>83</v>
      </c>
      <c r="D160" s="3" t="s">
        <v>10</v>
      </c>
      <c r="E160" s="27">
        <f>SUM(F160:J160)</f>
        <v>510</v>
      </c>
      <c r="F160" s="27">
        <v>400</v>
      </c>
      <c r="G160" s="60">
        <v>110</v>
      </c>
      <c r="H160" s="28" t="s">
        <v>2227</v>
      </c>
      <c r="I160" s="6" t="s">
        <v>2674</v>
      </c>
      <c r="J160" s="6" t="s">
        <v>599</v>
      </c>
      <c r="K160" s="3" t="s">
        <v>601</v>
      </c>
      <c r="L160" s="3" t="s">
        <v>602</v>
      </c>
    </row>
    <row r="161" spans="1:12" s="13" customFormat="1" ht="20.100000000000001" customHeight="1">
      <c r="A161" s="36">
        <v>1</v>
      </c>
      <c r="B161" s="5" t="s">
        <v>616</v>
      </c>
      <c r="C161" s="3" t="s">
        <v>79</v>
      </c>
      <c r="D161" s="3" t="s">
        <v>10</v>
      </c>
      <c r="E161" s="27">
        <v>141</v>
      </c>
      <c r="F161" s="27">
        <v>83</v>
      </c>
      <c r="G161" s="60">
        <v>58</v>
      </c>
      <c r="H161" s="28" t="s">
        <v>2227</v>
      </c>
      <c r="I161" s="6" t="s">
        <v>2680</v>
      </c>
      <c r="J161" s="6" t="s">
        <v>603</v>
      </c>
      <c r="K161" s="3" t="s">
        <v>617</v>
      </c>
      <c r="L161" s="3" t="s">
        <v>618</v>
      </c>
    </row>
    <row r="162" spans="1:12" s="13" customFormat="1" ht="20.100000000000001" customHeight="1">
      <c r="A162" s="36">
        <v>1</v>
      </c>
      <c r="B162" s="5" t="s">
        <v>613</v>
      </c>
      <c r="C162" s="3" t="s">
        <v>79</v>
      </c>
      <c r="D162" s="3" t="s">
        <v>10</v>
      </c>
      <c r="E162" s="27">
        <v>89</v>
      </c>
      <c r="F162" s="27">
        <v>49</v>
      </c>
      <c r="G162" s="60">
        <v>40</v>
      </c>
      <c r="H162" s="28" t="s">
        <v>2227</v>
      </c>
      <c r="I162" s="6" t="s">
        <v>2663</v>
      </c>
      <c r="J162" s="6" t="s">
        <v>603</v>
      </c>
      <c r="K162" s="3" t="s">
        <v>614</v>
      </c>
      <c r="L162" s="3" t="s">
        <v>615</v>
      </c>
    </row>
    <row r="163" spans="1:12" s="13" customFormat="1" ht="20.100000000000001" customHeight="1">
      <c r="A163" s="36">
        <v>1</v>
      </c>
      <c r="B163" s="5" t="s">
        <v>3798</v>
      </c>
      <c r="C163" s="3" t="s">
        <v>14</v>
      </c>
      <c r="D163" s="3" t="s">
        <v>10</v>
      </c>
      <c r="E163" s="27">
        <v>686</v>
      </c>
      <c r="F163" s="27">
        <v>238</v>
      </c>
      <c r="G163" s="60">
        <v>440</v>
      </c>
      <c r="H163" s="27">
        <v>8</v>
      </c>
      <c r="I163" s="6" t="s">
        <v>1080</v>
      </c>
      <c r="J163" s="6" t="s">
        <v>1099</v>
      </c>
      <c r="K163" s="3" t="s">
        <v>3799</v>
      </c>
      <c r="L163" s="3" t="s">
        <v>3800</v>
      </c>
    </row>
    <row r="164" spans="1:12" s="13" customFormat="1" ht="20.100000000000001" customHeight="1">
      <c r="A164" s="36">
        <v>1</v>
      </c>
      <c r="B164" s="5" t="s">
        <v>3801</v>
      </c>
      <c r="C164" s="3" t="s">
        <v>1625</v>
      </c>
      <c r="D164" s="3" t="s">
        <v>10</v>
      </c>
      <c r="E164" s="27">
        <v>523</v>
      </c>
      <c r="F164" s="27">
        <v>258</v>
      </c>
      <c r="G164" s="60">
        <v>265</v>
      </c>
      <c r="H164" s="27">
        <v>0</v>
      </c>
      <c r="I164" s="6" t="s">
        <v>3783</v>
      </c>
      <c r="J164" s="6" t="s">
        <v>3802</v>
      </c>
      <c r="K164" s="3" t="s">
        <v>3803</v>
      </c>
      <c r="L164" s="3" t="s">
        <v>1100</v>
      </c>
    </row>
    <row r="165" spans="1:12" s="13" customFormat="1" ht="20.100000000000001" customHeight="1">
      <c r="A165" s="36">
        <v>1</v>
      </c>
      <c r="B165" s="5" t="s">
        <v>3815</v>
      </c>
      <c r="C165" s="3" t="s">
        <v>1625</v>
      </c>
      <c r="D165" s="3" t="s">
        <v>10</v>
      </c>
      <c r="E165" s="27">
        <v>431</v>
      </c>
      <c r="F165" s="27">
        <v>225</v>
      </c>
      <c r="G165" s="60">
        <v>206</v>
      </c>
      <c r="H165" s="28" t="s">
        <v>2227</v>
      </c>
      <c r="I165" s="6" t="s">
        <v>3783</v>
      </c>
      <c r="J165" s="6" t="s">
        <v>3802</v>
      </c>
      <c r="K165" s="3" t="s">
        <v>3816</v>
      </c>
      <c r="L165" s="3" t="s">
        <v>3817</v>
      </c>
    </row>
    <row r="166" spans="1:12" s="13" customFormat="1" ht="20.100000000000001" customHeight="1">
      <c r="A166" s="36">
        <v>1</v>
      </c>
      <c r="B166" s="5" t="s">
        <v>3818</v>
      </c>
      <c r="C166" s="3" t="s">
        <v>2618</v>
      </c>
      <c r="D166" s="3" t="s">
        <v>10</v>
      </c>
      <c r="E166" s="27">
        <v>309</v>
      </c>
      <c r="F166" s="27">
        <v>84</v>
      </c>
      <c r="G166" s="60">
        <v>168</v>
      </c>
      <c r="H166" s="27">
        <v>57</v>
      </c>
      <c r="I166" s="6" t="s">
        <v>3819</v>
      </c>
      <c r="J166" s="6" t="s">
        <v>3820</v>
      </c>
      <c r="K166" s="3" t="s">
        <v>3821</v>
      </c>
      <c r="L166" s="3" t="s">
        <v>3822</v>
      </c>
    </row>
    <row r="167" spans="1:12" s="13" customFormat="1" ht="20.100000000000001" customHeight="1">
      <c r="A167" s="36">
        <v>1</v>
      </c>
      <c r="B167" s="5" t="s">
        <v>1103</v>
      </c>
      <c r="C167" s="3" t="s">
        <v>14</v>
      </c>
      <c r="D167" s="3" t="s">
        <v>10</v>
      </c>
      <c r="E167" s="27">
        <v>249</v>
      </c>
      <c r="F167" s="27">
        <v>90</v>
      </c>
      <c r="G167" s="60">
        <v>153</v>
      </c>
      <c r="H167" s="27">
        <v>6</v>
      </c>
      <c r="I167" s="6" t="s">
        <v>1080</v>
      </c>
      <c r="J167" s="6" t="s">
        <v>1099</v>
      </c>
      <c r="K167" s="3" t="s">
        <v>1104</v>
      </c>
      <c r="L167" s="3" t="s">
        <v>1105</v>
      </c>
    </row>
    <row r="168" spans="1:12" s="13" customFormat="1" ht="20.100000000000001" customHeight="1">
      <c r="A168" s="36">
        <v>1</v>
      </c>
      <c r="B168" s="5" t="s">
        <v>1106</v>
      </c>
      <c r="C168" s="3" t="s">
        <v>14</v>
      </c>
      <c r="D168" s="3" t="s">
        <v>10</v>
      </c>
      <c r="E168" s="27">
        <v>230</v>
      </c>
      <c r="F168" s="27">
        <v>122</v>
      </c>
      <c r="G168" s="60">
        <v>108</v>
      </c>
      <c r="H168" s="27">
        <v>0</v>
      </c>
      <c r="I168" s="6" t="s">
        <v>1080</v>
      </c>
      <c r="J168" s="6" t="s">
        <v>3828</v>
      </c>
      <c r="K168" s="3" t="s">
        <v>1107</v>
      </c>
      <c r="L168" s="3" t="s">
        <v>1108</v>
      </c>
    </row>
    <row r="169" spans="1:12" s="13" customFormat="1" ht="20.100000000000001" customHeight="1">
      <c r="A169" s="36">
        <v>1</v>
      </c>
      <c r="B169" s="5" t="s">
        <v>1113</v>
      </c>
      <c r="C169" s="3" t="s">
        <v>14</v>
      </c>
      <c r="D169" s="3" t="s">
        <v>10</v>
      </c>
      <c r="E169" s="27">
        <v>82</v>
      </c>
      <c r="F169" s="27">
        <v>2</v>
      </c>
      <c r="G169" s="60">
        <v>80</v>
      </c>
      <c r="H169" s="27">
        <v>0</v>
      </c>
      <c r="I169" s="6" t="s">
        <v>1080</v>
      </c>
      <c r="J169" s="6" t="s">
        <v>3851</v>
      </c>
      <c r="K169" s="3" t="s">
        <v>1114</v>
      </c>
      <c r="L169" s="3" t="s">
        <v>1115</v>
      </c>
    </row>
    <row r="170" spans="1:12" s="13" customFormat="1" ht="20.100000000000001" customHeight="1">
      <c r="A170" s="36">
        <v>1</v>
      </c>
      <c r="B170" s="5" t="s">
        <v>3857</v>
      </c>
      <c r="C170" s="3" t="s">
        <v>14</v>
      </c>
      <c r="D170" s="3" t="s">
        <v>10</v>
      </c>
      <c r="E170" s="27">
        <v>40</v>
      </c>
      <c r="F170" s="27">
        <v>0</v>
      </c>
      <c r="G170" s="60">
        <v>40</v>
      </c>
      <c r="H170" s="27">
        <v>0</v>
      </c>
      <c r="I170" s="6" t="s">
        <v>1080</v>
      </c>
      <c r="J170" s="6" t="s">
        <v>3858</v>
      </c>
      <c r="K170" s="3" t="s">
        <v>1116</v>
      </c>
      <c r="L170" s="3" t="s">
        <v>1117</v>
      </c>
    </row>
    <row r="171" spans="1:12" s="13" customFormat="1" ht="20.100000000000001" customHeight="1">
      <c r="A171" s="36">
        <v>1</v>
      </c>
      <c r="B171" s="5" t="s">
        <v>3859</v>
      </c>
      <c r="C171" s="3" t="s">
        <v>1654</v>
      </c>
      <c r="D171" s="3" t="s">
        <v>10</v>
      </c>
      <c r="E171" s="27">
        <v>36</v>
      </c>
      <c r="F171" s="27">
        <v>0</v>
      </c>
      <c r="G171" s="60">
        <v>36</v>
      </c>
      <c r="H171" s="27">
        <v>0</v>
      </c>
      <c r="I171" s="6" t="s">
        <v>3860</v>
      </c>
      <c r="J171" s="6" t="s">
        <v>3861</v>
      </c>
      <c r="K171" s="3" t="s">
        <v>3862</v>
      </c>
      <c r="L171" s="3" t="s">
        <v>1118</v>
      </c>
    </row>
    <row r="172" spans="1:12" s="13" customFormat="1" ht="20.100000000000001" customHeight="1">
      <c r="A172" s="36">
        <v>1</v>
      </c>
      <c r="B172" s="5" t="s">
        <v>3774</v>
      </c>
      <c r="C172" s="3" t="s">
        <v>79</v>
      </c>
      <c r="D172" s="3" t="s">
        <v>10</v>
      </c>
      <c r="E172" s="27">
        <v>2200</v>
      </c>
      <c r="F172" s="27">
        <v>1100</v>
      </c>
      <c r="G172" s="60">
        <v>900</v>
      </c>
      <c r="H172" s="27">
        <v>200</v>
      </c>
      <c r="I172" s="6" t="s">
        <v>1080</v>
      </c>
      <c r="J172" s="6" t="s">
        <v>1089</v>
      </c>
      <c r="K172" s="3" t="s">
        <v>1090</v>
      </c>
      <c r="L172" s="3" t="s">
        <v>1091</v>
      </c>
    </row>
    <row r="173" spans="1:12" s="13" customFormat="1" ht="20.100000000000001" customHeight="1">
      <c r="A173" s="36">
        <v>1</v>
      </c>
      <c r="B173" s="5" t="s">
        <v>1096</v>
      </c>
      <c r="C173" s="3" t="s">
        <v>79</v>
      </c>
      <c r="D173" s="3" t="s">
        <v>10</v>
      </c>
      <c r="E173" s="27">
        <v>1400</v>
      </c>
      <c r="F173" s="27">
        <v>500</v>
      </c>
      <c r="G173" s="60">
        <v>800</v>
      </c>
      <c r="H173" s="27">
        <v>100</v>
      </c>
      <c r="I173" s="6" t="s">
        <v>1080</v>
      </c>
      <c r="J173" s="6" t="s">
        <v>1089</v>
      </c>
      <c r="K173" s="3" t="s">
        <v>1097</v>
      </c>
      <c r="L173" s="3" t="s">
        <v>1098</v>
      </c>
    </row>
    <row r="174" spans="1:12" s="13" customFormat="1" ht="20.100000000000001" customHeight="1">
      <c r="A174" s="36">
        <v>1</v>
      </c>
      <c r="B174" s="5" t="s">
        <v>1095</v>
      </c>
      <c r="C174" s="3" t="s">
        <v>79</v>
      </c>
      <c r="D174" s="3" t="s">
        <v>10</v>
      </c>
      <c r="E174" s="27">
        <v>1700</v>
      </c>
      <c r="F174" s="27">
        <v>800</v>
      </c>
      <c r="G174" s="60">
        <v>800</v>
      </c>
      <c r="H174" s="27">
        <v>100</v>
      </c>
      <c r="I174" s="6" t="s">
        <v>1080</v>
      </c>
      <c r="J174" s="6" t="s">
        <v>1089</v>
      </c>
      <c r="K174" s="3" t="s">
        <v>1090</v>
      </c>
      <c r="L174" s="3" t="s">
        <v>1091</v>
      </c>
    </row>
    <row r="175" spans="1:12" s="13" customFormat="1" ht="20.100000000000001" customHeight="1">
      <c r="A175" s="36">
        <v>1</v>
      </c>
      <c r="B175" s="5" t="s">
        <v>3794</v>
      </c>
      <c r="C175" s="3" t="s">
        <v>3795</v>
      </c>
      <c r="D175" s="3" t="s">
        <v>10</v>
      </c>
      <c r="E175" s="27">
        <v>769</v>
      </c>
      <c r="F175" s="27">
        <v>0</v>
      </c>
      <c r="G175" s="60">
        <v>769</v>
      </c>
      <c r="H175" s="27">
        <v>0</v>
      </c>
      <c r="I175" s="6" t="s">
        <v>3783</v>
      </c>
      <c r="J175" s="6" t="s">
        <v>3791</v>
      </c>
      <c r="K175" s="3" t="s">
        <v>3796</v>
      </c>
      <c r="L175" s="3" t="s">
        <v>3797</v>
      </c>
    </row>
    <row r="176" spans="1:12" s="13" customFormat="1" ht="20.100000000000001" customHeight="1">
      <c r="A176" s="36">
        <v>1</v>
      </c>
      <c r="B176" s="5" t="s">
        <v>3780</v>
      </c>
      <c r="C176" s="3" t="s">
        <v>79</v>
      </c>
      <c r="D176" s="3" t="s">
        <v>10</v>
      </c>
      <c r="E176" s="27">
        <v>2107</v>
      </c>
      <c r="F176" s="27">
        <v>1300</v>
      </c>
      <c r="G176" s="60">
        <v>750</v>
      </c>
      <c r="H176" s="27">
        <v>57</v>
      </c>
      <c r="I176" s="6" t="s">
        <v>1080</v>
      </c>
      <c r="J176" s="6" t="s">
        <v>3778</v>
      </c>
      <c r="K176" s="3" t="s">
        <v>1093</v>
      </c>
      <c r="L176" s="3" t="s">
        <v>1094</v>
      </c>
    </row>
    <row r="177" spans="1:12" s="13" customFormat="1" ht="20.100000000000001" customHeight="1">
      <c r="A177" s="36">
        <v>1</v>
      </c>
      <c r="B177" s="5" t="s">
        <v>3775</v>
      </c>
      <c r="C177" s="3" t="s">
        <v>3776</v>
      </c>
      <c r="D177" s="3" t="s">
        <v>10</v>
      </c>
      <c r="E177" s="27">
        <v>2157</v>
      </c>
      <c r="F177" s="27">
        <v>1300</v>
      </c>
      <c r="G177" s="60">
        <v>750</v>
      </c>
      <c r="H177" s="27">
        <v>107</v>
      </c>
      <c r="I177" s="6" t="s">
        <v>3777</v>
      </c>
      <c r="J177" s="6" t="s">
        <v>3778</v>
      </c>
      <c r="K177" s="3" t="s">
        <v>3779</v>
      </c>
      <c r="L177" s="3" t="s">
        <v>1092</v>
      </c>
    </row>
    <row r="178" spans="1:12" s="13" customFormat="1" ht="20.100000000000001" customHeight="1">
      <c r="A178" s="36">
        <v>1</v>
      </c>
      <c r="B178" s="5" t="s">
        <v>3790</v>
      </c>
      <c r="C178" s="3" t="s">
        <v>79</v>
      </c>
      <c r="D178" s="3" t="s">
        <v>10</v>
      </c>
      <c r="E178" s="27">
        <v>900</v>
      </c>
      <c r="F178" s="27">
        <v>150</v>
      </c>
      <c r="G178" s="60">
        <v>700</v>
      </c>
      <c r="H178" s="27">
        <v>50</v>
      </c>
      <c r="I178" s="6" t="s">
        <v>3783</v>
      </c>
      <c r="J178" s="6" t="s">
        <v>3791</v>
      </c>
      <c r="K178" s="3" t="s">
        <v>3792</v>
      </c>
      <c r="L178" s="3" t="s">
        <v>3793</v>
      </c>
    </row>
    <row r="179" spans="1:12" s="13" customFormat="1" ht="20.100000000000001" customHeight="1">
      <c r="A179" s="36">
        <v>1</v>
      </c>
      <c r="B179" s="5" t="s">
        <v>3787</v>
      </c>
      <c r="C179" s="3" t="s">
        <v>79</v>
      </c>
      <c r="D179" s="3" t="s">
        <v>10</v>
      </c>
      <c r="E179" s="27">
        <v>1200</v>
      </c>
      <c r="F179" s="27">
        <v>600</v>
      </c>
      <c r="G179" s="60">
        <v>550</v>
      </c>
      <c r="H179" s="27">
        <v>50</v>
      </c>
      <c r="I179" s="6" t="s">
        <v>1080</v>
      </c>
      <c r="J179" s="6" t="s">
        <v>1089</v>
      </c>
      <c r="K179" s="3" t="s">
        <v>3788</v>
      </c>
      <c r="L179" s="3" t="s">
        <v>3789</v>
      </c>
    </row>
    <row r="180" spans="1:12" s="13" customFormat="1" ht="20.100000000000001" customHeight="1">
      <c r="A180" s="36">
        <v>1</v>
      </c>
      <c r="B180" s="5" t="s">
        <v>3804</v>
      </c>
      <c r="C180" s="3" t="s">
        <v>3795</v>
      </c>
      <c r="D180" s="3" t="s">
        <v>10</v>
      </c>
      <c r="E180" s="27">
        <v>520</v>
      </c>
      <c r="F180" s="27">
        <v>0</v>
      </c>
      <c r="G180" s="60">
        <v>520</v>
      </c>
      <c r="H180" s="27">
        <v>0</v>
      </c>
      <c r="I180" s="6" t="s">
        <v>3783</v>
      </c>
      <c r="J180" s="6" t="s">
        <v>3805</v>
      </c>
      <c r="K180" s="3" t="s">
        <v>3806</v>
      </c>
      <c r="L180" s="3" t="s">
        <v>3807</v>
      </c>
    </row>
    <row r="181" spans="1:12" s="13" customFormat="1" ht="20.100000000000001" customHeight="1">
      <c r="A181" s="36">
        <v>1</v>
      </c>
      <c r="B181" s="5" t="s">
        <v>3808</v>
      </c>
      <c r="C181" s="3" t="s">
        <v>3809</v>
      </c>
      <c r="D181" s="3" t="s">
        <v>10</v>
      </c>
      <c r="E181" s="27">
        <v>500</v>
      </c>
      <c r="F181" s="27">
        <v>0</v>
      </c>
      <c r="G181" s="60">
        <v>500</v>
      </c>
      <c r="H181" s="27">
        <v>0</v>
      </c>
      <c r="I181" s="6" t="s">
        <v>3783</v>
      </c>
      <c r="J181" s="6" t="s">
        <v>3805</v>
      </c>
      <c r="K181" s="3" t="s">
        <v>3810</v>
      </c>
      <c r="L181" s="3" t="s">
        <v>3811</v>
      </c>
    </row>
    <row r="182" spans="1:12" s="13" customFormat="1" ht="20.100000000000001" customHeight="1">
      <c r="A182" s="36">
        <v>1</v>
      </c>
      <c r="B182" s="5" t="s">
        <v>3812</v>
      </c>
      <c r="C182" s="3" t="s">
        <v>3809</v>
      </c>
      <c r="D182" s="3" t="s">
        <v>10</v>
      </c>
      <c r="E182" s="27">
        <v>475</v>
      </c>
      <c r="F182" s="27">
        <v>0</v>
      </c>
      <c r="G182" s="60">
        <v>475</v>
      </c>
      <c r="H182" s="27">
        <v>0</v>
      </c>
      <c r="I182" s="6" t="s">
        <v>3783</v>
      </c>
      <c r="J182" s="6" t="s">
        <v>3805</v>
      </c>
      <c r="K182" s="3" t="s">
        <v>3813</v>
      </c>
      <c r="L182" s="3" t="s">
        <v>3814</v>
      </c>
    </row>
    <row r="183" spans="1:12" s="13" customFormat="1" ht="20.100000000000001" customHeight="1">
      <c r="A183" s="36">
        <v>1</v>
      </c>
      <c r="B183" s="5" t="s">
        <v>3781</v>
      </c>
      <c r="C183" s="3" t="s">
        <v>3782</v>
      </c>
      <c r="D183" s="3" t="s">
        <v>10</v>
      </c>
      <c r="E183" s="27">
        <v>1345</v>
      </c>
      <c r="F183" s="27">
        <v>978</v>
      </c>
      <c r="G183" s="60">
        <v>367</v>
      </c>
      <c r="H183" s="27">
        <v>0</v>
      </c>
      <c r="I183" s="6" t="s">
        <v>3783</v>
      </c>
      <c r="J183" s="6" t="s">
        <v>3784</v>
      </c>
      <c r="K183" s="3" t="s">
        <v>3785</v>
      </c>
      <c r="L183" s="3" t="s">
        <v>3786</v>
      </c>
    </row>
    <row r="184" spans="1:12" s="13" customFormat="1" ht="20.100000000000001" customHeight="1">
      <c r="A184" s="36">
        <v>1</v>
      </c>
      <c r="B184" s="5" t="s">
        <v>3823</v>
      </c>
      <c r="C184" s="3" t="s">
        <v>3824</v>
      </c>
      <c r="D184" s="3" t="s">
        <v>10</v>
      </c>
      <c r="E184" s="27">
        <v>250</v>
      </c>
      <c r="F184" s="27">
        <v>0</v>
      </c>
      <c r="G184" s="60">
        <v>250</v>
      </c>
      <c r="H184" s="27">
        <v>0</v>
      </c>
      <c r="I184" s="6" t="s">
        <v>3819</v>
      </c>
      <c r="J184" s="6" t="s">
        <v>2599</v>
      </c>
      <c r="K184" s="3" t="s">
        <v>3825</v>
      </c>
      <c r="L184" s="3" t="s">
        <v>3826</v>
      </c>
    </row>
    <row r="185" spans="1:12" s="13" customFormat="1" ht="20.100000000000001" customHeight="1">
      <c r="A185" s="36">
        <v>1</v>
      </c>
      <c r="B185" s="5" t="s">
        <v>3827</v>
      </c>
      <c r="C185" s="3" t="s">
        <v>3824</v>
      </c>
      <c r="D185" s="3" t="s">
        <v>10</v>
      </c>
      <c r="E185" s="27">
        <v>250</v>
      </c>
      <c r="F185" s="27">
        <v>0</v>
      </c>
      <c r="G185" s="60">
        <v>250</v>
      </c>
      <c r="H185" s="27">
        <v>0</v>
      </c>
      <c r="I185" s="6" t="s">
        <v>3819</v>
      </c>
      <c r="J185" s="6" t="s">
        <v>2599</v>
      </c>
      <c r="K185" s="3" t="s">
        <v>3825</v>
      </c>
      <c r="L185" s="3" t="s">
        <v>3826</v>
      </c>
    </row>
    <row r="186" spans="1:12" s="13" customFormat="1" ht="20.100000000000001" customHeight="1">
      <c r="A186" s="36">
        <v>1</v>
      </c>
      <c r="B186" s="5" t="s">
        <v>1109</v>
      </c>
      <c r="C186" s="3" t="s">
        <v>79</v>
      </c>
      <c r="D186" s="3" t="s">
        <v>10</v>
      </c>
      <c r="E186" s="27">
        <v>200</v>
      </c>
      <c r="F186" s="27">
        <v>0</v>
      </c>
      <c r="G186" s="60">
        <v>200</v>
      </c>
      <c r="H186" s="27">
        <v>0</v>
      </c>
      <c r="I186" s="6" t="s">
        <v>1080</v>
      </c>
      <c r="J186" s="6" t="s">
        <v>3829</v>
      </c>
      <c r="K186" s="3" t="s">
        <v>1093</v>
      </c>
      <c r="L186" s="3" t="s">
        <v>1094</v>
      </c>
    </row>
    <row r="187" spans="1:12" s="13" customFormat="1" ht="20.100000000000001" customHeight="1">
      <c r="A187" s="36">
        <v>1</v>
      </c>
      <c r="B187" s="5" t="s">
        <v>3830</v>
      </c>
      <c r="C187" s="3" t="s">
        <v>3831</v>
      </c>
      <c r="D187" s="3" t="s">
        <v>10</v>
      </c>
      <c r="E187" s="27">
        <v>200</v>
      </c>
      <c r="F187" s="27">
        <v>0</v>
      </c>
      <c r="G187" s="60">
        <v>200</v>
      </c>
      <c r="H187" s="27">
        <v>0</v>
      </c>
      <c r="I187" s="6" t="s">
        <v>3832</v>
      </c>
      <c r="J187" s="6" t="s">
        <v>3731</v>
      </c>
      <c r="K187" s="3" t="s">
        <v>3834</v>
      </c>
      <c r="L187" s="3" t="s">
        <v>3835</v>
      </c>
    </row>
    <row r="188" spans="1:12" s="13" customFormat="1" ht="20.100000000000001" customHeight="1">
      <c r="A188" s="36">
        <v>1</v>
      </c>
      <c r="B188" s="5" t="s">
        <v>3836</v>
      </c>
      <c r="C188" s="3" t="s">
        <v>3837</v>
      </c>
      <c r="D188" s="3" t="s">
        <v>10</v>
      </c>
      <c r="E188" s="27">
        <v>200</v>
      </c>
      <c r="F188" s="27">
        <v>0</v>
      </c>
      <c r="G188" s="60">
        <v>200</v>
      </c>
      <c r="H188" s="27">
        <v>0</v>
      </c>
      <c r="I188" s="6" t="s">
        <v>3832</v>
      </c>
      <c r="J188" s="6" t="s">
        <v>3731</v>
      </c>
      <c r="K188" s="3" t="s">
        <v>3838</v>
      </c>
      <c r="L188" s="3" t="s">
        <v>1110</v>
      </c>
    </row>
    <row r="189" spans="1:12" s="13" customFormat="1" ht="20.100000000000001" customHeight="1">
      <c r="A189" s="36">
        <v>1</v>
      </c>
      <c r="B189" s="5" t="s">
        <v>1101</v>
      </c>
      <c r="C189" s="3" t="s">
        <v>79</v>
      </c>
      <c r="D189" s="3" t="s">
        <v>10</v>
      </c>
      <c r="E189" s="27">
        <v>411</v>
      </c>
      <c r="F189" s="27">
        <v>250</v>
      </c>
      <c r="G189" s="60">
        <v>158</v>
      </c>
      <c r="H189" s="27">
        <v>3</v>
      </c>
      <c r="I189" s="6" t="s">
        <v>1080</v>
      </c>
      <c r="J189" s="6" t="s">
        <v>3791</v>
      </c>
      <c r="K189" s="3" t="s">
        <v>1102</v>
      </c>
      <c r="L189" s="3" t="s">
        <v>1092</v>
      </c>
    </row>
    <row r="190" spans="1:12" s="13" customFormat="1" ht="20.100000000000001" customHeight="1">
      <c r="A190" s="36">
        <v>1</v>
      </c>
      <c r="B190" s="5" t="s">
        <v>3843</v>
      </c>
      <c r="C190" s="3" t="s">
        <v>3831</v>
      </c>
      <c r="D190" s="3" t="s">
        <v>10</v>
      </c>
      <c r="E190" s="27">
        <v>100</v>
      </c>
      <c r="F190" s="27">
        <v>0</v>
      </c>
      <c r="G190" s="60">
        <v>100</v>
      </c>
      <c r="H190" s="27">
        <v>0</v>
      </c>
      <c r="I190" s="6" t="s">
        <v>3832</v>
      </c>
      <c r="J190" s="6" t="s">
        <v>3731</v>
      </c>
      <c r="K190" s="3" t="s">
        <v>3844</v>
      </c>
      <c r="L190" s="3" t="s">
        <v>3845</v>
      </c>
    </row>
    <row r="191" spans="1:12" s="13" customFormat="1" ht="20.100000000000001" customHeight="1">
      <c r="A191" s="36">
        <v>1</v>
      </c>
      <c r="B191" s="5" t="s">
        <v>3839</v>
      </c>
      <c r="C191" s="3" t="s">
        <v>1638</v>
      </c>
      <c r="D191" s="3" t="s">
        <v>10</v>
      </c>
      <c r="E191" s="27">
        <v>105.5</v>
      </c>
      <c r="F191" s="27">
        <v>5</v>
      </c>
      <c r="G191" s="60">
        <v>100</v>
      </c>
      <c r="H191" s="27">
        <v>0.5</v>
      </c>
      <c r="I191" s="6" t="s">
        <v>3832</v>
      </c>
      <c r="J191" s="6" t="s">
        <v>3840</v>
      </c>
      <c r="K191" s="3" t="s">
        <v>3841</v>
      </c>
      <c r="L191" s="3" t="s">
        <v>3842</v>
      </c>
    </row>
    <row r="192" spans="1:12" s="13" customFormat="1" ht="20.100000000000001" customHeight="1">
      <c r="A192" s="36">
        <v>1</v>
      </c>
      <c r="B192" s="5" t="s">
        <v>3846</v>
      </c>
      <c r="C192" s="3" t="s">
        <v>147</v>
      </c>
      <c r="D192" s="3" t="s">
        <v>10</v>
      </c>
      <c r="E192" s="27">
        <v>86</v>
      </c>
      <c r="F192" s="27">
        <v>13</v>
      </c>
      <c r="G192" s="60">
        <v>73</v>
      </c>
      <c r="H192" s="27">
        <v>0</v>
      </c>
      <c r="I192" s="6" t="s">
        <v>1080</v>
      </c>
      <c r="J192" s="6" t="s">
        <v>2829</v>
      </c>
      <c r="K192" s="3" t="s">
        <v>1111</v>
      </c>
      <c r="L192" s="3" t="s">
        <v>1112</v>
      </c>
    </row>
    <row r="193" spans="1:12" s="13" customFormat="1" ht="20.100000000000001" customHeight="1">
      <c r="A193" s="36">
        <v>1</v>
      </c>
      <c r="B193" s="5" t="s">
        <v>3852</v>
      </c>
      <c r="C193" s="3" t="s">
        <v>3853</v>
      </c>
      <c r="D193" s="3" t="s">
        <v>10</v>
      </c>
      <c r="E193" s="27">
        <v>60</v>
      </c>
      <c r="F193" s="27">
        <v>0</v>
      </c>
      <c r="G193" s="60">
        <v>60</v>
      </c>
      <c r="H193" s="27">
        <v>0</v>
      </c>
      <c r="I193" s="6" t="s">
        <v>3854</v>
      </c>
      <c r="J193" s="6" t="s">
        <v>3731</v>
      </c>
      <c r="K193" s="3" t="s">
        <v>3855</v>
      </c>
      <c r="L193" s="3" t="s">
        <v>3856</v>
      </c>
    </row>
    <row r="194" spans="1:12" s="13" customFormat="1" ht="20.100000000000001" customHeight="1">
      <c r="A194" s="36">
        <v>1</v>
      </c>
      <c r="B194" s="5" t="s">
        <v>3847</v>
      </c>
      <c r="C194" s="3" t="s">
        <v>3848</v>
      </c>
      <c r="D194" s="3" t="s">
        <v>10</v>
      </c>
      <c r="E194" s="27">
        <v>82</v>
      </c>
      <c r="F194" s="27">
        <v>27</v>
      </c>
      <c r="G194" s="60">
        <v>55</v>
      </c>
      <c r="H194" s="27">
        <v>0</v>
      </c>
      <c r="I194" s="6" t="s">
        <v>3819</v>
      </c>
      <c r="J194" s="6" t="s">
        <v>2829</v>
      </c>
      <c r="K194" s="3" t="s">
        <v>3849</v>
      </c>
      <c r="L194" s="3" t="s">
        <v>3850</v>
      </c>
    </row>
    <row r="195" spans="1:12" s="13" customFormat="1" ht="20.100000000000001" customHeight="1">
      <c r="A195" s="36">
        <v>1</v>
      </c>
      <c r="B195" s="5" t="s">
        <v>1119</v>
      </c>
      <c r="C195" s="3" t="s">
        <v>194</v>
      </c>
      <c r="D195" s="3" t="s">
        <v>10</v>
      </c>
      <c r="E195" s="27">
        <v>30</v>
      </c>
      <c r="F195" s="27">
        <v>0</v>
      </c>
      <c r="G195" s="60">
        <v>30</v>
      </c>
      <c r="H195" s="27">
        <v>0</v>
      </c>
      <c r="I195" s="6" t="s">
        <v>1080</v>
      </c>
      <c r="J195" s="6" t="s">
        <v>3868</v>
      </c>
      <c r="K195" s="3" t="s">
        <v>1120</v>
      </c>
      <c r="L195" s="3" t="s">
        <v>1121</v>
      </c>
    </row>
    <row r="196" spans="1:12" s="13" customFormat="1" ht="20.100000000000001" customHeight="1">
      <c r="A196" s="36">
        <v>1</v>
      </c>
      <c r="B196" s="5" t="s">
        <v>3869</v>
      </c>
      <c r="C196" s="3" t="s">
        <v>1642</v>
      </c>
      <c r="D196" s="3" t="s">
        <v>10</v>
      </c>
      <c r="E196" s="27">
        <v>30</v>
      </c>
      <c r="F196" s="27">
        <v>0</v>
      </c>
      <c r="G196" s="60">
        <v>30</v>
      </c>
      <c r="H196" s="27">
        <v>0</v>
      </c>
      <c r="I196" s="6" t="s">
        <v>3870</v>
      </c>
      <c r="J196" s="6" t="s">
        <v>3871</v>
      </c>
      <c r="K196" s="3" t="s">
        <v>3872</v>
      </c>
      <c r="L196" s="3" t="s">
        <v>3873</v>
      </c>
    </row>
    <row r="197" spans="1:12" s="13" customFormat="1" ht="20.100000000000001" customHeight="1">
      <c r="A197" s="36">
        <v>1</v>
      </c>
      <c r="B197" s="5" t="s">
        <v>1122</v>
      </c>
      <c r="C197" s="3" t="s">
        <v>194</v>
      </c>
      <c r="D197" s="3" t="s">
        <v>10</v>
      </c>
      <c r="E197" s="27">
        <v>20</v>
      </c>
      <c r="F197" s="27">
        <v>0</v>
      </c>
      <c r="G197" s="60">
        <v>20</v>
      </c>
      <c r="H197" s="27">
        <v>0</v>
      </c>
      <c r="I197" s="6" t="s">
        <v>1080</v>
      </c>
      <c r="J197" s="6" t="s">
        <v>2640</v>
      </c>
      <c r="K197" s="3" t="s">
        <v>1123</v>
      </c>
      <c r="L197" s="3" t="s">
        <v>1124</v>
      </c>
    </row>
    <row r="198" spans="1:12" s="13" customFormat="1" ht="20.100000000000001" customHeight="1">
      <c r="A198" s="36">
        <v>1</v>
      </c>
      <c r="B198" s="5" t="s">
        <v>3863</v>
      </c>
      <c r="C198" s="3" t="s">
        <v>3864</v>
      </c>
      <c r="D198" s="3" t="s">
        <v>10</v>
      </c>
      <c r="E198" s="27">
        <v>30</v>
      </c>
      <c r="F198" s="27">
        <v>15</v>
      </c>
      <c r="G198" s="60">
        <v>10</v>
      </c>
      <c r="H198" s="27">
        <v>5</v>
      </c>
      <c r="I198" s="6" t="s">
        <v>3860</v>
      </c>
      <c r="J198" s="6" t="s">
        <v>3865</v>
      </c>
      <c r="K198" s="3" t="s">
        <v>3866</v>
      </c>
      <c r="L198" s="3" t="s">
        <v>3867</v>
      </c>
    </row>
    <row r="199" spans="1:12" s="13" customFormat="1" ht="20.100000000000001" customHeight="1">
      <c r="A199" s="36">
        <v>1</v>
      </c>
      <c r="B199" s="5" t="s">
        <v>5072</v>
      </c>
      <c r="C199" s="3" t="s">
        <v>2519</v>
      </c>
      <c r="D199" s="3" t="s">
        <v>2106</v>
      </c>
      <c r="E199" s="27">
        <f t="shared" ref="E199:E204" si="0">SUM(F199:J199)</f>
        <v>71043</v>
      </c>
      <c r="F199" s="27">
        <v>0</v>
      </c>
      <c r="G199" s="60">
        <v>71043</v>
      </c>
      <c r="H199" s="27">
        <v>0</v>
      </c>
      <c r="I199" s="6" t="s">
        <v>5073</v>
      </c>
      <c r="J199" s="6" t="s">
        <v>5074</v>
      </c>
      <c r="K199" s="3" t="s">
        <v>5075</v>
      </c>
      <c r="L199" s="3" t="s">
        <v>5076</v>
      </c>
    </row>
    <row r="200" spans="1:12" s="13" customFormat="1" ht="20.100000000000001" customHeight="1">
      <c r="A200" s="36">
        <v>1</v>
      </c>
      <c r="B200" s="5" t="s">
        <v>231</v>
      </c>
      <c r="C200" s="3" t="s">
        <v>14</v>
      </c>
      <c r="D200" s="3" t="s">
        <v>10</v>
      </c>
      <c r="E200" s="28">
        <f t="shared" si="0"/>
        <v>300</v>
      </c>
      <c r="F200" s="28">
        <v>0</v>
      </c>
      <c r="G200" s="59">
        <v>300</v>
      </c>
      <c r="H200" s="28">
        <v>0</v>
      </c>
      <c r="I200" s="3" t="s">
        <v>1651</v>
      </c>
      <c r="J200" s="6" t="s">
        <v>230</v>
      </c>
      <c r="K200" s="3" t="s">
        <v>232</v>
      </c>
      <c r="L200" s="3" t="s">
        <v>233</v>
      </c>
    </row>
    <row r="201" spans="1:12" s="13" customFormat="1" ht="20.100000000000001" customHeight="1">
      <c r="A201" s="36">
        <v>1</v>
      </c>
      <c r="B201" s="5" t="s">
        <v>218</v>
      </c>
      <c r="C201" s="3" t="s">
        <v>1654</v>
      </c>
      <c r="D201" s="3" t="s">
        <v>67</v>
      </c>
      <c r="E201" s="28">
        <f t="shared" si="0"/>
        <v>1000</v>
      </c>
      <c r="F201" s="28">
        <v>650</v>
      </c>
      <c r="G201" s="59">
        <v>300</v>
      </c>
      <c r="H201" s="28">
        <v>50</v>
      </c>
      <c r="I201" s="3" t="s">
        <v>1649</v>
      </c>
      <c r="J201" s="6" t="s">
        <v>12</v>
      </c>
      <c r="K201" s="3" t="s">
        <v>1655</v>
      </c>
      <c r="L201" s="3" t="s">
        <v>1656</v>
      </c>
    </row>
    <row r="202" spans="1:12" s="13" customFormat="1" ht="20.100000000000001" customHeight="1">
      <c r="A202" s="36">
        <v>1</v>
      </c>
      <c r="B202" s="5" t="s">
        <v>1727</v>
      </c>
      <c r="C202" s="3" t="s">
        <v>1623</v>
      </c>
      <c r="D202" s="3" t="s">
        <v>1644</v>
      </c>
      <c r="E202" s="28">
        <f t="shared" si="0"/>
        <v>360</v>
      </c>
      <c r="F202" s="28">
        <v>82</v>
      </c>
      <c r="G202" s="59">
        <v>268</v>
      </c>
      <c r="H202" s="28">
        <v>10</v>
      </c>
      <c r="I202" s="3" t="s">
        <v>1645</v>
      </c>
      <c r="J202" s="6" t="s">
        <v>1728</v>
      </c>
      <c r="K202" s="3" t="s">
        <v>1729</v>
      </c>
      <c r="L202" s="3" t="s">
        <v>1730</v>
      </c>
    </row>
    <row r="203" spans="1:12" s="13" customFormat="1" ht="20.100000000000001" customHeight="1">
      <c r="A203" s="36">
        <v>1</v>
      </c>
      <c r="B203" s="5" t="s">
        <v>1715</v>
      </c>
      <c r="C203" s="3" t="s">
        <v>1628</v>
      </c>
      <c r="D203" s="3" t="s">
        <v>37</v>
      </c>
      <c r="E203" s="28">
        <f t="shared" si="0"/>
        <v>180</v>
      </c>
      <c r="F203" s="28">
        <v>0</v>
      </c>
      <c r="G203" s="59">
        <v>180</v>
      </c>
      <c r="H203" s="28">
        <v>0</v>
      </c>
      <c r="I203" s="3" t="s">
        <v>1651</v>
      </c>
      <c r="J203" s="6" t="s">
        <v>1711</v>
      </c>
      <c r="K203" s="3" t="s">
        <v>1716</v>
      </c>
      <c r="L203" s="3" t="s">
        <v>1717</v>
      </c>
    </row>
    <row r="204" spans="1:12" s="13" customFormat="1" ht="20.100000000000001" customHeight="1">
      <c r="A204" s="36">
        <v>1</v>
      </c>
      <c r="B204" s="5" t="s">
        <v>1706</v>
      </c>
      <c r="C204" s="3" t="s">
        <v>1623</v>
      </c>
      <c r="D204" s="3" t="s">
        <v>1573</v>
      </c>
      <c r="E204" s="28">
        <f t="shared" si="0"/>
        <v>204</v>
      </c>
      <c r="F204" s="28">
        <v>70</v>
      </c>
      <c r="G204" s="59">
        <v>134</v>
      </c>
      <c r="H204" s="28">
        <v>0</v>
      </c>
      <c r="I204" s="3" t="s">
        <v>1649</v>
      </c>
      <c r="J204" s="6" t="s">
        <v>1707</v>
      </c>
      <c r="K204" s="3" t="s">
        <v>1708</v>
      </c>
      <c r="L204" s="3" t="s">
        <v>1709</v>
      </c>
    </row>
    <row r="205" spans="1:12" s="13" customFormat="1" ht="20.100000000000001" customHeight="1">
      <c r="A205" s="35">
        <v>1</v>
      </c>
      <c r="B205" s="19" t="s">
        <v>2817</v>
      </c>
      <c r="C205" s="20" t="s">
        <v>1549</v>
      </c>
      <c r="D205" s="20" t="s">
        <v>2787</v>
      </c>
      <c r="E205" s="22">
        <v>522</v>
      </c>
      <c r="F205" s="22">
        <v>219</v>
      </c>
      <c r="G205" s="62">
        <v>303</v>
      </c>
      <c r="H205" s="22">
        <v>0</v>
      </c>
      <c r="I205" s="21" t="s">
        <v>929</v>
      </c>
      <c r="J205" s="21" t="s">
        <v>2818</v>
      </c>
      <c r="K205" s="20" t="s">
        <v>2819</v>
      </c>
      <c r="L205" s="20" t="s">
        <v>2820</v>
      </c>
    </row>
    <row r="206" spans="1:12" s="13" customFormat="1" ht="20.100000000000001" customHeight="1">
      <c r="A206" s="35">
        <v>1</v>
      </c>
      <c r="B206" s="19" t="s">
        <v>2811</v>
      </c>
      <c r="C206" s="20" t="s">
        <v>14</v>
      </c>
      <c r="D206" s="20" t="s">
        <v>10</v>
      </c>
      <c r="E206" s="22">
        <v>400</v>
      </c>
      <c r="F206" s="22">
        <v>132</v>
      </c>
      <c r="G206" s="62">
        <v>265</v>
      </c>
      <c r="H206" s="22">
        <v>3</v>
      </c>
      <c r="I206" s="21" t="s">
        <v>929</v>
      </c>
      <c r="J206" s="21" t="s">
        <v>2808</v>
      </c>
      <c r="K206" s="20" t="s">
        <v>2812</v>
      </c>
      <c r="L206" s="20" t="s">
        <v>2813</v>
      </c>
    </row>
    <row r="207" spans="1:12" s="13" customFormat="1" ht="20.100000000000001" customHeight="1">
      <c r="A207" s="35">
        <v>1</v>
      </c>
      <c r="B207" s="19" t="s">
        <v>2791</v>
      </c>
      <c r="C207" s="20" t="s">
        <v>14</v>
      </c>
      <c r="D207" s="20" t="s">
        <v>10</v>
      </c>
      <c r="E207" s="22">
        <v>490</v>
      </c>
      <c r="F207" s="22">
        <v>244</v>
      </c>
      <c r="G207" s="62">
        <v>242</v>
      </c>
      <c r="H207" s="22">
        <v>4</v>
      </c>
      <c r="I207" s="21" t="s">
        <v>929</v>
      </c>
      <c r="J207" s="21" t="s">
        <v>2792</v>
      </c>
      <c r="K207" s="20" t="s">
        <v>2793</v>
      </c>
      <c r="L207" s="20" t="s">
        <v>2794</v>
      </c>
    </row>
    <row r="208" spans="1:12" s="13" customFormat="1" ht="20.100000000000001" customHeight="1">
      <c r="A208" s="35">
        <v>1</v>
      </c>
      <c r="B208" s="19" t="s">
        <v>2821</v>
      </c>
      <c r="C208" s="20" t="s">
        <v>14</v>
      </c>
      <c r="D208" s="20" t="s">
        <v>10</v>
      </c>
      <c r="E208" s="22">
        <v>269</v>
      </c>
      <c r="F208" s="22">
        <v>78</v>
      </c>
      <c r="G208" s="62">
        <v>191</v>
      </c>
      <c r="H208" s="22">
        <v>0</v>
      </c>
      <c r="I208" s="21" t="s">
        <v>929</v>
      </c>
      <c r="J208" s="21" t="s">
        <v>2818</v>
      </c>
      <c r="K208" s="20" t="s">
        <v>2822</v>
      </c>
      <c r="L208" s="20" t="s">
        <v>2823</v>
      </c>
    </row>
    <row r="209" spans="1:12" s="13" customFormat="1" ht="20.100000000000001" customHeight="1">
      <c r="A209" s="35">
        <v>1</v>
      </c>
      <c r="B209" s="19" t="s">
        <v>2795</v>
      </c>
      <c r="C209" s="20" t="s">
        <v>14</v>
      </c>
      <c r="D209" s="20" t="s">
        <v>10</v>
      </c>
      <c r="E209" s="22">
        <v>190</v>
      </c>
      <c r="F209" s="22">
        <v>60</v>
      </c>
      <c r="G209" s="62">
        <v>128</v>
      </c>
      <c r="H209" s="22">
        <v>2</v>
      </c>
      <c r="I209" s="21" t="s">
        <v>929</v>
      </c>
      <c r="J209" s="21" t="s">
        <v>2792</v>
      </c>
      <c r="K209" s="20" t="s">
        <v>2793</v>
      </c>
      <c r="L209" s="20" t="s">
        <v>2794</v>
      </c>
    </row>
    <row r="210" spans="1:12" s="13" customFormat="1" ht="20.100000000000001" customHeight="1">
      <c r="A210" s="35">
        <v>1</v>
      </c>
      <c r="B210" s="19" t="s">
        <v>945</v>
      </c>
      <c r="C210" s="20" t="s">
        <v>1549</v>
      </c>
      <c r="D210" s="20" t="s">
        <v>2787</v>
      </c>
      <c r="E210" s="22">
        <v>199</v>
      </c>
      <c r="F210" s="22">
        <v>76</v>
      </c>
      <c r="G210" s="62">
        <v>122</v>
      </c>
      <c r="H210" s="22">
        <v>1</v>
      </c>
      <c r="I210" s="21" t="s">
        <v>929</v>
      </c>
      <c r="J210" s="21" t="s">
        <v>2814</v>
      </c>
      <c r="K210" s="20" t="s">
        <v>2815</v>
      </c>
      <c r="L210" s="20" t="s">
        <v>2816</v>
      </c>
    </row>
    <row r="211" spans="1:12" s="13" customFormat="1" ht="20.100000000000001" customHeight="1">
      <c r="A211" s="35">
        <v>1</v>
      </c>
      <c r="B211" s="19" t="s">
        <v>2778</v>
      </c>
      <c r="C211" s="20" t="s">
        <v>1547</v>
      </c>
      <c r="D211" s="20" t="s">
        <v>2540</v>
      </c>
      <c r="E211" s="22">
        <v>17</v>
      </c>
      <c r="F211" s="22">
        <v>68</v>
      </c>
      <c r="G211" s="62">
        <v>108</v>
      </c>
      <c r="H211" s="22">
        <v>7</v>
      </c>
      <c r="I211" s="21" t="s">
        <v>929</v>
      </c>
      <c r="J211" s="21" t="s">
        <v>2779</v>
      </c>
      <c r="K211" s="20" t="s">
        <v>2780</v>
      </c>
      <c r="L211" s="20" t="s">
        <v>2781</v>
      </c>
    </row>
    <row r="212" spans="1:12" s="13" customFormat="1" ht="20.100000000000001" customHeight="1">
      <c r="A212" s="35">
        <v>1</v>
      </c>
      <c r="B212" s="19" t="s">
        <v>2786</v>
      </c>
      <c r="C212" s="20" t="s">
        <v>1549</v>
      </c>
      <c r="D212" s="20" t="s">
        <v>2787</v>
      </c>
      <c r="E212" s="22">
        <v>164</v>
      </c>
      <c r="F212" s="22">
        <v>45</v>
      </c>
      <c r="G212" s="62">
        <v>97</v>
      </c>
      <c r="H212" s="22">
        <v>22</v>
      </c>
      <c r="I212" s="21" t="s">
        <v>929</v>
      </c>
      <c r="J212" s="21" t="s">
        <v>2788</v>
      </c>
      <c r="K212" s="20" t="s">
        <v>2789</v>
      </c>
      <c r="L212" s="20" t="s">
        <v>2790</v>
      </c>
    </row>
    <row r="213" spans="1:12" s="13" customFormat="1" ht="20.100000000000001" customHeight="1">
      <c r="A213" s="35">
        <v>1</v>
      </c>
      <c r="B213" s="19" t="s">
        <v>2807</v>
      </c>
      <c r="C213" s="20" t="s">
        <v>1549</v>
      </c>
      <c r="D213" s="20" t="s">
        <v>2787</v>
      </c>
      <c r="E213" s="22">
        <v>153</v>
      </c>
      <c r="F213" s="22">
        <v>56</v>
      </c>
      <c r="G213" s="62">
        <v>96</v>
      </c>
      <c r="H213" s="22">
        <v>1</v>
      </c>
      <c r="I213" s="21" t="s">
        <v>929</v>
      </c>
      <c r="J213" s="21" t="s">
        <v>2808</v>
      </c>
      <c r="K213" s="20" t="s">
        <v>2809</v>
      </c>
      <c r="L213" s="20" t="s">
        <v>2810</v>
      </c>
    </row>
    <row r="214" spans="1:12" s="13" customFormat="1" ht="20.100000000000001" customHeight="1">
      <c r="A214" s="35">
        <v>1</v>
      </c>
      <c r="B214" s="19" t="s">
        <v>2824</v>
      </c>
      <c r="C214" s="20" t="s">
        <v>14</v>
      </c>
      <c r="D214" s="20" t="s">
        <v>10</v>
      </c>
      <c r="E214" s="22">
        <v>120</v>
      </c>
      <c r="F214" s="22">
        <v>31</v>
      </c>
      <c r="G214" s="62">
        <v>89</v>
      </c>
      <c r="H214" s="22">
        <v>0</v>
      </c>
      <c r="I214" s="21" t="s">
        <v>929</v>
      </c>
      <c r="J214" s="21" t="s">
        <v>2818</v>
      </c>
      <c r="K214" s="20" t="s">
        <v>2825</v>
      </c>
      <c r="L214" s="20" t="s">
        <v>2826</v>
      </c>
    </row>
    <row r="215" spans="1:12" s="13" customFormat="1" ht="20.100000000000001" customHeight="1">
      <c r="A215" s="35">
        <v>1</v>
      </c>
      <c r="B215" s="19" t="s">
        <v>2796</v>
      </c>
      <c r="C215" s="20" t="s">
        <v>79</v>
      </c>
      <c r="D215" s="20" t="s">
        <v>2787</v>
      </c>
      <c r="E215" s="22">
        <f>SUM(F215:J215)</f>
        <v>2750</v>
      </c>
      <c r="F215" s="22">
        <v>200</v>
      </c>
      <c r="G215" s="62">
        <v>2500</v>
      </c>
      <c r="H215" s="22">
        <v>50</v>
      </c>
      <c r="I215" s="21" t="s">
        <v>929</v>
      </c>
      <c r="J215" s="21" t="s">
        <v>2797</v>
      </c>
      <c r="K215" s="20" t="s">
        <v>2798</v>
      </c>
      <c r="L215" s="20" t="s">
        <v>2799</v>
      </c>
    </row>
    <row r="216" spans="1:12" s="13" customFormat="1" ht="20.100000000000001" customHeight="1">
      <c r="A216" s="35">
        <v>1</v>
      </c>
      <c r="B216" s="19" t="s">
        <v>2800</v>
      </c>
      <c r="C216" s="20" t="s">
        <v>79</v>
      </c>
      <c r="D216" s="20" t="s">
        <v>2787</v>
      </c>
      <c r="E216" s="22">
        <f>SUM(F216:J216)</f>
        <v>1400</v>
      </c>
      <c r="F216" s="22">
        <v>300</v>
      </c>
      <c r="G216" s="62">
        <v>1050</v>
      </c>
      <c r="H216" s="22">
        <v>50</v>
      </c>
      <c r="I216" s="21" t="s">
        <v>929</v>
      </c>
      <c r="J216" s="21" t="s">
        <v>2797</v>
      </c>
      <c r="K216" s="20" t="s">
        <v>2801</v>
      </c>
      <c r="L216" s="20" t="s">
        <v>2802</v>
      </c>
    </row>
    <row r="217" spans="1:12" s="13" customFormat="1" ht="20.100000000000001" customHeight="1">
      <c r="A217" s="35">
        <v>1</v>
      </c>
      <c r="B217" s="19" t="s">
        <v>930</v>
      </c>
      <c r="C217" s="20" t="s">
        <v>83</v>
      </c>
      <c r="D217" s="20" t="s">
        <v>10</v>
      </c>
      <c r="E217" s="22">
        <v>608</v>
      </c>
      <c r="F217" s="22">
        <v>0</v>
      </c>
      <c r="G217" s="62">
        <v>608</v>
      </c>
      <c r="H217" s="22">
        <v>0</v>
      </c>
      <c r="I217" s="21" t="s">
        <v>929</v>
      </c>
      <c r="J217" s="21" t="s">
        <v>2782</v>
      </c>
      <c r="K217" s="20" t="s">
        <v>931</v>
      </c>
      <c r="L217" s="20" t="s">
        <v>932</v>
      </c>
    </row>
    <row r="218" spans="1:12" s="13" customFormat="1" ht="20.100000000000001" customHeight="1">
      <c r="A218" s="35">
        <v>1</v>
      </c>
      <c r="B218" s="19" t="s">
        <v>2803</v>
      </c>
      <c r="C218" s="20" t="s">
        <v>2804</v>
      </c>
      <c r="D218" s="20" t="s">
        <v>2787</v>
      </c>
      <c r="E218" s="22">
        <f>SUM(F218:J218)</f>
        <v>2502</v>
      </c>
      <c r="F218" s="22">
        <v>1940</v>
      </c>
      <c r="G218" s="62">
        <v>552</v>
      </c>
      <c r="H218" s="22">
        <v>10</v>
      </c>
      <c r="I218" s="21" t="s">
        <v>929</v>
      </c>
      <c r="J218" s="21" t="s">
        <v>2797</v>
      </c>
      <c r="K218" s="20" t="s">
        <v>2805</v>
      </c>
      <c r="L218" s="20" t="s">
        <v>2806</v>
      </c>
    </row>
    <row r="219" spans="1:12" s="13" customFormat="1" ht="20.100000000000001" customHeight="1">
      <c r="A219" s="35">
        <v>1</v>
      </c>
      <c r="B219" s="19" t="s">
        <v>939</v>
      </c>
      <c r="C219" s="20" t="s">
        <v>83</v>
      </c>
      <c r="D219" s="20" t="s">
        <v>10</v>
      </c>
      <c r="E219" s="22">
        <v>478</v>
      </c>
      <c r="F219" s="22">
        <v>0</v>
      </c>
      <c r="G219" s="62">
        <v>478</v>
      </c>
      <c r="H219" s="22">
        <v>0</v>
      </c>
      <c r="I219" s="21" t="s">
        <v>929</v>
      </c>
      <c r="J219" s="21" t="s">
        <v>2782</v>
      </c>
      <c r="K219" s="20" t="s">
        <v>940</v>
      </c>
      <c r="L219" s="20" t="s">
        <v>941</v>
      </c>
    </row>
    <row r="220" spans="1:12" s="13" customFormat="1" ht="20.100000000000001" customHeight="1">
      <c r="A220" s="35">
        <v>1</v>
      </c>
      <c r="B220" s="19" t="s">
        <v>936</v>
      </c>
      <c r="C220" s="20" t="s">
        <v>83</v>
      </c>
      <c r="D220" s="20" t="s">
        <v>10</v>
      </c>
      <c r="E220" s="22">
        <v>331</v>
      </c>
      <c r="F220" s="22">
        <v>0</v>
      </c>
      <c r="G220" s="62">
        <v>331</v>
      </c>
      <c r="H220" s="22">
        <v>0</v>
      </c>
      <c r="I220" s="21" t="s">
        <v>929</v>
      </c>
      <c r="J220" s="21" t="s">
        <v>2784</v>
      </c>
      <c r="K220" s="20" t="s">
        <v>937</v>
      </c>
      <c r="L220" s="20" t="s">
        <v>938</v>
      </c>
    </row>
    <row r="221" spans="1:12" s="13" customFormat="1" ht="20.100000000000001" customHeight="1">
      <c r="A221" s="35">
        <v>1</v>
      </c>
      <c r="B221" s="19" t="s">
        <v>943</v>
      </c>
      <c r="C221" s="20" t="s">
        <v>83</v>
      </c>
      <c r="D221" s="20" t="s">
        <v>10</v>
      </c>
      <c r="E221" s="22">
        <v>140</v>
      </c>
      <c r="F221" s="22">
        <v>0</v>
      </c>
      <c r="G221" s="62">
        <v>140</v>
      </c>
      <c r="H221" s="22">
        <v>0</v>
      </c>
      <c r="I221" s="21" t="s">
        <v>929</v>
      </c>
      <c r="J221" s="21" t="s">
        <v>2782</v>
      </c>
      <c r="K221" s="20" t="s">
        <v>944</v>
      </c>
      <c r="L221" s="20"/>
    </row>
    <row r="222" spans="1:12" s="13" customFormat="1" ht="20.100000000000001" customHeight="1">
      <c r="A222" s="35">
        <v>1</v>
      </c>
      <c r="B222" s="19" t="s">
        <v>942</v>
      </c>
      <c r="C222" s="20" t="s">
        <v>83</v>
      </c>
      <c r="D222" s="20" t="s">
        <v>10</v>
      </c>
      <c r="E222" s="22">
        <v>124</v>
      </c>
      <c r="F222" s="22">
        <v>0</v>
      </c>
      <c r="G222" s="62">
        <v>124</v>
      </c>
      <c r="H222" s="22">
        <v>0</v>
      </c>
      <c r="I222" s="21" t="s">
        <v>929</v>
      </c>
      <c r="J222" s="21" t="s">
        <v>2785</v>
      </c>
      <c r="K222" s="20" t="s">
        <v>937</v>
      </c>
      <c r="L222" s="20" t="s">
        <v>938</v>
      </c>
    </row>
    <row r="223" spans="1:12" s="13" customFormat="1" ht="20.100000000000001" customHeight="1">
      <c r="A223" s="35">
        <v>1</v>
      </c>
      <c r="B223" s="19" t="s">
        <v>933</v>
      </c>
      <c r="C223" s="20" t="s">
        <v>83</v>
      </c>
      <c r="D223" s="20" t="s">
        <v>10</v>
      </c>
      <c r="E223" s="22">
        <v>32</v>
      </c>
      <c r="F223" s="22">
        <v>0</v>
      </c>
      <c r="G223" s="62">
        <v>32</v>
      </c>
      <c r="H223" s="22">
        <v>0</v>
      </c>
      <c r="I223" s="21" t="s">
        <v>929</v>
      </c>
      <c r="J223" s="21" t="s">
        <v>2783</v>
      </c>
      <c r="K223" s="20" t="s">
        <v>934</v>
      </c>
      <c r="L223" s="20" t="s">
        <v>935</v>
      </c>
    </row>
    <row r="224" spans="1:12" s="13" customFormat="1" ht="20.100000000000001" customHeight="1">
      <c r="A224" s="35">
        <v>1</v>
      </c>
      <c r="B224" s="19" t="s">
        <v>947</v>
      </c>
      <c r="C224" s="20" t="s">
        <v>35</v>
      </c>
      <c r="D224" s="20" t="s">
        <v>10</v>
      </c>
      <c r="E224" s="22">
        <v>15</v>
      </c>
      <c r="F224" s="22">
        <v>0</v>
      </c>
      <c r="G224" s="62">
        <v>14</v>
      </c>
      <c r="H224" s="22">
        <v>1</v>
      </c>
      <c r="I224" s="21" t="s">
        <v>929</v>
      </c>
      <c r="J224" s="21" t="s">
        <v>946</v>
      </c>
      <c r="K224" s="20" t="s">
        <v>948</v>
      </c>
      <c r="L224" s="20" t="s">
        <v>2827</v>
      </c>
    </row>
    <row r="225" spans="1:12" s="13" customFormat="1" ht="20.100000000000001" customHeight="1">
      <c r="A225" s="36">
        <v>1</v>
      </c>
      <c r="B225" s="5" t="s">
        <v>4394</v>
      </c>
      <c r="C225" s="3" t="s">
        <v>1623</v>
      </c>
      <c r="D225" s="3" t="s">
        <v>1644</v>
      </c>
      <c r="E225" s="27">
        <f>SUM(F225:J225)</f>
        <v>810</v>
      </c>
      <c r="F225" s="27">
        <v>380</v>
      </c>
      <c r="G225" s="60">
        <v>400</v>
      </c>
      <c r="H225" s="27">
        <v>30</v>
      </c>
      <c r="I225" s="6" t="s">
        <v>4395</v>
      </c>
      <c r="J225" s="6" t="s">
        <v>4396</v>
      </c>
      <c r="K225" s="3" t="s">
        <v>4397</v>
      </c>
      <c r="L225" s="3" t="s">
        <v>4398</v>
      </c>
    </row>
    <row r="226" spans="1:12" s="13" customFormat="1" ht="20.100000000000001" customHeight="1">
      <c r="A226" s="36">
        <v>1</v>
      </c>
      <c r="B226" s="5" t="s">
        <v>4399</v>
      </c>
      <c r="C226" s="3" t="s">
        <v>79</v>
      </c>
      <c r="D226" s="3" t="s">
        <v>10</v>
      </c>
      <c r="E226" s="27">
        <f>SUM(F226:J226)</f>
        <v>842</v>
      </c>
      <c r="F226" s="27">
        <v>642</v>
      </c>
      <c r="G226" s="60">
        <v>198</v>
      </c>
      <c r="H226" s="27">
        <v>2</v>
      </c>
      <c r="I226" s="6" t="s">
        <v>4395</v>
      </c>
      <c r="J226" s="6" t="s">
        <v>4396</v>
      </c>
      <c r="K226" s="3" t="s">
        <v>4400</v>
      </c>
      <c r="L226" s="3" t="s">
        <v>4401</v>
      </c>
    </row>
    <row r="227" spans="1:12" s="13" customFormat="1" ht="20.100000000000001" customHeight="1">
      <c r="A227" s="36">
        <v>1</v>
      </c>
      <c r="B227" s="5" t="s">
        <v>2458</v>
      </c>
      <c r="C227" s="3" t="s">
        <v>1623</v>
      </c>
      <c r="D227" s="3" t="s">
        <v>1644</v>
      </c>
      <c r="E227" s="27">
        <f>SUM(F227:J227)</f>
        <v>464</v>
      </c>
      <c r="F227" s="27">
        <v>161</v>
      </c>
      <c r="G227" s="60">
        <v>293</v>
      </c>
      <c r="H227" s="27">
        <v>10</v>
      </c>
      <c r="I227" s="6" t="s">
        <v>2459</v>
      </c>
      <c r="J227" s="6" t="s">
        <v>2460</v>
      </c>
      <c r="K227" s="3" t="s">
        <v>2461</v>
      </c>
      <c r="L227" s="3" t="s">
        <v>2462</v>
      </c>
    </row>
    <row r="228" spans="1:12" s="13" customFormat="1" ht="20.100000000000001" customHeight="1">
      <c r="A228" s="36">
        <v>1</v>
      </c>
      <c r="B228" s="5" t="s">
        <v>2463</v>
      </c>
      <c r="C228" s="3" t="s">
        <v>1623</v>
      </c>
      <c r="D228" s="3" t="s">
        <v>1644</v>
      </c>
      <c r="E228" s="27">
        <f>SUM(F228:J228)</f>
        <v>253</v>
      </c>
      <c r="F228" s="27">
        <v>62</v>
      </c>
      <c r="G228" s="60">
        <v>178</v>
      </c>
      <c r="H228" s="27">
        <v>13</v>
      </c>
      <c r="I228" s="6" t="s">
        <v>2459</v>
      </c>
      <c r="J228" s="6" t="s">
        <v>2464</v>
      </c>
      <c r="K228" s="3" t="s">
        <v>2465</v>
      </c>
      <c r="L228" s="3" t="s">
        <v>2466</v>
      </c>
    </row>
    <row r="229" spans="1:12" s="13" customFormat="1" ht="20.100000000000001" customHeight="1">
      <c r="A229" s="36">
        <v>2</v>
      </c>
      <c r="B229" s="5" t="s">
        <v>500</v>
      </c>
      <c r="C229" s="3" t="s">
        <v>1628</v>
      </c>
      <c r="D229" s="3" t="s">
        <v>37</v>
      </c>
      <c r="E229" s="28">
        <v>1677</v>
      </c>
      <c r="F229" s="28">
        <v>611</v>
      </c>
      <c r="G229" s="59">
        <v>1055</v>
      </c>
      <c r="H229" s="28">
        <v>11</v>
      </c>
      <c r="I229" s="6" t="s">
        <v>491</v>
      </c>
      <c r="J229" s="6" t="s">
        <v>2296</v>
      </c>
      <c r="K229" s="3" t="s">
        <v>2297</v>
      </c>
      <c r="L229" s="3" t="s">
        <v>2298</v>
      </c>
    </row>
    <row r="230" spans="1:12" s="13" customFormat="1" ht="20.100000000000001" customHeight="1">
      <c r="A230" s="36">
        <v>2</v>
      </c>
      <c r="B230" s="5" t="s">
        <v>493</v>
      </c>
      <c r="C230" s="3" t="s">
        <v>14</v>
      </c>
      <c r="D230" s="3" t="s">
        <v>10</v>
      </c>
      <c r="E230" s="28">
        <f>SUM(F230:J230)</f>
        <v>1294</v>
      </c>
      <c r="F230" s="28">
        <v>549</v>
      </c>
      <c r="G230" s="59">
        <v>735</v>
      </c>
      <c r="H230" s="28">
        <v>10</v>
      </c>
      <c r="I230" s="6" t="s">
        <v>491</v>
      </c>
      <c r="J230" s="17" t="s">
        <v>492</v>
      </c>
      <c r="K230" s="3" t="s">
        <v>494</v>
      </c>
      <c r="L230" s="3" t="s">
        <v>495</v>
      </c>
    </row>
    <row r="231" spans="1:12" s="13" customFormat="1" ht="20.100000000000001" customHeight="1">
      <c r="A231" s="36">
        <v>2</v>
      </c>
      <c r="B231" s="5" t="s">
        <v>2259</v>
      </c>
      <c r="C231" s="3" t="s">
        <v>14</v>
      </c>
      <c r="D231" s="3" t="s">
        <v>10</v>
      </c>
      <c r="E231" s="28">
        <v>500</v>
      </c>
      <c r="F231" s="28">
        <v>0</v>
      </c>
      <c r="G231" s="59">
        <v>500</v>
      </c>
      <c r="H231" s="28" t="s">
        <v>2255</v>
      </c>
      <c r="I231" s="6" t="s">
        <v>491</v>
      </c>
      <c r="J231" s="3" t="s">
        <v>2256</v>
      </c>
      <c r="K231" s="3" t="s">
        <v>2257</v>
      </c>
      <c r="L231" s="3" t="s">
        <v>2258</v>
      </c>
    </row>
    <row r="232" spans="1:12" s="13" customFormat="1" ht="20.100000000000001" customHeight="1">
      <c r="A232" s="36">
        <v>2</v>
      </c>
      <c r="B232" s="5" t="s">
        <v>501</v>
      </c>
      <c r="C232" s="3" t="s">
        <v>1628</v>
      </c>
      <c r="D232" s="3" t="s">
        <v>37</v>
      </c>
      <c r="E232" s="28">
        <v>721</v>
      </c>
      <c r="F232" s="28">
        <v>263</v>
      </c>
      <c r="G232" s="59">
        <v>453</v>
      </c>
      <c r="H232" s="28">
        <v>5</v>
      </c>
      <c r="I232" s="6" t="s">
        <v>491</v>
      </c>
      <c r="J232" s="6" t="s">
        <v>2296</v>
      </c>
      <c r="K232" s="3" t="s">
        <v>2299</v>
      </c>
      <c r="L232" s="3" t="s">
        <v>2300</v>
      </c>
    </row>
    <row r="233" spans="1:12" s="13" customFormat="1" ht="20.100000000000001" customHeight="1">
      <c r="A233" s="36">
        <v>2</v>
      </c>
      <c r="B233" s="5" t="s">
        <v>2275</v>
      </c>
      <c r="C233" s="3" t="s">
        <v>1623</v>
      </c>
      <c r="D233" s="3" t="s">
        <v>1701</v>
      </c>
      <c r="E233" s="28">
        <f>SUM(F233:J233)</f>
        <v>508</v>
      </c>
      <c r="F233" s="28">
        <v>128</v>
      </c>
      <c r="G233" s="59">
        <v>378</v>
      </c>
      <c r="H233" s="28">
        <v>2</v>
      </c>
      <c r="I233" s="6" t="s">
        <v>491</v>
      </c>
      <c r="J233" s="6" t="s">
        <v>2276</v>
      </c>
      <c r="K233" s="3" t="s">
        <v>2277</v>
      </c>
      <c r="L233" s="3" t="s">
        <v>2278</v>
      </c>
    </row>
    <row r="234" spans="1:12" s="13" customFormat="1" ht="20.100000000000001" customHeight="1">
      <c r="A234" s="36">
        <v>2</v>
      </c>
      <c r="B234" s="5" t="s">
        <v>2282</v>
      </c>
      <c r="C234" s="3" t="s">
        <v>1623</v>
      </c>
      <c r="D234" s="3" t="s">
        <v>10</v>
      </c>
      <c r="E234" s="27">
        <v>540</v>
      </c>
      <c r="F234" s="27">
        <v>200</v>
      </c>
      <c r="G234" s="60">
        <v>300</v>
      </c>
      <c r="H234" s="27">
        <v>40</v>
      </c>
      <c r="I234" s="6" t="s">
        <v>2270</v>
      </c>
      <c r="J234" s="6" t="s">
        <v>2283</v>
      </c>
      <c r="K234" s="3" t="s">
        <v>2284</v>
      </c>
      <c r="L234" s="3" t="s">
        <v>2285</v>
      </c>
    </row>
    <row r="235" spans="1:12" s="13" customFormat="1" ht="20.100000000000001" customHeight="1">
      <c r="A235" s="36">
        <v>2</v>
      </c>
      <c r="B235" s="5" t="s">
        <v>497</v>
      </c>
      <c r="C235" s="3" t="s">
        <v>14</v>
      </c>
      <c r="D235" s="3" t="s">
        <v>10</v>
      </c>
      <c r="E235" s="27">
        <f>SUM(F235:J235)</f>
        <v>353</v>
      </c>
      <c r="F235" s="27">
        <f>88+17+25+5</f>
        <v>135</v>
      </c>
      <c r="G235" s="60">
        <f>353-135</f>
        <v>218</v>
      </c>
      <c r="H235" s="27">
        <v>0</v>
      </c>
      <c r="I235" s="6" t="s">
        <v>2270</v>
      </c>
      <c r="J235" s="6" t="s">
        <v>2271</v>
      </c>
      <c r="K235" s="3" t="s">
        <v>2272</v>
      </c>
      <c r="L235" s="3" t="s">
        <v>2273</v>
      </c>
    </row>
    <row r="236" spans="1:12" s="13" customFormat="1" ht="20.100000000000001" customHeight="1">
      <c r="A236" s="36">
        <v>2</v>
      </c>
      <c r="B236" s="5" t="s">
        <v>2279</v>
      </c>
      <c r="C236" s="3" t="s">
        <v>1623</v>
      </c>
      <c r="D236" s="3" t="s">
        <v>1701</v>
      </c>
      <c r="E236" s="28">
        <f>SUM(F236:J236)</f>
        <v>226</v>
      </c>
      <c r="F236" s="28">
        <v>57</v>
      </c>
      <c r="G236" s="59">
        <v>168</v>
      </c>
      <c r="H236" s="28">
        <v>1</v>
      </c>
      <c r="I236" s="6" t="s">
        <v>491</v>
      </c>
      <c r="J236" s="6" t="s">
        <v>2276</v>
      </c>
      <c r="K236" s="3" t="s">
        <v>2280</v>
      </c>
      <c r="L236" s="3" t="s">
        <v>2281</v>
      </c>
    </row>
    <row r="237" spans="1:12" s="13" customFormat="1" ht="20.100000000000001" customHeight="1">
      <c r="A237" s="36">
        <v>2</v>
      </c>
      <c r="B237" s="5" t="s">
        <v>2260</v>
      </c>
      <c r="C237" s="3" t="s">
        <v>2261</v>
      </c>
      <c r="D237" s="3" t="s">
        <v>2262</v>
      </c>
      <c r="E237" s="28">
        <v>239</v>
      </c>
      <c r="F237" s="28">
        <v>76</v>
      </c>
      <c r="G237" s="59">
        <v>156</v>
      </c>
      <c r="H237" s="28">
        <v>7</v>
      </c>
      <c r="I237" s="6" t="s">
        <v>491</v>
      </c>
      <c r="J237" s="6" t="s">
        <v>2263</v>
      </c>
      <c r="K237" s="3" t="s">
        <v>2264</v>
      </c>
      <c r="L237" s="3" t="s">
        <v>2265</v>
      </c>
    </row>
    <row r="238" spans="1:12" s="13" customFormat="1" ht="20.100000000000001" customHeight="1">
      <c r="A238" s="36">
        <v>2</v>
      </c>
      <c r="B238" s="5" t="s">
        <v>2239</v>
      </c>
      <c r="C238" s="3" t="s">
        <v>14</v>
      </c>
      <c r="D238" s="3" t="s">
        <v>10</v>
      </c>
      <c r="E238" s="28">
        <v>153</v>
      </c>
      <c r="F238" s="28">
        <v>50</v>
      </c>
      <c r="G238" s="59">
        <v>102</v>
      </c>
      <c r="H238" s="28">
        <v>1</v>
      </c>
      <c r="I238" s="6" t="s">
        <v>491</v>
      </c>
      <c r="J238" s="6" t="s">
        <v>2240</v>
      </c>
      <c r="K238" s="3" t="s">
        <v>2241</v>
      </c>
      <c r="L238" s="3" t="s">
        <v>2242</v>
      </c>
    </row>
    <row r="239" spans="1:12" s="13" customFormat="1" ht="20.100000000000001" customHeight="1">
      <c r="A239" s="36">
        <v>2</v>
      </c>
      <c r="B239" s="5" t="s">
        <v>2266</v>
      </c>
      <c r="C239" s="3" t="s">
        <v>14</v>
      </c>
      <c r="D239" s="3" t="s">
        <v>10</v>
      </c>
      <c r="E239" s="28">
        <v>155</v>
      </c>
      <c r="F239" s="28">
        <v>59</v>
      </c>
      <c r="G239" s="59">
        <v>94</v>
      </c>
      <c r="H239" s="28">
        <v>2</v>
      </c>
      <c r="I239" s="6" t="s">
        <v>491</v>
      </c>
      <c r="J239" s="6" t="s">
        <v>2267</v>
      </c>
      <c r="K239" s="3" t="s">
        <v>2268</v>
      </c>
      <c r="L239" s="3" t="s">
        <v>2269</v>
      </c>
    </row>
    <row r="240" spans="1:12" s="13" customFormat="1" ht="20.100000000000001" customHeight="1">
      <c r="A240" s="36">
        <v>2</v>
      </c>
      <c r="B240" s="5" t="s">
        <v>2243</v>
      </c>
      <c r="C240" s="3" t="s">
        <v>193</v>
      </c>
      <c r="D240" s="3" t="s">
        <v>10</v>
      </c>
      <c r="E240" s="28">
        <v>1200</v>
      </c>
      <c r="F240" s="28">
        <v>120</v>
      </c>
      <c r="G240" s="59">
        <v>1080</v>
      </c>
      <c r="H240" s="28">
        <v>20</v>
      </c>
      <c r="I240" s="6" t="s">
        <v>491</v>
      </c>
      <c r="J240" s="3" t="s">
        <v>2244</v>
      </c>
      <c r="K240" s="3" t="s">
        <v>2245</v>
      </c>
      <c r="L240" s="3" t="s">
        <v>2246</v>
      </c>
    </row>
    <row r="241" spans="1:12" s="13" customFormat="1" ht="20.100000000000001" customHeight="1">
      <c r="A241" s="36">
        <v>2</v>
      </c>
      <c r="B241" s="5" t="s">
        <v>498</v>
      </c>
      <c r="C241" s="3" t="s">
        <v>14</v>
      </c>
      <c r="D241" s="3" t="s">
        <v>10</v>
      </c>
      <c r="E241" s="27">
        <f>SUM(F241:J241)</f>
        <v>130</v>
      </c>
      <c r="F241" s="27">
        <f>35+7+7</f>
        <v>49</v>
      </c>
      <c r="G241" s="60">
        <f>130-49</f>
        <v>81</v>
      </c>
      <c r="H241" s="27">
        <v>0</v>
      </c>
      <c r="I241" s="6" t="s">
        <v>2270</v>
      </c>
      <c r="J241" s="6" t="s">
        <v>2271</v>
      </c>
      <c r="K241" s="3" t="s">
        <v>2272</v>
      </c>
      <c r="L241" s="3" t="s">
        <v>2273</v>
      </c>
    </row>
    <row r="242" spans="1:12" s="13" customFormat="1" ht="20.100000000000001" customHeight="1">
      <c r="A242" s="36">
        <v>2</v>
      </c>
      <c r="B242" s="5" t="s">
        <v>2289</v>
      </c>
      <c r="C242" s="3" t="s">
        <v>193</v>
      </c>
      <c r="D242" s="3" t="s">
        <v>1701</v>
      </c>
      <c r="E242" s="28">
        <v>1569</v>
      </c>
      <c r="F242" s="28">
        <v>386</v>
      </c>
      <c r="G242" s="59">
        <v>1029</v>
      </c>
      <c r="H242" s="28">
        <v>154</v>
      </c>
      <c r="I242" s="6" t="s">
        <v>491</v>
      </c>
      <c r="J242" s="3" t="s">
        <v>1831</v>
      </c>
      <c r="K242" s="3" t="s">
        <v>2290</v>
      </c>
      <c r="L242" s="3" t="s">
        <v>2291</v>
      </c>
    </row>
    <row r="243" spans="1:12" s="13" customFormat="1" ht="20.100000000000001" customHeight="1">
      <c r="A243" s="36">
        <v>2</v>
      </c>
      <c r="B243" s="5" t="s">
        <v>2286</v>
      </c>
      <c r="C243" s="3" t="s">
        <v>193</v>
      </c>
      <c r="D243" s="3" t="s">
        <v>1701</v>
      </c>
      <c r="E243" s="28">
        <v>910</v>
      </c>
      <c r="F243" s="28" t="s">
        <v>2274</v>
      </c>
      <c r="G243" s="59">
        <v>910</v>
      </c>
      <c r="H243" s="28" t="s">
        <v>2274</v>
      </c>
      <c r="I243" s="6" t="s">
        <v>491</v>
      </c>
      <c r="J243" s="3" t="s">
        <v>1831</v>
      </c>
      <c r="K243" s="3" t="s">
        <v>2287</v>
      </c>
      <c r="L243" s="3" t="s">
        <v>2288</v>
      </c>
    </row>
    <row r="244" spans="1:12" s="13" customFormat="1" ht="20.100000000000001" customHeight="1">
      <c r="A244" s="36">
        <v>2</v>
      </c>
      <c r="B244" s="5" t="s">
        <v>499</v>
      </c>
      <c r="C244" s="3" t="s">
        <v>14</v>
      </c>
      <c r="D244" s="3" t="s">
        <v>10</v>
      </c>
      <c r="E244" s="27">
        <f>SUM(F244:J244)</f>
        <v>125</v>
      </c>
      <c r="F244" s="27">
        <f>38+7+2</f>
        <v>47</v>
      </c>
      <c r="G244" s="60">
        <f>125-47</f>
        <v>78</v>
      </c>
      <c r="H244" s="27">
        <v>0</v>
      </c>
      <c r="I244" s="6" t="s">
        <v>2270</v>
      </c>
      <c r="J244" s="6" t="s">
        <v>2271</v>
      </c>
      <c r="K244" s="3" t="s">
        <v>2272</v>
      </c>
      <c r="L244" s="3" t="s">
        <v>2273</v>
      </c>
    </row>
    <row r="245" spans="1:12" s="13" customFormat="1" ht="20.100000000000001" customHeight="1">
      <c r="A245" s="36">
        <v>2</v>
      </c>
      <c r="B245" s="5" t="s">
        <v>2250</v>
      </c>
      <c r="C245" s="3" t="s">
        <v>79</v>
      </c>
      <c r="D245" s="3" t="s">
        <v>10</v>
      </c>
      <c r="E245" s="28">
        <f>SUM(F245:J245)</f>
        <v>1800</v>
      </c>
      <c r="F245" s="28">
        <v>1200</v>
      </c>
      <c r="G245" s="59">
        <v>580</v>
      </c>
      <c r="H245" s="28">
        <v>20</v>
      </c>
      <c r="I245" s="6" t="s">
        <v>491</v>
      </c>
      <c r="J245" s="6" t="s">
        <v>2251</v>
      </c>
      <c r="K245" s="3" t="s">
        <v>2252</v>
      </c>
      <c r="L245" s="3" t="s">
        <v>2253</v>
      </c>
    </row>
    <row r="246" spans="1:12" s="13" customFormat="1" ht="20.100000000000001" customHeight="1">
      <c r="A246" s="36">
        <v>2</v>
      </c>
      <c r="B246" s="5" t="s">
        <v>496</v>
      </c>
      <c r="C246" s="3" t="s">
        <v>1623</v>
      </c>
      <c r="D246" s="3" t="s">
        <v>10</v>
      </c>
      <c r="E246" s="27">
        <f>SUM(F246:J246)</f>
        <v>106</v>
      </c>
      <c r="F246" s="27">
        <v>40</v>
      </c>
      <c r="G246" s="60">
        <v>66</v>
      </c>
      <c r="H246" s="27">
        <v>0</v>
      </c>
      <c r="I246" s="6" t="s">
        <v>2270</v>
      </c>
      <c r="J246" s="6" t="s">
        <v>2271</v>
      </c>
      <c r="K246" s="3" t="s">
        <v>2272</v>
      </c>
      <c r="L246" s="3" t="s">
        <v>2273</v>
      </c>
    </row>
    <row r="247" spans="1:12" s="13" customFormat="1" ht="20.100000000000001" customHeight="1">
      <c r="A247" s="36">
        <v>2</v>
      </c>
      <c r="B247" s="5" t="s">
        <v>2292</v>
      </c>
      <c r="C247" s="3" t="s">
        <v>1623</v>
      </c>
      <c r="D247" s="3" t="s">
        <v>10</v>
      </c>
      <c r="E247" s="28">
        <v>21</v>
      </c>
      <c r="F247" s="28" t="s">
        <v>2274</v>
      </c>
      <c r="G247" s="59">
        <v>21</v>
      </c>
      <c r="H247" s="28" t="s">
        <v>2274</v>
      </c>
      <c r="I247" s="3" t="s">
        <v>2270</v>
      </c>
      <c r="J247" s="3" t="s">
        <v>2293</v>
      </c>
      <c r="K247" s="3" t="s">
        <v>2294</v>
      </c>
      <c r="L247" s="3" t="s">
        <v>2295</v>
      </c>
    </row>
    <row r="248" spans="1:12" s="13" customFormat="1" ht="20.100000000000001" customHeight="1">
      <c r="A248" s="36">
        <v>2</v>
      </c>
      <c r="B248" s="5" t="s">
        <v>2247</v>
      </c>
      <c r="C248" s="3" t="s">
        <v>193</v>
      </c>
      <c r="D248" s="3" t="s">
        <v>10</v>
      </c>
      <c r="E248" s="28">
        <v>500</v>
      </c>
      <c r="F248" s="28">
        <v>50</v>
      </c>
      <c r="G248" s="59">
        <v>400</v>
      </c>
      <c r="H248" s="28">
        <v>50</v>
      </c>
      <c r="I248" s="6" t="s">
        <v>491</v>
      </c>
      <c r="J248" s="3" t="s">
        <v>2244</v>
      </c>
      <c r="K248" s="3" t="s">
        <v>2248</v>
      </c>
      <c r="L248" s="3" t="s">
        <v>2249</v>
      </c>
    </row>
    <row r="249" spans="1:12" s="13" customFormat="1" ht="20.100000000000001" customHeight="1">
      <c r="A249" s="36">
        <v>2</v>
      </c>
      <c r="B249" s="5" t="s">
        <v>2254</v>
      </c>
      <c r="C249" s="3" t="s">
        <v>14</v>
      </c>
      <c r="D249" s="3" t="s">
        <v>10</v>
      </c>
      <c r="E249" s="28">
        <v>20</v>
      </c>
      <c r="F249" s="28" t="s">
        <v>2255</v>
      </c>
      <c r="G249" s="59">
        <v>20</v>
      </c>
      <c r="H249" s="28" t="s">
        <v>2255</v>
      </c>
      <c r="I249" s="6" t="s">
        <v>491</v>
      </c>
      <c r="J249" s="3" t="s">
        <v>2256</v>
      </c>
      <c r="K249" s="3" t="s">
        <v>2257</v>
      </c>
      <c r="L249" s="3" t="s">
        <v>2258</v>
      </c>
    </row>
    <row r="250" spans="1:12" s="13" customFormat="1" ht="20.100000000000001" customHeight="1">
      <c r="A250" s="36">
        <v>2</v>
      </c>
      <c r="B250" s="5" t="s">
        <v>1830</v>
      </c>
      <c r="C250" s="3" t="s">
        <v>1623</v>
      </c>
      <c r="D250" s="3" t="s">
        <v>1619</v>
      </c>
      <c r="E250" s="27">
        <f>SUM(F250:J250)</f>
        <v>1300</v>
      </c>
      <c r="F250" s="27">
        <v>300</v>
      </c>
      <c r="G250" s="60">
        <v>1000</v>
      </c>
      <c r="H250" s="27">
        <v>0</v>
      </c>
      <c r="I250" s="6" t="s">
        <v>8112</v>
      </c>
      <c r="J250" s="6" t="s">
        <v>1831</v>
      </c>
      <c r="K250" s="3" t="s">
        <v>1832</v>
      </c>
      <c r="L250" s="3" t="s">
        <v>1833</v>
      </c>
    </row>
    <row r="251" spans="1:12" s="13" customFormat="1" ht="20.100000000000001" customHeight="1">
      <c r="A251" s="36">
        <v>2</v>
      </c>
      <c r="B251" s="5" t="s">
        <v>1860</v>
      </c>
      <c r="C251" s="3" t="s">
        <v>1623</v>
      </c>
      <c r="D251" s="3" t="s">
        <v>1573</v>
      </c>
      <c r="E251" s="27">
        <v>870</v>
      </c>
      <c r="F251" s="27">
        <v>250</v>
      </c>
      <c r="G251" s="60">
        <v>600</v>
      </c>
      <c r="H251" s="27">
        <v>20</v>
      </c>
      <c r="I251" s="6" t="s">
        <v>8112</v>
      </c>
      <c r="J251" s="6" t="s">
        <v>1854</v>
      </c>
      <c r="K251" s="3" t="s">
        <v>1861</v>
      </c>
      <c r="L251" s="3" t="s">
        <v>1862</v>
      </c>
    </row>
    <row r="252" spans="1:12" s="13" customFormat="1" ht="20.100000000000001" customHeight="1">
      <c r="A252" s="36">
        <v>2</v>
      </c>
      <c r="B252" s="5" t="s">
        <v>1838</v>
      </c>
      <c r="C252" s="3" t="s">
        <v>1623</v>
      </c>
      <c r="D252" s="3" t="s">
        <v>1701</v>
      </c>
      <c r="E252" s="27">
        <v>650</v>
      </c>
      <c r="F252" s="27">
        <v>185</v>
      </c>
      <c r="G252" s="60">
        <v>450</v>
      </c>
      <c r="H252" s="27">
        <v>15</v>
      </c>
      <c r="I252" s="6" t="s">
        <v>8112</v>
      </c>
      <c r="J252" s="6" t="s">
        <v>1835</v>
      </c>
      <c r="K252" s="3" t="s">
        <v>1839</v>
      </c>
      <c r="L252" s="3" t="s">
        <v>1840</v>
      </c>
    </row>
    <row r="253" spans="1:12" s="13" customFormat="1" ht="20.100000000000001" customHeight="1">
      <c r="A253" s="36">
        <v>2</v>
      </c>
      <c r="B253" s="5" t="s">
        <v>1863</v>
      </c>
      <c r="C253" s="3" t="s">
        <v>1623</v>
      </c>
      <c r="D253" s="3" t="s">
        <v>1573</v>
      </c>
      <c r="E253" s="27">
        <v>530</v>
      </c>
      <c r="F253" s="27">
        <v>120</v>
      </c>
      <c r="G253" s="60">
        <v>400</v>
      </c>
      <c r="H253" s="27">
        <v>10</v>
      </c>
      <c r="I253" s="6" t="s">
        <v>8112</v>
      </c>
      <c r="J253" s="6" t="s">
        <v>1854</v>
      </c>
      <c r="K253" s="3" t="s">
        <v>1861</v>
      </c>
      <c r="L253" s="3" t="s">
        <v>1862</v>
      </c>
    </row>
    <row r="254" spans="1:12" s="13" customFormat="1" ht="20.100000000000001" customHeight="1">
      <c r="A254" s="36">
        <v>2</v>
      </c>
      <c r="B254" s="5" t="s">
        <v>1877</v>
      </c>
      <c r="C254" s="3" t="s">
        <v>1625</v>
      </c>
      <c r="D254" s="3" t="s">
        <v>1639</v>
      </c>
      <c r="E254" s="27">
        <v>513</v>
      </c>
      <c r="F254" s="27">
        <v>128</v>
      </c>
      <c r="G254" s="60">
        <v>305</v>
      </c>
      <c r="H254" s="27">
        <v>80</v>
      </c>
      <c r="I254" s="6" t="s">
        <v>8112</v>
      </c>
      <c r="J254" s="6" t="s">
        <v>1878</v>
      </c>
      <c r="K254" s="3" t="s">
        <v>1879</v>
      </c>
      <c r="L254" s="3" t="s">
        <v>1880</v>
      </c>
    </row>
    <row r="255" spans="1:12" s="13" customFormat="1" ht="20.100000000000001" customHeight="1">
      <c r="A255" s="36">
        <v>2</v>
      </c>
      <c r="B255" s="5" t="s">
        <v>1846</v>
      </c>
      <c r="C255" s="3" t="s">
        <v>1841</v>
      </c>
      <c r="D255" s="3" t="s">
        <v>1569</v>
      </c>
      <c r="E255" s="27">
        <v>402</v>
      </c>
      <c r="F255" s="27">
        <v>133</v>
      </c>
      <c r="G255" s="60">
        <v>264</v>
      </c>
      <c r="H255" s="18">
        <v>5</v>
      </c>
      <c r="I255" s="6" t="s">
        <v>8112</v>
      </c>
      <c r="J255" s="6" t="s">
        <v>1843</v>
      </c>
      <c r="K255" s="3" t="s">
        <v>1847</v>
      </c>
      <c r="L255" s="3" t="s">
        <v>1848</v>
      </c>
    </row>
    <row r="256" spans="1:12" s="13" customFormat="1" ht="20.100000000000001" customHeight="1">
      <c r="A256" s="36">
        <v>2</v>
      </c>
      <c r="B256" s="5" t="s">
        <v>1849</v>
      </c>
      <c r="C256" s="3" t="s">
        <v>1841</v>
      </c>
      <c r="D256" s="3" t="s">
        <v>1569</v>
      </c>
      <c r="E256" s="27">
        <v>320</v>
      </c>
      <c r="F256" s="27">
        <v>145</v>
      </c>
      <c r="G256" s="60">
        <v>175</v>
      </c>
      <c r="H256" s="27">
        <v>753</v>
      </c>
      <c r="I256" s="6" t="s">
        <v>8112</v>
      </c>
      <c r="J256" s="6" t="s">
        <v>1850</v>
      </c>
      <c r="K256" s="3" t="s">
        <v>1851</v>
      </c>
      <c r="L256" s="3" t="s">
        <v>1852</v>
      </c>
    </row>
    <row r="257" spans="1:12" s="13" customFormat="1" ht="20.100000000000001" customHeight="1">
      <c r="A257" s="36">
        <v>2</v>
      </c>
      <c r="B257" s="5" t="s">
        <v>1857</v>
      </c>
      <c r="C257" s="3" t="s">
        <v>1623</v>
      </c>
      <c r="D257" s="3" t="s">
        <v>1573</v>
      </c>
      <c r="E257" s="27">
        <v>222</v>
      </c>
      <c r="F257" s="27">
        <v>69</v>
      </c>
      <c r="G257" s="60">
        <v>152</v>
      </c>
      <c r="H257" s="27">
        <v>1</v>
      </c>
      <c r="I257" s="6" t="s">
        <v>8112</v>
      </c>
      <c r="J257" s="6" t="s">
        <v>1854</v>
      </c>
      <c r="K257" s="3" t="s">
        <v>1858</v>
      </c>
      <c r="L257" s="3" t="s">
        <v>1859</v>
      </c>
    </row>
    <row r="258" spans="1:12" s="13" customFormat="1" ht="20.100000000000001" customHeight="1">
      <c r="A258" s="36">
        <v>2</v>
      </c>
      <c r="B258" s="5" t="s">
        <v>1834</v>
      </c>
      <c r="C258" s="3" t="s">
        <v>1623</v>
      </c>
      <c r="D258" s="3" t="s">
        <v>1701</v>
      </c>
      <c r="E258" s="27">
        <v>238</v>
      </c>
      <c r="F258" s="27">
        <v>146</v>
      </c>
      <c r="G258" s="60">
        <v>92</v>
      </c>
      <c r="H258" s="27">
        <v>0</v>
      </c>
      <c r="I258" s="6" t="s">
        <v>8112</v>
      </c>
      <c r="J258" s="6" t="s">
        <v>1835</v>
      </c>
      <c r="K258" s="3" t="s">
        <v>1836</v>
      </c>
      <c r="L258" s="3" t="s">
        <v>1837</v>
      </c>
    </row>
    <row r="259" spans="1:12" s="13" customFormat="1" ht="20.100000000000001" customHeight="1">
      <c r="A259" s="36">
        <v>2</v>
      </c>
      <c r="B259" s="5" t="s">
        <v>1853</v>
      </c>
      <c r="C259" s="3" t="s">
        <v>1841</v>
      </c>
      <c r="D259" s="3" t="s">
        <v>1569</v>
      </c>
      <c r="E259" s="27">
        <v>170</v>
      </c>
      <c r="F259" s="27">
        <v>60</v>
      </c>
      <c r="G259" s="60">
        <v>90</v>
      </c>
      <c r="H259" s="27">
        <v>20</v>
      </c>
      <c r="I259" s="6" t="s">
        <v>8112</v>
      </c>
      <c r="J259" s="6" t="s">
        <v>1854</v>
      </c>
      <c r="K259" s="3" t="s">
        <v>1855</v>
      </c>
      <c r="L259" s="3" t="s">
        <v>1856</v>
      </c>
    </row>
    <row r="260" spans="1:12" s="13" customFormat="1" ht="20.100000000000001" customHeight="1">
      <c r="A260" s="36">
        <v>2</v>
      </c>
      <c r="B260" s="5" t="s">
        <v>1868</v>
      </c>
      <c r="C260" s="3" t="s">
        <v>1625</v>
      </c>
      <c r="D260" s="3" t="s">
        <v>1639</v>
      </c>
      <c r="E260" s="27">
        <v>141</v>
      </c>
      <c r="F260" s="27">
        <v>58</v>
      </c>
      <c r="G260" s="60">
        <v>83</v>
      </c>
      <c r="H260" s="27">
        <v>0</v>
      </c>
      <c r="I260" s="6" t="s">
        <v>8112</v>
      </c>
      <c r="J260" s="6" t="s">
        <v>1869</v>
      </c>
      <c r="K260" s="3" t="s">
        <v>1870</v>
      </c>
      <c r="L260" s="3" t="s">
        <v>1871</v>
      </c>
    </row>
    <row r="261" spans="1:12" s="13" customFormat="1" ht="20.100000000000001" customHeight="1">
      <c r="A261" s="36">
        <v>2</v>
      </c>
      <c r="B261" s="5" t="s">
        <v>1842</v>
      </c>
      <c r="C261" s="3" t="s">
        <v>1841</v>
      </c>
      <c r="D261" s="3" t="s">
        <v>1569</v>
      </c>
      <c r="E261" s="27">
        <v>50</v>
      </c>
      <c r="F261" s="27">
        <v>0</v>
      </c>
      <c r="G261" s="60">
        <v>50</v>
      </c>
      <c r="H261" s="18">
        <v>0</v>
      </c>
      <c r="I261" s="6" t="s">
        <v>8112</v>
      </c>
      <c r="J261" s="6" t="s">
        <v>1843</v>
      </c>
      <c r="K261" s="3" t="s">
        <v>1844</v>
      </c>
      <c r="L261" s="3" t="s">
        <v>1845</v>
      </c>
    </row>
    <row r="262" spans="1:12" s="13" customFormat="1" ht="20.100000000000001" customHeight="1">
      <c r="A262" s="36">
        <v>2</v>
      </c>
      <c r="B262" s="5" t="s">
        <v>1825</v>
      </c>
      <c r="C262" s="3" t="s">
        <v>1700</v>
      </c>
      <c r="D262" s="3" t="s">
        <v>1701</v>
      </c>
      <c r="E262" s="27">
        <f>SUM(F262:J262)</f>
        <v>1450</v>
      </c>
      <c r="F262" s="27">
        <v>630</v>
      </c>
      <c r="G262" s="60">
        <v>750</v>
      </c>
      <c r="H262" s="27">
        <v>70</v>
      </c>
      <c r="I262" s="6" t="s">
        <v>8112</v>
      </c>
      <c r="J262" s="6" t="s">
        <v>1826</v>
      </c>
      <c r="K262" s="3" t="s">
        <v>1827</v>
      </c>
      <c r="L262" s="3" t="s">
        <v>1828</v>
      </c>
    </row>
    <row r="263" spans="1:12" s="13" customFormat="1" ht="20.100000000000001" customHeight="1">
      <c r="A263" s="36">
        <v>2</v>
      </c>
      <c r="B263" s="5" t="s">
        <v>1829</v>
      </c>
      <c r="C263" s="3" t="s">
        <v>1700</v>
      </c>
      <c r="D263" s="3" t="s">
        <v>1701</v>
      </c>
      <c r="E263" s="27">
        <f>SUM(F263:J263)</f>
        <v>300</v>
      </c>
      <c r="F263" s="27">
        <v>100</v>
      </c>
      <c r="G263" s="60">
        <v>180</v>
      </c>
      <c r="H263" s="27">
        <v>20</v>
      </c>
      <c r="I263" s="6" t="s">
        <v>8112</v>
      </c>
      <c r="J263" s="6" t="s">
        <v>1826</v>
      </c>
      <c r="K263" s="3" t="s">
        <v>1827</v>
      </c>
      <c r="L263" s="3" t="s">
        <v>1828</v>
      </c>
    </row>
    <row r="264" spans="1:12" s="13" customFormat="1" ht="20.100000000000001" customHeight="1">
      <c r="A264" s="36">
        <v>2</v>
      </c>
      <c r="B264" s="5" t="s">
        <v>1821</v>
      </c>
      <c r="C264" s="3" t="s">
        <v>1769</v>
      </c>
      <c r="D264" s="3" t="s">
        <v>1701</v>
      </c>
      <c r="E264" s="27">
        <f>SUM(F264:J264)</f>
        <v>126</v>
      </c>
      <c r="F264" s="27">
        <v>0</v>
      </c>
      <c r="G264" s="60">
        <v>126</v>
      </c>
      <c r="H264" s="27">
        <v>0</v>
      </c>
      <c r="I264" s="6" t="s">
        <v>8112</v>
      </c>
      <c r="J264" s="6" t="s">
        <v>1822</v>
      </c>
      <c r="K264" s="3" t="s">
        <v>1823</v>
      </c>
      <c r="L264" s="3" t="s">
        <v>1824</v>
      </c>
    </row>
    <row r="265" spans="1:12" s="13" customFormat="1" ht="20.100000000000001" customHeight="1">
      <c r="A265" s="36">
        <v>2</v>
      </c>
      <c r="B265" s="5" t="s">
        <v>1881</v>
      </c>
      <c r="C265" s="3" t="s">
        <v>1882</v>
      </c>
      <c r="D265" s="3" t="s">
        <v>1639</v>
      </c>
      <c r="E265" s="27">
        <v>22</v>
      </c>
      <c r="F265" s="27">
        <v>19</v>
      </c>
      <c r="G265" s="60">
        <v>3</v>
      </c>
      <c r="H265" s="27">
        <v>0</v>
      </c>
      <c r="I265" s="6" t="s">
        <v>8112</v>
      </c>
      <c r="J265" s="6" t="s">
        <v>1883</v>
      </c>
      <c r="K265" s="3" t="s">
        <v>1819</v>
      </c>
      <c r="L265" s="3" t="s">
        <v>1884</v>
      </c>
    </row>
    <row r="266" spans="1:12" s="13" customFormat="1" ht="20.100000000000001" customHeight="1">
      <c r="A266" s="36">
        <v>2</v>
      </c>
      <c r="B266" s="5" t="s">
        <v>1872</v>
      </c>
      <c r="C266" s="3" t="s">
        <v>1873</v>
      </c>
      <c r="D266" s="3" t="s">
        <v>1639</v>
      </c>
      <c r="E266" s="27">
        <v>117</v>
      </c>
      <c r="F266" s="27">
        <v>0</v>
      </c>
      <c r="G266" s="60">
        <v>0</v>
      </c>
      <c r="H266" s="27">
        <v>0</v>
      </c>
      <c r="I266" s="6" t="s">
        <v>8112</v>
      </c>
      <c r="J266" s="6" t="s">
        <v>1874</v>
      </c>
      <c r="K266" s="3" t="s">
        <v>1875</v>
      </c>
      <c r="L266" s="3" t="s">
        <v>1876</v>
      </c>
    </row>
    <row r="267" spans="1:12" s="13" customFormat="1" ht="20.100000000000001" customHeight="1">
      <c r="A267" s="36">
        <v>2</v>
      </c>
      <c r="B267" s="5" t="s">
        <v>1864</v>
      </c>
      <c r="C267" s="3" t="s">
        <v>1865</v>
      </c>
      <c r="D267" s="3" t="s">
        <v>1573</v>
      </c>
      <c r="E267" s="27">
        <v>320</v>
      </c>
      <c r="F267" s="27">
        <v>0</v>
      </c>
      <c r="G267" s="60">
        <v>0</v>
      </c>
      <c r="H267" s="27">
        <v>0</v>
      </c>
      <c r="I267" s="6" t="s">
        <v>8112</v>
      </c>
      <c r="J267" s="6" t="s">
        <v>1854</v>
      </c>
      <c r="K267" s="3" t="s">
        <v>1866</v>
      </c>
      <c r="L267" s="3" t="s">
        <v>1867</v>
      </c>
    </row>
    <row r="268" spans="1:12" s="13" customFormat="1" ht="20.100000000000001" customHeight="1">
      <c r="A268" s="36">
        <v>2</v>
      </c>
      <c r="B268" s="5" t="s">
        <v>290</v>
      </c>
      <c r="C268" s="3" t="s">
        <v>14</v>
      </c>
      <c r="D268" s="3" t="s">
        <v>10</v>
      </c>
      <c r="E268" s="28">
        <v>2626</v>
      </c>
      <c r="F268" s="28">
        <v>1071</v>
      </c>
      <c r="G268" s="59">
        <v>1532</v>
      </c>
      <c r="H268" s="28">
        <v>21</v>
      </c>
      <c r="I268" s="6" t="s">
        <v>239</v>
      </c>
      <c r="J268" s="6" t="s">
        <v>286</v>
      </c>
      <c r="K268" s="3" t="s">
        <v>291</v>
      </c>
      <c r="L268" s="3" t="s">
        <v>292</v>
      </c>
    </row>
    <row r="269" spans="1:12" s="13" customFormat="1" ht="20.100000000000001" customHeight="1">
      <c r="A269" s="36">
        <v>2</v>
      </c>
      <c r="B269" s="5" t="s">
        <v>283</v>
      </c>
      <c r="C269" s="3" t="s">
        <v>14</v>
      </c>
      <c r="D269" s="3" t="s">
        <v>10</v>
      </c>
      <c r="E269" s="28">
        <v>1483</v>
      </c>
      <c r="F269" s="28">
        <v>628</v>
      </c>
      <c r="G269" s="59">
        <v>850</v>
      </c>
      <c r="H269" s="28">
        <v>5</v>
      </c>
      <c r="I269" s="6" t="s">
        <v>2119</v>
      </c>
      <c r="J269" s="6" t="s">
        <v>282</v>
      </c>
      <c r="K269" s="3" t="s">
        <v>284</v>
      </c>
      <c r="L269" s="3" t="s">
        <v>285</v>
      </c>
    </row>
    <row r="270" spans="1:12" s="13" customFormat="1" ht="20.100000000000001" customHeight="1">
      <c r="A270" s="36">
        <v>2</v>
      </c>
      <c r="B270" s="5" t="s">
        <v>293</v>
      </c>
      <c r="C270" s="3" t="s">
        <v>14</v>
      </c>
      <c r="D270" s="3" t="s">
        <v>10</v>
      </c>
      <c r="E270" s="28">
        <v>681</v>
      </c>
      <c r="F270" s="28">
        <v>256</v>
      </c>
      <c r="G270" s="59">
        <v>417</v>
      </c>
      <c r="H270" s="28">
        <v>8</v>
      </c>
      <c r="I270" s="6" t="s">
        <v>239</v>
      </c>
      <c r="J270" s="6" t="s">
        <v>286</v>
      </c>
      <c r="K270" s="3" t="s">
        <v>294</v>
      </c>
      <c r="L270" s="3" t="s">
        <v>295</v>
      </c>
    </row>
    <row r="271" spans="1:12" s="13" customFormat="1" ht="20.100000000000001" customHeight="1">
      <c r="A271" s="36">
        <v>2</v>
      </c>
      <c r="B271" s="5" t="s">
        <v>276</v>
      </c>
      <c r="C271" s="3" t="s">
        <v>14</v>
      </c>
      <c r="D271" s="3" t="s">
        <v>10</v>
      </c>
      <c r="E271" s="28">
        <v>461</v>
      </c>
      <c r="F271" s="28">
        <v>128</v>
      </c>
      <c r="G271" s="59">
        <v>333</v>
      </c>
      <c r="H271" s="28">
        <v>0</v>
      </c>
      <c r="I271" s="6" t="s">
        <v>239</v>
      </c>
      <c r="J271" s="6" t="s">
        <v>275</v>
      </c>
      <c r="K271" s="3" t="s">
        <v>277</v>
      </c>
      <c r="L271" s="3" t="s">
        <v>278</v>
      </c>
    </row>
    <row r="272" spans="1:12" s="13" customFormat="1" ht="20.100000000000001" customHeight="1">
      <c r="A272" s="36">
        <v>2</v>
      </c>
      <c r="B272" s="5" t="s">
        <v>287</v>
      </c>
      <c r="C272" s="3" t="s">
        <v>14</v>
      </c>
      <c r="D272" s="3" t="s">
        <v>10</v>
      </c>
      <c r="E272" s="28">
        <v>189</v>
      </c>
      <c r="F272" s="28">
        <v>70</v>
      </c>
      <c r="G272" s="59">
        <v>116</v>
      </c>
      <c r="H272" s="28">
        <v>3</v>
      </c>
      <c r="I272" s="6" t="s">
        <v>239</v>
      </c>
      <c r="J272" s="6" t="s">
        <v>286</v>
      </c>
      <c r="K272" s="3" t="s">
        <v>288</v>
      </c>
      <c r="L272" s="3" t="s">
        <v>289</v>
      </c>
    </row>
    <row r="273" spans="1:12" s="13" customFormat="1" ht="20.100000000000001" customHeight="1">
      <c r="A273" s="36">
        <v>2</v>
      </c>
      <c r="B273" s="5" t="s">
        <v>279</v>
      </c>
      <c r="C273" s="3" t="s">
        <v>14</v>
      </c>
      <c r="D273" s="3" t="s">
        <v>10</v>
      </c>
      <c r="E273" s="28">
        <v>195</v>
      </c>
      <c r="F273" s="28">
        <v>92</v>
      </c>
      <c r="G273" s="59">
        <v>102</v>
      </c>
      <c r="H273" s="28">
        <v>0.6</v>
      </c>
      <c r="I273" s="6" t="s">
        <v>239</v>
      </c>
      <c r="J273" s="6" t="s">
        <v>275</v>
      </c>
      <c r="K273" s="3" t="s">
        <v>280</v>
      </c>
      <c r="L273" s="3" t="s">
        <v>281</v>
      </c>
    </row>
    <row r="274" spans="1:12" s="13" customFormat="1" ht="20.100000000000001" customHeight="1">
      <c r="A274" s="36">
        <v>2</v>
      </c>
      <c r="B274" s="5" t="s">
        <v>2118</v>
      </c>
      <c r="C274" s="3" t="s">
        <v>1623</v>
      </c>
      <c r="D274" s="3" t="s">
        <v>37</v>
      </c>
      <c r="E274" s="28">
        <v>81</v>
      </c>
      <c r="F274" s="28">
        <v>0</v>
      </c>
      <c r="G274" s="59">
        <v>81</v>
      </c>
      <c r="H274" s="28">
        <v>0</v>
      </c>
      <c r="I274" s="6" t="s">
        <v>2119</v>
      </c>
      <c r="J274" s="6" t="s">
        <v>2120</v>
      </c>
      <c r="K274" s="3" t="s">
        <v>2121</v>
      </c>
      <c r="L274" s="3" t="s">
        <v>2122</v>
      </c>
    </row>
    <row r="275" spans="1:12" s="13" customFormat="1" ht="20.100000000000001" customHeight="1">
      <c r="A275" s="36">
        <v>2</v>
      </c>
      <c r="B275" s="5" t="s">
        <v>247</v>
      </c>
      <c r="C275" s="3" t="s">
        <v>83</v>
      </c>
      <c r="D275" s="3" t="s">
        <v>10</v>
      </c>
      <c r="E275" s="28">
        <v>3087</v>
      </c>
      <c r="F275" s="28">
        <v>1377</v>
      </c>
      <c r="G275" s="59">
        <v>1710</v>
      </c>
      <c r="H275" s="28" t="s">
        <v>2227</v>
      </c>
      <c r="I275" s="6" t="s">
        <v>239</v>
      </c>
      <c r="J275" s="6" t="s">
        <v>240</v>
      </c>
      <c r="K275" s="3" t="s">
        <v>245</v>
      </c>
      <c r="L275" s="3" t="s">
        <v>246</v>
      </c>
    </row>
    <row r="276" spans="1:12" s="13" customFormat="1" ht="20.100000000000001" customHeight="1">
      <c r="A276" s="36">
        <v>2</v>
      </c>
      <c r="B276" s="5" t="s">
        <v>265</v>
      </c>
      <c r="C276" s="3" t="s">
        <v>193</v>
      </c>
      <c r="D276" s="3" t="s">
        <v>10</v>
      </c>
      <c r="E276" s="28">
        <v>1063</v>
      </c>
      <c r="F276" s="28">
        <v>50</v>
      </c>
      <c r="G276" s="59">
        <v>896</v>
      </c>
      <c r="H276" s="28">
        <v>117</v>
      </c>
      <c r="I276" s="6" t="s">
        <v>239</v>
      </c>
      <c r="J276" s="6" t="s">
        <v>240</v>
      </c>
      <c r="K276" s="3" t="s">
        <v>266</v>
      </c>
      <c r="L276" s="3" t="s">
        <v>267</v>
      </c>
    </row>
    <row r="277" spans="1:12" s="13" customFormat="1" ht="20.100000000000001" customHeight="1">
      <c r="A277" s="36">
        <v>2</v>
      </c>
      <c r="B277" s="5" t="s">
        <v>309</v>
      </c>
      <c r="C277" s="3" t="s">
        <v>79</v>
      </c>
      <c r="D277" s="3" t="s">
        <v>10</v>
      </c>
      <c r="E277" s="28">
        <v>950</v>
      </c>
      <c r="F277" s="28">
        <v>300</v>
      </c>
      <c r="G277" s="59">
        <v>600</v>
      </c>
      <c r="H277" s="28">
        <v>50</v>
      </c>
      <c r="I277" s="6" t="s">
        <v>239</v>
      </c>
      <c r="J277" s="6" t="s">
        <v>296</v>
      </c>
      <c r="K277" s="3" t="s">
        <v>310</v>
      </c>
      <c r="L277" s="3" t="s">
        <v>311</v>
      </c>
    </row>
    <row r="278" spans="1:12" s="13" customFormat="1" ht="20.100000000000001" customHeight="1">
      <c r="A278" s="36">
        <v>2</v>
      </c>
      <c r="B278" s="5" t="s">
        <v>241</v>
      </c>
      <c r="C278" s="3" t="s">
        <v>83</v>
      </c>
      <c r="D278" s="3" t="s">
        <v>10</v>
      </c>
      <c r="E278" s="28">
        <v>1283</v>
      </c>
      <c r="F278" s="28">
        <v>700</v>
      </c>
      <c r="G278" s="59">
        <v>583</v>
      </c>
      <c r="H278" s="28" t="s">
        <v>2227</v>
      </c>
      <c r="I278" s="6" t="s">
        <v>239</v>
      </c>
      <c r="J278" s="6" t="s">
        <v>240</v>
      </c>
      <c r="K278" s="3" t="s">
        <v>242</v>
      </c>
      <c r="L278" s="3" t="s">
        <v>243</v>
      </c>
    </row>
    <row r="279" spans="1:12" s="13" customFormat="1" ht="20.100000000000001" customHeight="1">
      <c r="A279" s="36">
        <v>2</v>
      </c>
      <c r="B279" s="5" t="s">
        <v>244</v>
      </c>
      <c r="C279" s="3" t="s">
        <v>83</v>
      </c>
      <c r="D279" s="3" t="s">
        <v>10</v>
      </c>
      <c r="E279" s="28">
        <v>495</v>
      </c>
      <c r="F279" s="18">
        <v>0</v>
      </c>
      <c r="G279" s="59">
        <v>432</v>
      </c>
      <c r="H279" s="28">
        <v>63</v>
      </c>
      <c r="I279" s="6" t="s">
        <v>239</v>
      </c>
      <c r="J279" s="6" t="s">
        <v>240</v>
      </c>
      <c r="K279" s="3" t="s">
        <v>245</v>
      </c>
      <c r="L279" s="3" t="s">
        <v>246</v>
      </c>
    </row>
    <row r="280" spans="1:12" s="13" customFormat="1" ht="20.100000000000001" customHeight="1">
      <c r="A280" s="36">
        <v>2</v>
      </c>
      <c r="B280" s="5" t="s">
        <v>315</v>
      </c>
      <c r="C280" s="3" t="s">
        <v>83</v>
      </c>
      <c r="D280" s="3" t="s">
        <v>10</v>
      </c>
      <c r="E280" s="28">
        <v>410</v>
      </c>
      <c r="F280" s="28">
        <v>0</v>
      </c>
      <c r="G280" s="59">
        <v>410</v>
      </c>
      <c r="H280" s="28">
        <v>0</v>
      </c>
      <c r="I280" s="6" t="s">
        <v>239</v>
      </c>
      <c r="J280" s="6" t="s">
        <v>296</v>
      </c>
      <c r="K280" s="3" t="s">
        <v>316</v>
      </c>
      <c r="L280" s="3" t="s">
        <v>317</v>
      </c>
    </row>
    <row r="281" spans="1:12" s="13" customFormat="1" ht="20.100000000000001" customHeight="1">
      <c r="A281" s="36">
        <v>2</v>
      </c>
      <c r="B281" s="5" t="s">
        <v>268</v>
      </c>
      <c r="C281" s="3" t="s">
        <v>193</v>
      </c>
      <c r="D281" s="3" t="s">
        <v>10</v>
      </c>
      <c r="E281" s="28">
        <v>450</v>
      </c>
      <c r="F281" s="18">
        <v>0</v>
      </c>
      <c r="G281" s="59">
        <v>400</v>
      </c>
      <c r="H281" s="28">
        <v>50</v>
      </c>
      <c r="I281" s="6" t="s">
        <v>239</v>
      </c>
      <c r="J281" s="6" t="s">
        <v>240</v>
      </c>
      <c r="K281" s="3" t="s">
        <v>269</v>
      </c>
      <c r="L281" s="3" t="s">
        <v>270</v>
      </c>
    </row>
    <row r="282" spans="1:12" s="13" customFormat="1" ht="20.100000000000001" customHeight="1">
      <c r="A282" s="36">
        <v>2</v>
      </c>
      <c r="B282" s="5" t="s">
        <v>318</v>
      </c>
      <c r="C282" s="3" t="s">
        <v>83</v>
      </c>
      <c r="D282" s="3" t="s">
        <v>10</v>
      </c>
      <c r="E282" s="28">
        <v>300</v>
      </c>
      <c r="F282" s="28">
        <v>0</v>
      </c>
      <c r="G282" s="59">
        <v>300</v>
      </c>
      <c r="H282" s="28">
        <v>0</v>
      </c>
      <c r="I282" s="6" t="s">
        <v>239</v>
      </c>
      <c r="J282" s="6" t="s">
        <v>296</v>
      </c>
      <c r="K282" s="3" t="s">
        <v>319</v>
      </c>
      <c r="L282" s="3" t="s">
        <v>320</v>
      </c>
    </row>
    <row r="283" spans="1:12" s="13" customFormat="1" ht="20.100000000000001" customHeight="1">
      <c r="A283" s="36">
        <v>2</v>
      </c>
      <c r="B283" s="5" t="s">
        <v>312</v>
      </c>
      <c r="C283" s="3" t="s">
        <v>79</v>
      </c>
      <c r="D283" s="3" t="s">
        <v>10</v>
      </c>
      <c r="E283" s="28">
        <v>375</v>
      </c>
      <c r="F283" s="28">
        <v>80</v>
      </c>
      <c r="G283" s="59">
        <v>265</v>
      </c>
      <c r="H283" s="28">
        <v>30</v>
      </c>
      <c r="I283" s="6" t="s">
        <v>239</v>
      </c>
      <c r="J283" s="6" t="s">
        <v>296</v>
      </c>
      <c r="K283" s="3" t="s">
        <v>313</v>
      </c>
      <c r="L283" s="3" t="s">
        <v>314</v>
      </c>
    </row>
    <row r="284" spans="1:12" s="13" customFormat="1" ht="20.100000000000001" customHeight="1">
      <c r="A284" s="36">
        <v>2</v>
      </c>
      <c r="B284" s="5" t="s">
        <v>297</v>
      </c>
      <c r="C284" s="3" t="s">
        <v>83</v>
      </c>
      <c r="D284" s="3" t="s">
        <v>10</v>
      </c>
      <c r="E284" s="28">
        <v>550</v>
      </c>
      <c r="F284" s="28">
        <v>300</v>
      </c>
      <c r="G284" s="59">
        <v>250</v>
      </c>
      <c r="H284" s="28">
        <v>0</v>
      </c>
      <c r="I284" s="6" t="s">
        <v>239</v>
      </c>
      <c r="J284" s="6" t="s">
        <v>296</v>
      </c>
      <c r="K284" s="3" t="s">
        <v>298</v>
      </c>
      <c r="L284" s="3" t="s">
        <v>299</v>
      </c>
    </row>
    <row r="285" spans="1:12" s="13" customFormat="1" ht="20.100000000000001" customHeight="1">
      <c r="A285" s="36">
        <v>2</v>
      </c>
      <c r="B285" s="5" t="s">
        <v>306</v>
      </c>
      <c r="C285" s="3" t="s">
        <v>83</v>
      </c>
      <c r="D285" s="3" t="s">
        <v>10</v>
      </c>
      <c r="E285" s="28">
        <v>1450</v>
      </c>
      <c r="F285" s="28">
        <v>1160</v>
      </c>
      <c r="G285" s="59">
        <v>250</v>
      </c>
      <c r="H285" s="28">
        <v>40</v>
      </c>
      <c r="I285" s="6" t="s">
        <v>239</v>
      </c>
      <c r="J285" s="6" t="s">
        <v>296</v>
      </c>
      <c r="K285" s="3" t="s">
        <v>307</v>
      </c>
      <c r="L285" s="3" t="s">
        <v>308</v>
      </c>
    </row>
    <row r="286" spans="1:12" s="13" customFormat="1" ht="20.100000000000001" customHeight="1">
      <c r="A286" s="36">
        <v>2</v>
      </c>
      <c r="B286" s="5" t="s">
        <v>303</v>
      </c>
      <c r="C286" s="3" t="s">
        <v>83</v>
      </c>
      <c r="D286" s="3" t="s">
        <v>10</v>
      </c>
      <c r="E286" s="28">
        <v>550</v>
      </c>
      <c r="F286" s="28">
        <v>260</v>
      </c>
      <c r="G286" s="59">
        <v>240</v>
      </c>
      <c r="H286" s="28">
        <v>50</v>
      </c>
      <c r="I286" s="6" t="s">
        <v>239</v>
      </c>
      <c r="J286" s="6" t="s">
        <v>296</v>
      </c>
      <c r="K286" s="3" t="s">
        <v>304</v>
      </c>
      <c r="L286" s="3" t="s">
        <v>305</v>
      </c>
    </row>
    <row r="287" spans="1:12" s="13" customFormat="1" ht="20.100000000000001" customHeight="1">
      <c r="A287" s="36">
        <v>2</v>
      </c>
      <c r="B287" s="5" t="s">
        <v>300</v>
      </c>
      <c r="C287" s="3" t="s">
        <v>83</v>
      </c>
      <c r="D287" s="3" t="s">
        <v>10</v>
      </c>
      <c r="E287" s="28">
        <v>190</v>
      </c>
      <c r="F287" s="28">
        <v>0</v>
      </c>
      <c r="G287" s="59">
        <v>190</v>
      </c>
      <c r="H287" s="28">
        <v>0</v>
      </c>
      <c r="I287" s="6" t="s">
        <v>239</v>
      </c>
      <c r="J287" s="6" t="s">
        <v>296</v>
      </c>
      <c r="K287" s="3" t="s">
        <v>301</v>
      </c>
      <c r="L287" s="3" t="s">
        <v>302</v>
      </c>
    </row>
    <row r="288" spans="1:12" s="13" customFormat="1" ht="20.100000000000001" customHeight="1">
      <c r="A288" s="36">
        <v>2</v>
      </c>
      <c r="B288" s="5" t="s">
        <v>262</v>
      </c>
      <c r="C288" s="3" t="s">
        <v>79</v>
      </c>
      <c r="D288" s="3" t="s">
        <v>10</v>
      </c>
      <c r="E288" s="28">
        <v>180</v>
      </c>
      <c r="F288" s="28">
        <v>10</v>
      </c>
      <c r="G288" s="59">
        <v>167</v>
      </c>
      <c r="H288" s="28">
        <v>3</v>
      </c>
      <c r="I288" s="6" t="s">
        <v>239</v>
      </c>
      <c r="J288" s="6" t="s">
        <v>240</v>
      </c>
      <c r="K288" s="3" t="s">
        <v>263</v>
      </c>
      <c r="L288" s="3" t="s">
        <v>264</v>
      </c>
    </row>
    <row r="289" spans="1:12" s="13" customFormat="1" ht="20.100000000000001" customHeight="1">
      <c r="A289" s="36">
        <v>2</v>
      </c>
      <c r="B289" s="5" t="s">
        <v>272</v>
      </c>
      <c r="C289" s="3" t="s">
        <v>35</v>
      </c>
      <c r="D289" s="3" t="s">
        <v>10</v>
      </c>
      <c r="E289" s="28">
        <v>10</v>
      </c>
      <c r="F289" s="28">
        <v>0</v>
      </c>
      <c r="G289" s="59">
        <v>10</v>
      </c>
      <c r="H289" s="28">
        <v>0</v>
      </c>
      <c r="I289" s="6" t="s">
        <v>239</v>
      </c>
      <c r="J289" s="6" t="s">
        <v>271</v>
      </c>
      <c r="K289" s="3" t="s">
        <v>273</v>
      </c>
      <c r="L289" s="3" t="s">
        <v>274</v>
      </c>
    </row>
    <row r="290" spans="1:12" s="13" customFormat="1" ht="20.100000000000001" customHeight="1">
      <c r="A290" s="36">
        <v>2</v>
      </c>
      <c r="B290" s="5" t="s">
        <v>4216</v>
      </c>
      <c r="C290" s="3" t="s">
        <v>14</v>
      </c>
      <c r="D290" s="3" t="s">
        <v>10</v>
      </c>
      <c r="E290" s="28">
        <v>261</v>
      </c>
      <c r="F290" s="28">
        <v>70</v>
      </c>
      <c r="G290" s="59">
        <v>174</v>
      </c>
      <c r="H290" s="28">
        <v>17</v>
      </c>
      <c r="I290" s="6" t="s">
        <v>8113</v>
      </c>
      <c r="J290" s="6" t="s">
        <v>4217</v>
      </c>
      <c r="K290" s="3" t="s">
        <v>4218</v>
      </c>
      <c r="L290" s="3" t="s">
        <v>4219</v>
      </c>
    </row>
    <row r="291" spans="1:12" s="13" customFormat="1" ht="20.100000000000001" customHeight="1">
      <c r="A291" s="36">
        <v>2</v>
      </c>
      <c r="B291" s="5" t="s">
        <v>4237</v>
      </c>
      <c r="C291" s="3" t="s">
        <v>1623</v>
      </c>
      <c r="D291" s="3" t="s">
        <v>2777</v>
      </c>
      <c r="E291" s="27">
        <v>352</v>
      </c>
      <c r="F291" s="27">
        <v>127</v>
      </c>
      <c r="G291" s="60">
        <v>134</v>
      </c>
      <c r="H291" s="27">
        <v>91</v>
      </c>
      <c r="I291" s="6" t="s">
        <v>8113</v>
      </c>
      <c r="J291" s="6" t="s">
        <v>4238</v>
      </c>
      <c r="K291" s="3" t="s">
        <v>4239</v>
      </c>
      <c r="L291" s="3" t="s">
        <v>4240</v>
      </c>
    </row>
    <row r="292" spans="1:12" s="13" customFormat="1" ht="20.100000000000001" customHeight="1">
      <c r="A292" s="36">
        <v>2</v>
      </c>
      <c r="B292" s="5" t="s">
        <v>4220</v>
      </c>
      <c r="C292" s="3" t="s">
        <v>193</v>
      </c>
      <c r="D292" s="3" t="s">
        <v>2302</v>
      </c>
      <c r="E292" s="28">
        <v>2400</v>
      </c>
      <c r="F292" s="28">
        <v>280</v>
      </c>
      <c r="G292" s="59">
        <v>2120</v>
      </c>
      <c r="H292" s="28">
        <v>0</v>
      </c>
      <c r="I292" s="6" t="s">
        <v>8113</v>
      </c>
      <c r="J292" s="6" t="s">
        <v>2312</v>
      </c>
      <c r="K292" s="3" t="s">
        <v>4221</v>
      </c>
      <c r="L292" s="3" t="s">
        <v>4222</v>
      </c>
    </row>
    <row r="293" spans="1:12" s="13" customFormat="1" ht="20.100000000000001" customHeight="1">
      <c r="A293" s="36">
        <v>2</v>
      </c>
      <c r="B293" s="5" t="s">
        <v>4224</v>
      </c>
      <c r="C293" s="3" t="s">
        <v>193</v>
      </c>
      <c r="D293" s="3" t="s">
        <v>10</v>
      </c>
      <c r="E293" s="28">
        <v>1500</v>
      </c>
      <c r="F293" s="28">
        <v>230</v>
      </c>
      <c r="G293" s="59">
        <v>1270</v>
      </c>
      <c r="H293" s="28">
        <v>0</v>
      </c>
      <c r="I293" s="6" t="s">
        <v>8113</v>
      </c>
      <c r="J293" s="6" t="s">
        <v>2312</v>
      </c>
      <c r="K293" s="3" t="s">
        <v>4225</v>
      </c>
      <c r="L293" s="3" t="s">
        <v>4226</v>
      </c>
    </row>
    <row r="294" spans="1:12" s="13" customFormat="1" ht="20.100000000000001" customHeight="1">
      <c r="A294" s="36">
        <v>2</v>
      </c>
      <c r="B294" s="5" t="s">
        <v>4228</v>
      </c>
      <c r="C294" s="3" t="s">
        <v>193</v>
      </c>
      <c r="D294" s="3" t="s">
        <v>10</v>
      </c>
      <c r="E294" s="28">
        <v>1250</v>
      </c>
      <c r="F294" s="28">
        <v>150</v>
      </c>
      <c r="G294" s="59">
        <v>1100</v>
      </c>
      <c r="H294" s="28">
        <v>0</v>
      </c>
      <c r="I294" s="6" t="s">
        <v>8113</v>
      </c>
      <c r="J294" s="6" t="s">
        <v>2312</v>
      </c>
      <c r="K294" s="3" t="s">
        <v>4225</v>
      </c>
      <c r="L294" s="3" t="s">
        <v>4226</v>
      </c>
    </row>
    <row r="295" spans="1:12" s="13" customFormat="1" ht="20.100000000000001" customHeight="1">
      <c r="A295" s="36">
        <v>2</v>
      </c>
      <c r="B295" s="5" t="s">
        <v>4233</v>
      </c>
      <c r="C295" s="3" t="s">
        <v>79</v>
      </c>
      <c r="D295" s="3" t="s">
        <v>10</v>
      </c>
      <c r="E295" s="27">
        <f>SUM(F295:J295)</f>
        <v>1409</v>
      </c>
      <c r="F295" s="27">
        <v>609</v>
      </c>
      <c r="G295" s="60">
        <v>800</v>
      </c>
      <c r="H295" s="27">
        <v>0</v>
      </c>
      <c r="I295" s="6" t="s">
        <v>8113</v>
      </c>
      <c r="J295" s="6" t="s">
        <v>4234</v>
      </c>
      <c r="K295" s="3" t="s">
        <v>4235</v>
      </c>
      <c r="L295" s="3" t="s">
        <v>4236</v>
      </c>
    </row>
    <row r="296" spans="1:12" s="13" customFormat="1" ht="20.100000000000001" customHeight="1">
      <c r="A296" s="36">
        <v>2</v>
      </c>
      <c r="B296" s="5" t="s">
        <v>4250</v>
      </c>
      <c r="C296" s="3" t="s">
        <v>193</v>
      </c>
      <c r="D296" s="3" t="s">
        <v>2302</v>
      </c>
      <c r="E296" s="27">
        <v>378</v>
      </c>
      <c r="F296" s="27">
        <v>0</v>
      </c>
      <c r="G296" s="60">
        <v>378</v>
      </c>
      <c r="H296" s="27">
        <v>0</v>
      </c>
      <c r="I296" s="6" t="s">
        <v>8113</v>
      </c>
      <c r="J296" s="6" t="s">
        <v>4251</v>
      </c>
      <c r="K296" s="3" t="s">
        <v>4252</v>
      </c>
      <c r="L296" s="3" t="s">
        <v>4253</v>
      </c>
    </row>
    <row r="297" spans="1:12" s="13" customFormat="1" ht="20.100000000000001" customHeight="1">
      <c r="A297" s="36">
        <v>2</v>
      </c>
      <c r="B297" s="5" t="s">
        <v>4247</v>
      </c>
      <c r="C297" s="3" t="s">
        <v>1636</v>
      </c>
      <c r="D297" s="3" t="s">
        <v>2302</v>
      </c>
      <c r="E297" s="27">
        <v>640</v>
      </c>
      <c r="F297" s="27">
        <v>300</v>
      </c>
      <c r="G297" s="60">
        <v>340</v>
      </c>
      <c r="H297" s="27">
        <v>0</v>
      </c>
      <c r="I297" s="6" t="s">
        <v>8113</v>
      </c>
      <c r="J297" s="6" t="s">
        <v>1938</v>
      </c>
      <c r="K297" s="3" t="s">
        <v>4248</v>
      </c>
      <c r="L297" s="3" t="s">
        <v>4249</v>
      </c>
    </row>
    <row r="298" spans="1:12" s="13" customFormat="1" ht="20.100000000000001" customHeight="1">
      <c r="A298" s="36">
        <v>2</v>
      </c>
      <c r="B298" s="5" t="s">
        <v>4223</v>
      </c>
      <c r="C298" s="3" t="s">
        <v>193</v>
      </c>
      <c r="D298" s="3" t="s">
        <v>10</v>
      </c>
      <c r="E298" s="28">
        <v>360</v>
      </c>
      <c r="F298" s="28">
        <v>30</v>
      </c>
      <c r="G298" s="59">
        <v>330</v>
      </c>
      <c r="H298" s="28">
        <v>0</v>
      </c>
      <c r="I298" s="6" t="s">
        <v>8113</v>
      </c>
      <c r="J298" s="6" t="s">
        <v>2312</v>
      </c>
      <c r="K298" s="3" t="s">
        <v>4221</v>
      </c>
      <c r="L298" s="3" t="s">
        <v>4222</v>
      </c>
    </row>
    <row r="299" spans="1:12" s="13" customFormat="1" ht="20.100000000000001" customHeight="1">
      <c r="A299" s="36">
        <v>2</v>
      </c>
      <c r="B299" s="5" t="s">
        <v>4241</v>
      </c>
      <c r="C299" s="3" t="s">
        <v>83</v>
      </c>
      <c r="D299" s="3" t="s">
        <v>10</v>
      </c>
      <c r="E299" s="27">
        <f>SUM(F299:J299)</f>
        <v>300</v>
      </c>
      <c r="F299" s="27">
        <v>0</v>
      </c>
      <c r="G299" s="60">
        <v>300</v>
      </c>
      <c r="H299" s="27">
        <v>0</v>
      </c>
      <c r="I299" s="6" t="s">
        <v>8113</v>
      </c>
      <c r="J299" s="6" t="s">
        <v>4204</v>
      </c>
      <c r="K299" s="3" t="s">
        <v>4242</v>
      </c>
      <c r="L299" s="3" t="s">
        <v>4243</v>
      </c>
    </row>
    <row r="300" spans="1:12" s="13" customFormat="1" ht="20.100000000000001" customHeight="1">
      <c r="A300" s="36">
        <v>2</v>
      </c>
      <c r="B300" s="5" t="s">
        <v>4244</v>
      </c>
      <c r="C300" s="3" t="s">
        <v>1636</v>
      </c>
      <c r="D300" s="3" t="s">
        <v>2302</v>
      </c>
      <c r="E300" s="27">
        <v>300</v>
      </c>
      <c r="F300" s="27">
        <v>0</v>
      </c>
      <c r="G300" s="60">
        <v>300</v>
      </c>
      <c r="H300" s="27">
        <v>0</v>
      </c>
      <c r="I300" s="6" t="s">
        <v>8113</v>
      </c>
      <c r="J300" s="6" t="s">
        <v>1938</v>
      </c>
      <c r="K300" s="3" t="s">
        <v>4245</v>
      </c>
      <c r="L300" s="3" t="s">
        <v>4246</v>
      </c>
    </row>
    <row r="301" spans="1:12" s="13" customFormat="1" ht="20.100000000000001" customHeight="1">
      <c r="A301" s="36">
        <v>2</v>
      </c>
      <c r="B301" s="5" t="s">
        <v>4227</v>
      </c>
      <c r="C301" s="3" t="s">
        <v>193</v>
      </c>
      <c r="D301" s="3" t="s">
        <v>10</v>
      </c>
      <c r="E301" s="28">
        <v>200</v>
      </c>
      <c r="F301" s="28">
        <v>0</v>
      </c>
      <c r="G301" s="59">
        <v>200</v>
      </c>
      <c r="H301" s="28">
        <v>0</v>
      </c>
      <c r="I301" s="6" t="s">
        <v>8113</v>
      </c>
      <c r="J301" s="6" t="s">
        <v>2312</v>
      </c>
      <c r="K301" s="3" t="s">
        <v>4225</v>
      </c>
      <c r="L301" s="3" t="s">
        <v>4226</v>
      </c>
    </row>
    <row r="302" spans="1:12" s="13" customFormat="1" ht="20.100000000000001" customHeight="1">
      <c r="A302" s="36">
        <v>2</v>
      </c>
      <c r="B302" s="5" t="s">
        <v>4254</v>
      </c>
      <c r="C302" s="3" t="s">
        <v>193</v>
      </c>
      <c r="D302" s="3" t="s">
        <v>10</v>
      </c>
      <c r="E302" s="27">
        <v>200</v>
      </c>
      <c r="F302" s="27">
        <v>0</v>
      </c>
      <c r="G302" s="60">
        <v>200</v>
      </c>
      <c r="H302" s="27">
        <v>0</v>
      </c>
      <c r="I302" s="6" t="s">
        <v>8113</v>
      </c>
      <c r="J302" s="6" t="s">
        <v>4251</v>
      </c>
      <c r="K302" s="3" t="s">
        <v>4252</v>
      </c>
      <c r="L302" s="3" t="s">
        <v>4253</v>
      </c>
    </row>
    <row r="303" spans="1:12" s="13" customFormat="1" ht="20.100000000000001" customHeight="1">
      <c r="A303" s="36">
        <v>2</v>
      </c>
      <c r="B303" s="5" t="s">
        <v>4229</v>
      </c>
      <c r="C303" s="3" t="s">
        <v>193</v>
      </c>
      <c r="D303" s="3" t="s">
        <v>10</v>
      </c>
      <c r="E303" s="28">
        <v>150</v>
      </c>
      <c r="F303" s="28">
        <v>0</v>
      </c>
      <c r="G303" s="59">
        <v>150</v>
      </c>
      <c r="H303" s="28">
        <v>0</v>
      </c>
      <c r="I303" s="6" t="s">
        <v>8113</v>
      </c>
      <c r="J303" s="6" t="s">
        <v>2312</v>
      </c>
      <c r="K303" s="3" t="s">
        <v>4225</v>
      </c>
      <c r="L303" s="3" t="s">
        <v>4226</v>
      </c>
    </row>
    <row r="304" spans="1:12" s="13" customFormat="1" ht="20.100000000000001" customHeight="1">
      <c r="A304" s="36">
        <v>2</v>
      </c>
      <c r="B304" s="5" t="s">
        <v>1192</v>
      </c>
      <c r="C304" s="3" t="s">
        <v>83</v>
      </c>
      <c r="D304" s="3" t="s">
        <v>10</v>
      </c>
      <c r="E304" s="28">
        <v>150</v>
      </c>
      <c r="F304" s="28">
        <v>0</v>
      </c>
      <c r="G304" s="59">
        <v>150</v>
      </c>
      <c r="H304" s="28">
        <v>0</v>
      </c>
      <c r="I304" s="6" t="s">
        <v>8113</v>
      </c>
      <c r="J304" s="6" t="s">
        <v>1187</v>
      </c>
      <c r="K304" s="3" t="s">
        <v>1193</v>
      </c>
      <c r="L304" s="3" t="s">
        <v>4230</v>
      </c>
    </row>
    <row r="305" spans="1:12" s="13" customFormat="1" ht="20.100000000000001" customHeight="1">
      <c r="A305" s="36">
        <v>2</v>
      </c>
      <c r="B305" s="5" t="s">
        <v>1194</v>
      </c>
      <c r="C305" s="3" t="s">
        <v>83</v>
      </c>
      <c r="D305" s="3" t="s">
        <v>10</v>
      </c>
      <c r="E305" s="28">
        <v>75</v>
      </c>
      <c r="F305" s="28">
        <v>0</v>
      </c>
      <c r="G305" s="59">
        <v>75</v>
      </c>
      <c r="H305" s="28">
        <v>0</v>
      </c>
      <c r="I305" s="6" t="s">
        <v>8113</v>
      </c>
      <c r="J305" s="6" t="s">
        <v>1187</v>
      </c>
      <c r="K305" s="3" t="s">
        <v>1195</v>
      </c>
      <c r="L305" s="3" t="s">
        <v>4231</v>
      </c>
    </row>
    <row r="306" spans="1:12" s="13" customFormat="1" ht="20.100000000000001" customHeight="1">
      <c r="A306" s="36">
        <v>2</v>
      </c>
      <c r="B306" s="5" t="s">
        <v>4477</v>
      </c>
      <c r="C306" s="3" t="s">
        <v>1636</v>
      </c>
      <c r="D306" s="3" t="s">
        <v>1573</v>
      </c>
      <c r="E306" s="27">
        <f>SUM(F306:J306)</f>
        <v>10930</v>
      </c>
      <c r="F306" s="27">
        <v>7630</v>
      </c>
      <c r="G306" s="60">
        <v>2800</v>
      </c>
      <c r="H306" s="27">
        <v>500</v>
      </c>
      <c r="I306" s="6" t="s">
        <v>4473</v>
      </c>
      <c r="J306" s="6" t="s">
        <v>4478</v>
      </c>
      <c r="K306" s="3" t="s">
        <v>4479</v>
      </c>
      <c r="L306" s="3" t="s">
        <v>4480</v>
      </c>
    </row>
    <row r="307" spans="1:12" s="13" customFormat="1" ht="20.100000000000001" customHeight="1">
      <c r="A307" s="36">
        <v>2</v>
      </c>
      <c r="B307" s="5" t="s">
        <v>4489</v>
      </c>
      <c r="C307" s="3" t="s">
        <v>35</v>
      </c>
      <c r="D307" s="3" t="s">
        <v>10</v>
      </c>
      <c r="E307" s="27">
        <f>F307+G307</f>
        <v>4461</v>
      </c>
      <c r="F307" s="27">
        <v>1744</v>
      </c>
      <c r="G307" s="60">
        <v>2717</v>
      </c>
      <c r="H307" s="28">
        <v>0</v>
      </c>
      <c r="I307" s="6" t="s">
        <v>4473</v>
      </c>
      <c r="J307" s="6" t="s">
        <v>4486</v>
      </c>
      <c r="K307" s="3" t="s">
        <v>4490</v>
      </c>
      <c r="L307" s="3" t="s">
        <v>4491</v>
      </c>
    </row>
    <row r="308" spans="1:12" s="13" customFormat="1" ht="20.100000000000001" customHeight="1">
      <c r="A308" s="36">
        <v>2</v>
      </c>
      <c r="B308" s="5" t="s">
        <v>4485</v>
      </c>
      <c r="C308" s="3" t="s">
        <v>79</v>
      </c>
      <c r="D308" s="3" t="s">
        <v>10</v>
      </c>
      <c r="E308" s="27">
        <f>SUM(F308:J308)</f>
        <v>5901.8181818181811</v>
      </c>
      <c r="F308" s="27">
        <f>4710/1.1</f>
        <v>4281.8181818181811</v>
      </c>
      <c r="G308" s="60">
        <f>1737/1.1</f>
        <v>1579.090909090909</v>
      </c>
      <c r="H308" s="27">
        <f>45/1.1</f>
        <v>40.909090909090907</v>
      </c>
      <c r="I308" s="6" t="s">
        <v>4473</v>
      </c>
      <c r="J308" s="6" t="s">
        <v>4486</v>
      </c>
      <c r="K308" s="3" t="s">
        <v>4487</v>
      </c>
      <c r="L308" s="3" t="s">
        <v>4488</v>
      </c>
    </row>
    <row r="309" spans="1:12" s="13" customFormat="1" ht="20.100000000000001" customHeight="1">
      <c r="A309" s="36">
        <v>2</v>
      </c>
      <c r="B309" s="4" t="s">
        <v>4467</v>
      </c>
      <c r="C309" s="3" t="s">
        <v>4468</v>
      </c>
      <c r="D309" s="3" t="s">
        <v>4457</v>
      </c>
      <c r="E309" s="27">
        <f>SUM(F309:J309)</f>
        <v>1100</v>
      </c>
      <c r="F309" s="27">
        <v>300</v>
      </c>
      <c r="G309" s="60">
        <v>700</v>
      </c>
      <c r="H309" s="27">
        <v>100</v>
      </c>
      <c r="I309" s="6" t="s">
        <v>4460</v>
      </c>
      <c r="J309" s="6" t="s">
        <v>4461</v>
      </c>
      <c r="K309" s="3" t="s">
        <v>4469</v>
      </c>
      <c r="L309" s="3" t="s">
        <v>4470</v>
      </c>
    </row>
    <row r="310" spans="1:12" s="13" customFormat="1" ht="20.100000000000001" customHeight="1">
      <c r="A310" s="36">
        <v>2</v>
      </c>
      <c r="B310" s="4" t="s">
        <v>4471</v>
      </c>
      <c r="C310" s="3" t="s">
        <v>83</v>
      </c>
      <c r="D310" s="3" t="s">
        <v>10</v>
      </c>
      <c r="E310" s="27">
        <f>SUM(F310:J310)</f>
        <v>3791</v>
      </c>
      <c r="F310" s="27">
        <v>3098</v>
      </c>
      <c r="G310" s="60">
        <v>568</v>
      </c>
      <c r="H310" s="27">
        <v>125</v>
      </c>
      <c r="I310" s="6" t="s">
        <v>1204</v>
      </c>
      <c r="J310" s="6" t="s">
        <v>1205</v>
      </c>
      <c r="K310" s="3" t="s">
        <v>1206</v>
      </c>
      <c r="L310" s="3" t="s">
        <v>1207</v>
      </c>
    </row>
    <row r="311" spans="1:12" s="13" customFormat="1" ht="20.100000000000001" customHeight="1">
      <c r="A311" s="36">
        <v>2</v>
      </c>
      <c r="B311" s="5" t="s">
        <v>4492</v>
      </c>
      <c r="C311" s="3" t="s">
        <v>35</v>
      </c>
      <c r="D311" s="3" t="s">
        <v>10</v>
      </c>
      <c r="E311" s="27">
        <f>F311+G311+H311</f>
        <v>1350</v>
      </c>
      <c r="F311" s="27">
        <v>800</v>
      </c>
      <c r="G311" s="60">
        <v>550</v>
      </c>
      <c r="H311" s="28">
        <v>0</v>
      </c>
      <c r="I311" s="6" t="s">
        <v>4473</v>
      </c>
      <c r="J311" s="6" t="s">
        <v>4486</v>
      </c>
      <c r="K311" s="3" t="s">
        <v>4493</v>
      </c>
      <c r="L311" s="3" t="s">
        <v>4494</v>
      </c>
    </row>
    <row r="312" spans="1:12" s="13" customFormat="1" ht="20.100000000000001" customHeight="1">
      <c r="A312" s="36">
        <v>2</v>
      </c>
      <c r="B312" s="5" t="s">
        <v>4481</v>
      </c>
      <c r="C312" s="3" t="s">
        <v>79</v>
      </c>
      <c r="D312" s="3" t="s">
        <v>1573</v>
      </c>
      <c r="E312" s="27">
        <v>974</v>
      </c>
      <c r="F312" s="27">
        <v>287</v>
      </c>
      <c r="G312" s="60">
        <v>517</v>
      </c>
      <c r="H312" s="27">
        <v>170</v>
      </c>
      <c r="I312" s="6" t="s">
        <v>4473</v>
      </c>
      <c r="J312" s="6" t="s">
        <v>4482</v>
      </c>
      <c r="K312" s="3" t="s">
        <v>4483</v>
      </c>
      <c r="L312" s="3" t="s">
        <v>4484</v>
      </c>
    </row>
    <row r="313" spans="1:12" s="13" customFormat="1" ht="20.100000000000001" customHeight="1">
      <c r="A313" s="36">
        <v>2</v>
      </c>
      <c r="B313" s="5" t="s">
        <v>4472</v>
      </c>
      <c r="C313" s="3" t="s">
        <v>83</v>
      </c>
      <c r="D313" s="3" t="s">
        <v>10</v>
      </c>
      <c r="E313" s="27">
        <f>SUM(F313:J313)</f>
        <v>2294.5</v>
      </c>
      <c r="F313" s="27">
        <v>2165.6999999999998</v>
      </c>
      <c r="G313" s="60">
        <v>112</v>
      </c>
      <c r="H313" s="27">
        <f>G313*0.15</f>
        <v>16.8</v>
      </c>
      <c r="I313" s="6" t="s">
        <v>4473</v>
      </c>
      <c r="J313" s="6" t="s">
        <v>4474</v>
      </c>
      <c r="K313" s="3" t="s">
        <v>4475</v>
      </c>
      <c r="L313" s="39" t="s">
        <v>4476</v>
      </c>
    </row>
    <row r="314" spans="1:12" s="13" customFormat="1" ht="20.100000000000001" customHeight="1">
      <c r="A314" s="36">
        <v>2</v>
      </c>
      <c r="B314" s="5" t="s">
        <v>3267</v>
      </c>
      <c r="C314" s="3" t="s">
        <v>1623</v>
      </c>
      <c r="D314" s="3" t="s">
        <v>10</v>
      </c>
      <c r="E314" s="27">
        <v>1509</v>
      </c>
      <c r="F314" s="27">
        <v>499</v>
      </c>
      <c r="G314" s="60">
        <v>964</v>
      </c>
      <c r="H314" s="27">
        <v>46</v>
      </c>
      <c r="I314" s="6" t="s">
        <v>3020</v>
      </c>
      <c r="J314" s="6" t="s">
        <v>3266</v>
      </c>
      <c r="K314" s="3" t="s">
        <v>3268</v>
      </c>
      <c r="L314" s="3" t="s">
        <v>3269</v>
      </c>
    </row>
    <row r="315" spans="1:12" s="13" customFormat="1" ht="20.100000000000001" customHeight="1">
      <c r="A315" s="36">
        <v>2</v>
      </c>
      <c r="B315" s="5" t="s">
        <v>3279</v>
      </c>
      <c r="C315" s="3" t="s">
        <v>14</v>
      </c>
      <c r="D315" s="3" t="s">
        <v>10</v>
      </c>
      <c r="E315" s="27">
        <v>1150</v>
      </c>
      <c r="F315" s="27">
        <v>1100</v>
      </c>
      <c r="G315" s="60">
        <v>699</v>
      </c>
      <c r="H315" s="27">
        <v>49</v>
      </c>
      <c r="I315" s="6" t="s">
        <v>3020</v>
      </c>
      <c r="J315" s="6" t="s">
        <v>3266</v>
      </c>
      <c r="K315" s="3" t="s">
        <v>3271</v>
      </c>
      <c r="L315" s="3" t="s">
        <v>3272</v>
      </c>
    </row>
    <row r="316" spans="1:12" s="13" customFormat="1" ht="20.100000000000001" customHeight="1">
      <c r="A316" s="36">
        <v>2</v>
      </c>
      <c r="B316" s="5" t="s">
        <v>3141</v>
      </c>
      <c r="C316" s="3" t="s">
        <v>1623</v>
      </c>
      <c r="D316" s="3" t="s">
        <v>10</v>
      </c>
      <c r="E316" s="27">
        <v>1010</v>
      </c>
      <c r="F316" s="27">
        <v>490</v>
      </c>
      <c r="G316" s="60">
        <v>515</v>
      </c>
      <c r="H316" s="27">
        <v>5</v>
      </c>
      <c r="I316" s="6" t="s">
        <v>3017</v>
      </c>
      <c r="J316" s="6" t="s">
        <v>1965</v>
      </c>
      <c r="K316" s="3" t="s">
        <v>3142</v>
      </c>
      <c r="L316" s="3" t="s">
        <v>3143</v>
      </c>
    </row>
    <row r="317" spans="1:12" s="13" customFormat="1" ht="20.100000000000001" customHeight="1">
      <c r="A317" s="36">
        <v>2</v>
      </c>
      <c r="B317" s="5" t="s">
        <v>3270</v>
      </c>
      <c r="C317" s="3" t="s">
        <v>1623</v>
      </c>
      <c r="D317" s="3" t="s">
        <v>10</v>
      </c>
      <c r="E317" s="27">
        <v>643</v>
      </c>
      <c r="F317" s="27">
        <v>134</v>
      </c>
      <c r="G317" s="60">
        <v>493</v>
      </c>
      <c r="H317" s="27">
        <v>15</v>
      </c>
      <c r="I317" s="6" t="s">
        <v>3020</v>
      </c>
      <c r="J317" s="6" t="s">
        <v>3266</v>
      </c>
      <c r="K317" s="3" t="s">
        <v>3271</v>
      </c>
      <c r="L317" s="3" t="s">
        <v>3272</v>
      </c>
    </row>
    <row r="318" spans="1:12" s="13" customFormat="1" ht="20.100000000000001" customHeight="1">
      <c r="A318" s="36">
        <v>2</v>
      </c>
      <c r="B318" s="5" t="s">
        <v>3276</v>
      </c>
      <c r="C318" s="3" t="s">
        <v>14</v>
      </c>
      <c r="D318" s="3" t="s">
        <v>10</v>
      </c>
      <c r="E318" s="27">
        <v>613</v>
      </c>
      <c r="F318" s="27">
        <v>122</v>
      </c>
      <c r="G318" s="60">
        <v>476</v>
      </c>
      <c r="H318" s="27">
        <v>15</v>
      </c>
      <c r="I318" s="6" t="s">
        <v>3020</v>
      </c>
      <c r="J318" s="6" t="s">
        <v>3266</v>
      </c>
      <c r="K318" s="3" t="s">
        <v>3277</v>
      </c>
      <c r="L318" s="3" t="s">
        <v>3278</v>
      </c>
    </row>
    <row r="319" spans="1:12" s="13" customFormat="1" ht="20.100000000000001" customHeight="1">
      <c r="A319" s="36">
        <v>2</v>
      </c>
      <c r="B319" s="5" t="s">
        <v>3236</v>
      </c>
      <c r="C319" s="3" t="s">
        <v>1623</v>
      </c>
      <c r="D319" s="3" t="s">
        <v>1644</v>
      </c>
      <c r="E319" s="27">
        <v>525</v>
      </c>
      <c r="F319" s="27">
        <v>171</v>
      </c>
      <c r="G319" s="60">
        <v>333</v>
      </c>
      <c r="H319" s="27">
        <v>21</v>
      </c>
      <c r="I319" s="6" t="s">
        <v>3017</v>
      </c>
      <c r="J319" s="6" t="s">
        <v>3227</v>
      </c>
      <c r="K319" s="3" t="s">
        <v>3232</v>
      </c>
      <c r="L319" s="3" t="s">
        <v>3233</v>
      </c>
    </row>
    <row r="320" spans="1:12" s="13" customFormat="1" ht="20.100000000000001" customHeight="1">
      <c r="A320" s="36">
        <v>2</v>
      </c>
      <c r="B320" s="5" t="s">
        <v>3174</v>
      </c>
      <c r="C320" s="3" t="s">
        <v>1623</v>
      </c>
      <c r="D320" s="3" t="s">
        <v>1644</v>
      </c>
      <c r="E320" s="27">
        <v>553</v>
      </c>
      <c r="F320" s="27">
        <v>173</v>
      </c>
      <c r="G320" s="60">
        <v>315</v>
      </c>
      <c r="H320" s="27">
        <v>65</v>
      </c>
      <c r="I320" s="6" t="s">
        <v>3017</v>
      </c>
      <c r="J320" s="6" t="s">
        <v>3168</v>
      </c>
      <c r="K320" s="3" t="s">
        <v>3169</v>
      </c>
      <c r="L320" s="3" t="s">
        <v>3170</v>
      </c>
    </row>
    <row r="321" spans="1:12" s="13" customFormat="1" ht="20.100000000000001" customHeight="1">
      <c r="A321" s="36">
        <v>2</v>
      </c>
      <c r="B321" s="5" t="s">
        <v>3066</v>
      </c>
      <c r="C321" s="3" t="s">
        <v>1623</v>
      </c>
      <c r="D321" s="3" t="s">
        <v>1644</v>
      </c>
      <c r="E321" s="27">
        <v>455</v>
      </c>
      <c r="F321" s="27">
        <v>148</v>
      </c>
      <c r="G321" s="60">
        <v>306</v>
      </c>
      <c r="H321" s="27">
        <v>12</v>
      </c>
      <c r="I321" s="6" t="s">
        <v>3017</v>
      </c>
      <c r="J321" s="6" t="s">
        <v>3063</v>
      </c>
      <c r="K321" s="3" t="s">
        <v>3064</v>
      </c>
      <c r="L321" s="3" t="s">
        <v>3065</v>
      </c>
    </row>
    <row r="322" spans="1:12" s="13" customFormat="1" ht="20.100000000000001" customHeight="1">
      <c r="A322" s="36">
        <v>2</v>
      </c>
      <c r="B322" s="5" t="s">
        <v>3235</v>
      </c>
      <c r="C322" s="3" t="s">
        <v>1623</v>
      </c>
      <c r="D322" s="3" t="s">
        <v>1644</v>
      </c>
      <c r="E322" s="27">
        <v>471</v>
      </c>
      <c r="F322" s="27">
        <v>151</v>
      </c>
      <c r="G322" s="60">
        <v>300</v>
      </c>
      <c r="H322" s="27">
        <v>20</v>
      </c>
      <c r="I322" s="6" t="s">
        <v>3017</v>
      </c>
      <c r="J322" s="6" t="s">
        <v>3227</v>
      </c>
      <c r="K322" s="3" t="s">
        <v>3228</v>
      </c>
      <c r="L322" s="3" t="s">
        <v>3229</v>
      </c>
    </row>
    <row r="323" spans="1:12" s="13" customFormat="1" ht="20.100000000000001" customHeight="1">
      <c r="A323" s="36">
        <v>2</v>
      </c>
      <c r="B323" s="5" t="s">
        <v>3263</v>
      </c>
      <c r="C323" s="3" t="s">
        <v>1623</v>
      </c>
      <c r="D323" s="3" t="s">
        <v>1644</v>
      </c>
      <c r="E323" s="27">
        <v>441</v>
      </c>
      <c r="F323" s="27">
        <v>159</v>
      </c>
      <c r="G323" s="60">
        <v>282</v>
      </c>
      <c r="H323" s="27">
        <v>0</v>
      </c>
      <c r="I323" s="6" t="s">
        <v>3017</v>
      </c>
      <c r="J323" s="6" t="s">
        <v>3256</v>
      </c>
      <c r="K323" s="3" t="s">
        <v>3264</v>
      </c>
      <c r="L323" s="3" t="s">
        <v>3265</v>
      </c>
    </row>
    <row r="324" spans="1:12" s="13" customFormat="1" ht="20.100000000000001" customHeight="1">
      <c r="A324" s="36">
        <v>2</v>
      </c>
      <c r="B324" s="5" t="s">
        <v>3273</v>
      </c>
      <c r="C324" s="3" t="s">
        <v>14</v>
      </c>
      <c r="D324" s="3" t="s">
        <v>10</v>
      </c>
      <c r="E324" s="27">
        <v>325</v>
      </c>
      <c r="F324" s="27">
        <v>70</v>
      </c>
      <c r="G324" s="60">
        <v>248</v>
      </c>
      <c r="H324" s="27">
        <v>13</v>
      </c>
      <c r="I324" s="6" t="s">
        <v>3020</v>
      </c>
      <c r="J324" s="6" t="s">
        <v>3266</v>
      </c>
      <c r="K324" s="3" t="s">
        <v>3274</v>
      </c>
      <c r="L324" s="3" t="s">
        <v>3275</v>
      </c>
    </row>
    <row r="325" spans="1:12" s="13" customFormat="1" ht="20.100000000000001" customHeight="1">
      <c r="A325" s="36">
        <v>2</v>
      </c>
      <c r="B325" s="5" t="s">
        <v>3074</v>
      </c>
      <c r="C325" s="3" t="s">
        <v>2468</v>
      </c>
      <c r="D325" s="3" t="s">
        <v>1644</v>
      </c>
      <c r="E325" s="27">
        <f>SUM(F325:J325)</f>
        <v>2240</v>
      </c>
      <c r="F325" s="27">
        <v>600</v>
      </c>
      <c r="G325" s="60">
        <v>1600</v>
      </c>
      <c r="H325" s="27">
        <v>40</v>
      </c>
      <c r="I325" s="6" t="s">
        <v>3017</v>
      </c>
      <c r="J325" s="3" t="s">
        <v>3068</v>
      </c>
      <c r="K325" s="3" t="s">
        <v>3075</v>
      </c>
      <c r="L325" s="3" t="s">
        <v>3076</v>
      </c>
    </row>
    <row r="326" spans="1:12" s="13" customFormat="1" ht="20.100000000000001" customHeight="1">
      <c r="A326" s="36">
        <v>2</v>
      </c>
      <c r="B326" s="5" t="s">
        <v>3079</v>
      </c>
      <c r="C326" s="3" t="s">
        <v>2468</v>
      </c>
      <c r="D326" s="3" t="s">
        <v>1644</v>
      </c>
      <c r="E326" s="27">
        <f>SUM(F326:J326)</f>
        <v>1560</v>
      </c>
      <c r="F326" s="27">
        <v>550</v>
      </c>
      <c r="G326" s="60">
        <v>980</v>
      </c>
      <c r="H326" s="27">
        <v>30</v>
      </c>
      <c r="I326" s="6" t="s">
        <v>3017</v>
      </c>
      <c r="J326" s="3" t="s">
        <v>3068</v>
      </c>
      <c r="K326" s="3" t="s">
        <v>3075</v>
      </c>
      <c r="L326" s="3" t="s">
        <v>3076</v>
      </c>
    </row>
    <row r="327" spans="1:12" s="13" customFormat="1" ht="20.100000000000001" customHeight="1">
      <c r="A327" s="36">
        <v>2</v>
      </c>
      <c r="B327" s="5" t="s">
        <v>3114</v>
      </c>
      <c r="C327" s="3" t="s">
        <v>1623</v>
      </c>
      <c r="D327" s="3" t="s">
        <v>1644</v>
      </c>
      <c r="E327" s="27">
        <v>346</v>
      </c>
      <c r="F327" s="27">
        <v>114</v>
      </c>
      <c r="G327" s="60">
        <v>232</v>
      </c>
      <c r="H327" s="27">
        <v>3</v>
      </c>
      <c r="I327" s="6" t="s">
        <v>3017</v>
      </c>
      <c r="J327" s="6" t="s">
        <v>3107</v>
      </c>
      <c r="K327" s="3" t="s">
        <v>3115</v>
      </c>
      <c r="L327" s="3" t="s">
        <v>3116</v>
      </c>
    </row>
    <row r="328" spans="1:12" s="13" customFormat="1" ht="20.100000000000001" customHeight="1">
      <c r="A328" s="36">
        <v>2</v>
      </c>
      <c r="B328" s="5" t="s">
        <v>3067</v>
      </c>
      <c r="C328" s="3" t="s">
        <v>2468</v>
      </c>
      <c r="D328" s="3" t="s">
        <v>1644</v>
      </c>
      <c r="E328" s="27">
        <f>SUM(F328:J328)</f>
        <v>1400</v>
      </c>
      <c r="F328" s="27">
        <v>550</v>
      </c>
      <c r="G328" s="60">
        <v>820</v>
      </c>
      <c r="H328" s="27">
        <v>30</v>
      </c>
      <c r="I328" s="6" t="s">
        <v>3017</v>
      </c>
      <c r="J328" s="3" t="s">
        <v>3068</v>
      </c>
      <c r="K328" s="3" t="s">
        <v>3069</v>
      </c>
      <c r="L328" s="3" t="s">
        <v>3070</v>
      </c>
    </row>
    <row r="329" spans="1:12" s="13" customFormat="1" ht="20.100000000000001" customHeight="1">
      <c r="A329" s="36">
        <v>2</v>
      </c>
      <c r="B329" s="5" t="s">
        <v>3111</v>
      </c>
      <c r="C329" s="3" t="s">
        <v>1623</v>
      </c>
      <c r="D329" s="3" t="s">
        <v>1644</v>
      </c>
      <c r="E329" s="27">
        <v>323</v>
      </c>
      <c r="F329" s="27">
        <v>98</v>
      </c>
      <c r="G329" s="60">
        <v>225</v>
      </c>
      <c r="H329" s="27">
        <v>3</v>
      </c>
      <c r="I329" s="6" t="s">
        <v>3017</v>
      </c>
      <c r="J329" s="6" t="s">
        <v>3107</v>
      </c>
      <c r="K329" s="3" t="s">
        <v>3112</v>
      </c>
      <c r="L329" s="3" t="s">
        <v>3113</v>
      </c>
    </row>
    <row r="330" spans="1:12" s="13" customFormat="1" ht="20.100000000000001" customHeight="1">
      <c r="A330" s="36">
        <v>2</v>
      </c>
      <c r="B330" s="5" t="s">
        <v>3171</v>
      </c>
      <c r="C330" s="3" t="s">
        <v>1623</v>
      </c>
      <c r="D330" s="3" t="s">
        <v>1644</v>
      </c>
      <c r="E330" s="27">
        <v>325</v>
      </c>
      <c r="F330" s="27">
        <v>95</v>
      </c>
      <c r="G330" s="60">
        <v>195</v>
      </c>
      <c r="H330" s="27">
        <v>35</v>
      </c>
      <c r="I330" s="6" t="s">
        <v>3017</v>
      </c>
      <c r="J330" s="6" t="s">
        <v>3168</v>
      </c>
      <c r="K330" s="3" t="s">
        <v>3172</v>
      </c>
      <c r="L330" s="3" t="s">
        <v>3173</v>
      </c>
    </row>
    <row r="331" spans="1:12" s="13" customFormat="1" ht="20.100000000000001" customHeight="1">
      <c r="A331" s="36">
        <v>2</v>
      </c>
      <c r="B331" s="5" t="s">
        <v>3182</v>
      </c>
      <c r="C331" s="3" t="s">
        <v>79</v>
      </c>
      <c r="D331" s="3" t="s">
        <v>1644</v>
      </c>
      <c r="E331" s="27">
        <f>SUM(F331:J331)</f>
        <v>1000</v>
      </c>
      <c r="F331" s="27">
        <v>500</v>
      </c>
      <c r="G331" s="60">
        <v>500</v>
      </c>
      <c r="H331" s="27">
        <v>0</v>
      </c>
      <c r="I331" s="6" t="s">
        <v>3017</v>
      </c>
      <c r="J331" s="6" t="s">
        <v>2469</v>
      </c>
      <c r="K331" s="3" t="s">
        <v>3183</v>
      </c>
      <c r="L331" s="3" t="s">
        <v>3184</v>
      </c>
    </row>
    <row r="332" spans="1:12" s="13" customFormat="1" ht="20.100000000000001" customHeight="1">
      <c r="A332" s="36">
        <v>2</v>
      </c>
      <c r="B332" s="5" t="s">
        <v>3220</v>
      </c>
      <c r="C332" s="3" t="s">
        <v>2261</v>
      </c>
      <c r="D332" s="3" t="s">
        <v>2262</v>
      </c>
      <c r="E332" s="27">
        <v>217</v>
      </c>
      <c r="F332" s="27">
        <v>57</v>
      </c>
      <c r="G332" s="60">
        <v>158</v>
      </c>
      <c r="H332" s="27">
        <v>5</v>
      </c>
      <c r="I332" s="6" t="s">
        <v>3020</v>
      </c>
      <c r="J332" s="6" t="s">
        <v>3216</v>
      </c>
      <c r="K332" s="3" t="s">
        <v>3221</v>
      </c>
      <c r="L332" s="3" t="s">
        <v>3222</v>
      </c>
    </row>
    <row r="333" spans="1:12" s="13" customFormat="1" ht="20.100000000000001" customHeight="1">
      <c r="A333" s="36">
        <v>2</v>
      </c>
      <c r="B333" s="5" t="s">
        <v>3117</v>
      </c>
      <c r="C333" s="3" t="s">
        <v>1623</v>
      </c>
      <c r="D333" s="3" t="s">
        <v>1644</v>
      </c>
      <c r="E333" s="27">
        <v>188</v>
      </c>
      <c r="F333" s="27">
        <v>42</v>
      </c>
      <c r="G333" s="60">
        <v>146</v>
      </c>
      <c r="H333" s="27">
        <v>3</v>
      </c>
      <c r="I333" s="6" t="s">
        <v>3017</v>
      </c>
      <c r="J333" s="6" t="s">
        <v>3107</v>
      </c>
      <c r="K333" s="3" t="s">
        <v>3118</v>
      </c>
      <c r="L333" s="3" t="s">
        <v>3119</v>
      </c>
    </row>
    <row r="334" spans="1:12" s="13" customFormat="1" ht="20.100000000000001" customHeight="1">
      <c r="A334" s="36">
        <v>2</v>
      </c>
      <c r="B334" s="5" t="s">
        <v>3077</v>
      </c>
      <c r="C334" s="3" t="s">
        <v>2468</v>
      </c>
      <c r="D334" s="3" t="s">
        <v>1644</v>
      </c>
      <c r="E334" s="27">
        <f>SUM(F334:J334)</f>
        <v>600</v>
      </c>
      <c r="F334" s="27">
        <v>100</v>
      </c>
      <c r="G334" s="60">
        <v>470</v>
      </c>
      <c r="H334" s="27">
        <v>30</v>
      </c>
      <c r="I334" s="6" t="s">
        <v>3017</v>
      </c>
      <c r="J334" s="3" t="s">
        <v>3068</v>
      </c>
      <c r="K334" s="3" t="s">
        <v>3069</v>
      </c>
      <c r="L334" s="3" t="s">
        <v>3070</v>
      </c>
    </row>
    <row r="335" spans="1:12" s="13" customFormat="1" ht="20.100000000000001" customHeight="1">
      <c r="A335" s="36">
        <v>2</v>
      </c>
      <c r="B335" s="5" t="s">
        <v>3071</v>
      </c>
      <c r="C335" s="3" t="s">
        <v>2468</v>
      </c>
      <c r="D335" s="3" t="s">
        <v>1644</v>
      </c>
      <c r="E335" s="27">
        <f>SUM(F335:J335)</f>
        <v>700</v>
      </c>
      <c r="F335" s="27">
        <v>250</v>
      </c>
      <c r="G335" s="60">
        <v>440</v>
      </c>
      <c r="H335" s="27">
        <v>10</v>
      </c>
      <c r="I335" s="6" t="s">
        <v>3017</v>
      </c>
      <c r="J335" s="3" t="s">
        <v>3068</v>
      </c>
      <c r="K335" s="3" t="s">
        <v>3072</v>
      </c>
      <c r="L335" s="3" t="s">
        <v>3073</v>
      </c>
    </row>
    <row r="336" spans="1:12" s="13" customFormat="1" ht="20.100000000000001" customHeight="1">
      <c r="A336" s="36">
        <v>2</v>
      </c>
      <c r="B336" s="5" t="s">
        <v>3199</v>
      </c>
      <c r="C336" s="3" t="s">
        <v>2468</v>
      </c>
      <c r="D336" s="3" t="s">
        <v>1644</v>
      </c>
      <c r="E336" s="27">
        <v>1200</v>
      </c>
      <c r="F336" s="27">
        <v>700</v>
      </c>
      <c r="G336" s="60">
        <v>400</v>
      </c>
      <c r="H336" s="27">
        <f>E336-F336-G336</f>
        <v>100</v>
      </c>
      <c r="I336" s="6" t="s">
        <v>3017</v>
      </c>
      <c r="J336" s="6" t="s">
        <v>3193</v>
      </c>
      <c r="K336" s="3" t="s">
        <v>3194</v>
      </c>
      <c r="L336" s="3" t="s">
        <v>3195</v>
      </c>
    </row>
    <row r="337" spans="1:12" s="13" customFormat="1" ht="20.100000000000001" customHeight="1">
      <c r="A337" s="36">
        <v>2</v>
      </c>
      <c r="B337" s="5" t="s">
        <v>3078</v>
      </c>
      <c r="C337" s="3" t="s">
        <v>2468</v>
      </c>
      <c r="D337" s="3" t="s">
        <v>1644</v>
      </c>
      <c r="E337" s="27">
        <f>SUM(F337:J337)</f>
        <v>500</v>
      </c>
      <c r="F337" s="27">
        <v>140</v>
      </c>
      <c r="G337" s="60">
        <v>350</v>
      </c>
      <c r="H337" s="27">
        <v>10</v>
      </c>
      <c r="I337" s="6" t="s">
        <v>3017</v>
      </c>
      <c r="J337" s="3" t="s">
        <v>3068</v>
      </c>
      <c r="K337" s="3" t="s">
        <v>3072</v>
      </c>
      <c r="L337" s="3" t="s">
        <v>3073</v>
      </c>
    </row>
    <row r="338" spans="1:12" s="13" customFormat="1" ht="20.100000000000001" customHeight="1">
      <c r="A338" s="36">
        <v>2</v>
      </c>
      <c r="B338" s="5" t="s">
        <v>3108</v>
      </c>
      <c r="C338" s="3" t="s">
        <v>1623</v>
      </c>
      <c r="D338" s="3" t="s">
        <v>1644</v>
      </c>
      <c r="E338" s="27">
        <f>SUM(F338:J338)</f>
        <v>200</v>
      </c>
      <c r="F338" s="27">
        <v>51</v>
      </c>
      <c r="G338" s="60">
        <v>146</v>
      </c>
      <c r="H338" s="27">
        <v>3</v>
      </c>
      <c r="I338" s="6" t="s">
        <v>3017</v>
      </c>
      <c r="J338" s="6" t="s">
        <v>3107</v>
      </c>
      <c r="K338" s="3" t="s">
        <v>3109</v>
      </c>
      <c r="L338" s="3" t="s">
        <v>3110</v>
      </c>
    </row>
    <row r="339" spans="1:12" s="13" customFormat="1" ht="20.100000000000001" customHeight="1">
      <c r="A339" s="36">
        <v>2</v>
      </c>
      <c r="B339" s="5" t="s">
        <v>3087</v>
      </c>
      <c r="C339" s="3" t="s">
        <v>1623</v>
      </c>
      <c r="D339" s="3" t="s">
        <v>1644</v>
      </c>
      <c r="E339" s="27">
        <v>280</v>
      </c>
      <c r="F339" s="27">
        <v>0</v>
      </c>
      <c r="G339" s="60">
        <v>120</v>
      </c>
      <c r="H339" s="27">
        <v>0</v>
      </c>
      <c r="I339" s="6" t="s">
        <v>3017</v>
      </c>
      <c r="J339" s="6" t="s">
        <v>3080</v>
      </c>
      <c r="K339" s="3" t="s">
        <v>3088</v>
      </c>
      <c r="L339" s="3" t="s">
        <v>3089</v>
      </c>
    </row>
    <row r="340" spans="1:12" s="13" customFormat="1" ht="20.100000000000001" customHeight="1">
      <c r="A340" s="36">
        <v>2</v>
      </c>
      <c r="B340" s="5" t="s">
        <v>3237</v>
      </c>
      <c r="C340" s="3" t="s">
        <v>1623</v>
      </c>
      <c r="D340" s="3" t="s">
        <v>1644</v>
      </c>
      <c r="E340" s="27">
        <v>251</v>
      </c>
      <c r="F340" s="27">
        <v>78</v>
      </c>
      <c r="G340" s="60">
        <v>118</v>
      </c>
      <c r="H340" s="27">
        <v>55</v>
      </c>
      <c r="I340" s="6" t="s">
        <v>3017</v>
      </c>
      <c r="J340" s="6" t="s">
        <v>3227</v>
      </c>
      <c r="K340" s="3" t="s">
        <v>3238</v>
      </c>
      <c r="L340" s="3" t="s">
        <v>3239</v>
      </c>
    </row>
    <row r="341" spans="1:12" s="13" customFormat="1" ht="20.100000000000001" customHeight="1">
      <c r="A341" s="36">
        <v>2</v>
      </c>
      <c r="B341" s="5" t="s">
        <v>3056</v>
      </c>
      <c r="C341" s="3" t="s">
        <v>1623</v>
      </c>
      <c r="D341" s="3" t="s">
        <v>1644</v>
      </c>
      <c r="E341" s="27">
        <v>185</v>
      </c>
      <c r="F341" s="27">
        <v>47</v>
      </c>
      <c r="G341" s="60">
        <v>114</v>
      </c>
      <c r="H341" s="27">
        <v>24</v>
      </c>
      <c r="I341" s="6" t="s">
        <v>3017</v>
      </c>
      <c r="J341" s="6" t="s">
        <v>3055</v>
      </c>
      <c r="K341" s="3" t="s">
        <v>3057</v>
      </c>
      <c r="L341" s="3" t="s">
        <v>3058</v>
      </c>
    </row>
    <row r="342" spans="1:12" s="13" customFormat="1" ht="20.100000000000001" customHeight="1">
      <c r="A342" s="36">
        <v>2</v>
      </c>
      <c r="B342" s="5" t="s">
        <v>3090</v>
      </c>
      <c r="C342" s="3" t="s">
        <v>1623</v>
      </c>
      <c r="D342" s="3" t="s">
        <v>1644</v>
      </c>
      <c r="E342" s="27">
        <v>200</v>
      </c>
      <c r="F342" s="27">
        <v>0</v>
      </c>
      <c r="G342" s="60">
        <v>112</v>
      </c>
      <c r="H342" s="27">
        <v>0</v>
      </c>
      <c r="I342" s="6" t="s">
        <v>3017</v>
      </c>
      <c r="J342" s="6" t="s">
        <v>3080</v>
      </c>
      <c r="K342" s="3" t="s">
        <v>3091</v>
      </c>
      <c r="L342" s="3" t="s">
        <v>3092</v>
      </c>
    </row>
    <row r="343" spans="1:12" s="13" customFormat="1" ht="20.100000000000001" customHeight="1">
      <c r="A343" s="36">
        <v>2</v>
      </c>
      <c r="B343" s="5" t="s">
        <v>3083</v>
      </c>
      <c r="C343" s="3" t="s">
        <v>1623</v>
      </c>
      <c r="D343" s="3" t="s">
        <v>1644</v>
      </c>
      <c r="E343" s="27">
        <v>280</v>
      </c>
      <c r="F343" s="27">
        <v>0</v>
      </c>
      <c r="G343" s="60">
        <v>110</v>
      </c>
      <c r="H343" s="27">
        <v>0</v>
      </c>
      <c r="I343" s="6" t="s">
        <v>3017</v>
      </c>
      <c r="J343" s="6" t="s">
        <v>3080</v>
      </c>
      <c r="K343" s="3" t="s">
        <v>3081</v>
      </c>
      <c r="L343" s="3" t="s">
        <v>3082</v>
      </c>
    </row>
    <row r="344" spans="1:12" s="13" customFormat="1" ht="20.100000000000001" customHeight="1">
      <c r="A344" s="36">
        <v>2</v>
      </c>
      <c r="B344" s="5" t="s">
        <v>3084</v>
      </c>
      <c r="C344" s="3" t="s">
        <v>1623</v>
      </c>
      <c r="D344" s="3" t="s">
        <v>1644</v>
      </c>
      <c r="E344" s="27">
        <v>250</v>
      </c>
      <c r="F344" s="27">
        <v>0</v>
      </c>
      <c r="G344" s="60">
        <v>107</v>
      </c>
      <c r="H344" s="27">
        <v>0</v>
      </c>
      <c r="I344" s="6" t="s">
        <v>3017</v>
      </c>
      <c r="J344" s="6" t="s">
        <v>3080</v>
      </c>
      <c r="K344" s="3" t="s">
        <v>3085</v>
      </c>
      <c r="L344" s="3" t="s">
        <v>3086</v>
      </c>
    </row>
    <row r="345" spans="1:12" s="13" customFormat="1" ht="20.100000000000001" customHeight="1">
      <c r="A345" s="36">
        <v>2</v>
      </c>
      <c r="B345" s="5" t="s">
        <v>3234</v>
      </c>
      <c r="C345" s="3" t="s">
        <v>1623</v>
      </c>
      <c r="D345" s="3" t="s">
        <v>1644</v>
      </c>
      <c r="E345" s="27">
        <v>169</v>
      </c>
      <c r="F345" s="27">
        <v>65</v>
      </c>
      <c r="G345" s="60">
        <v>94</v>
      </c>
      <c r="H345" s="27">
        <v>10</v>
      </c>
      <c r="I345" s="6" t="s">
        <v>3017</v>
      </c>
      <c r="J345" s="6" t="s">
        <v>3227</v>
      </c>
      <c r="K345" s="3" t="s">
        <v>3230</v>
      </c>
      <c r="L345" s="3" t="s">
        <v>3231</v>
      </c>
    </row>
    <row r="346" spans="1:12" s="13" customFormat="1" ht="20.100000000000001" customHeight="1">
      <c r="A346" s="36">
        <v>2</v>
      </c>
      <c r="B346" s="5" t="s">
        <v>976</v>
      </c>
      <c r="C346" s="3" t="s">
        <v>79</v>
      </c>
      <c r="D346" s="3" t="s">
        <v>10</v>
      </c>
      <c r="E346" s="27">
        <v>260</v>
      </c>
      <c r="F346" s="27">
        <v>50</v>
      </c>
      <c r="G346" s="60">
        <v>200</v>
      </c>
      <c r="H346" s="27">
        <v>10</v>
      </c>
      <c r="I346" s="6" t="s">
        <v>3020</v>
      </c>
      <c r="J346" s="6" t="s">
        <v>972</v>
      </c>
      <c r="K346" s="3" t="s">
        <v>977</v>
      </c>
      <c r="L346" s="3" t="s">
        <v>978</v>
      </c>
    </row>
    <row r="347" spans="1:12" s="13" customFormat="1" ht="20.100000000000001" customHeight="1">
      <c r="A347" s="36">
        <v>2</v>
      </c>
      <c r="B347" s="5" t="s">
        <v>3021</v>
      </c>
      <c r="C347" s="3" t="s">
        <v>1635</v>
      </c>
      <c r="D347" s="3" t="s">
        <v>37</v>
      </c>
      <c r="E347" s="27">
        <v>90</v>
      </c>
      <c r="F347" s="27">
        <v>0</v>
      </c>
      <c r="G347" s="60">
        <v>90</v>
      </c>
      <c r="H347" s="27">
        <v>0</v>
      </c>
      <c r="I347" s="6" t="s">
        <v>3017</v>
      </c>
      <c r="J347" s="6" t="s">
        <v>3022</v>
      </c>
      <c r="K347" s="3" t="s">
        <v>3023</v>
      </c>
      <c r="L347" s="3" t="s">
        <v>3024</v>
      </c>
    </row>
    <row r="348" spans="1:12" s="13" customFormat="1" ht="20.100000000000001" customHeight="1">
      <c r="A348" s="36">
        <v>2</v>
      </c>
      <c r="B348" s="5" t="s">
        <v>3039</v>
      </c>
      <c r="C348" s="5" t="s">
        <v>193</v>
      </c>
      <c r="D348" s="3" t="s">
        <v>10</v>
      </c>
      <c r="E348" s="27">
        <v>90</v>
      </c>
      <c r="F348" s="27">
        <v>0</v>
      </c>
      <c r="G348" s="60">
        <v>85</v>
      </c>
      <c r="H348" s="27">
        <v>5</v>
      </c>
      <c r="I348" s="6" t="s">
        <v>3017</v>
      </c>
      <c r="J348" s="6" t="s">
        <v>1770</v>
      </c>
      <c r="K348" s="3" t="s">
        <v>3037</v>
      </c>
      <c r="L348" s="3" t="s">
        <v>3038</v>
      </c>
    </row>
    <row r="349" spans="1:12" s="13" customFormat="1" ht="20.100000000000001" customHeight="1">
      <c r="A349" s="36">
        <v>2</v>
      </c>
      <c r="B349" s="5" t="s">
        <v>4792</v>
      </c>
      <c r="C349" s="3" t="s">
        <v>79</v>
      </c>
      <c r="D349" s="3" t="s">
        <v>10</v>
      </c>
      <c r="E349" s="27">
        <v>4462</v>
      </c>
      <c r="F349" s="27">
        <v>1531</v>
      </c>
      <c r="G349" s="60">
        <v>2530</v>
      </c>
      <c r="H349" s="27">
        <v>401</v>
      </c>
      <c r="I349" s="6" t="s">
        <v>4786</v>
      </c>
      <c r="J349" s="6" t="s">
        <v>4787</v>
      </c>
      <c r="K349" s="3" t="s">
        <v>4793</v>
      </c>
      <c r="L349" s="3" t="s">
        <v>4794</v>
      </c>
    </row>
    <row r="350" spans="1:12" s="13" customFormat="1" ht="20.100000000000001" customHeight="1">
      <c r="A350" s="36">
        <v>2</v>
      </c>
      <c r="B350" s="5" t="s">
        <v>4776</v>
      </c>
      <c r="C350" s="3" t="s">
        <v>1064</v>
      </c>
      <c r="D350" s="3" t="s">
        <v>67</v>
      </c>
      <c r="E350" s="27">
        <f t="shared" ref="E350:E356" si="1">SUM(F350:J350)</f>
        <v>2900</v>
      </c>
      <c r="F350" s="27">
        <v>500</v>
      </c>
      <c r="G350" s="60">
        <v>2000</v>
      </c>
      <c r="H350" s="27">
        <v>400</v>
      </c>
      <c r="I350" s="6" t="s">
        <v>4777</v>
      </c>
      <c r="J350" s="6" t="s">
        <v>4778</v>
      </c>
      <c r="K350" s="3" t="s">
        <v>4779</v>
      </c>
      <c r="L350" s="3" t="s">
        <v>4780</v>
      </c>
    </row>
    <row r="351" spans="1:12" s="13" customFormat="1" ht="20.100000000000001" customHeight="1">
      <c r="A351" s="36">
        <v>2</v>
      </c>
      <c r="B351" s="5" t="s">
        <v>4781</v>
      </c>
      <c r="C351" s="3" t="s">
        <v>1064</v>
      </c>
      <c r="D351" s="3" t="s">
        <v>10</v>
      </c>
      <c r="E351" s="27">
        <f t="shared" si="1"/>
        <v>2500</v>
      </c>
      <c r="F351" s="27">
        <v>400</v>
      </c>
      <c r="G351" s="60">
        <v>1900</v>
      </c>
      <c r="H351" s="27">
        <v>200</v>
      </c>
      <c r="I351" s="6" t="s">
        <v>4777</v>
      </c>
      <c r="J351" s="6" t="s">
        <v>4778</v>
      </c>
      <c r="K351" s="3" t="s">
        <v>4782</v>
      </c>
      <c r="L351" s="3" t="s">
        <v>4783</v>
      </c>
    </row>
    <row r="352" spans="1:12" s="13" customFormat="1" ht="20.100000000000001" customHeight="1">
      <c r="A352" s="36">
        <v>2</v>
      </c>
      <c r="B352" s="5" t="s">
        <v>4784</v>
      </c>
      <c r="C352" s="3" t="s">
        <v>1064</v>
      </c>
      <c r="D352" s="3" t="s">
        <v>10</v>
      </c>
      <c r="E352" s="27">
        <f t="shared" si="1"/>
        <v>900</v>
      </c>
      <c r="F352" s="27">
        <v>100</v>
      </c>
      <c r="G352" s="60">
        <v>700</v>
      </c>
      <c r="H352" s="27">
        <v>100</v>
      </c>
      <c r="I352" s="6" t="s">
        <v>4777</v>
      </c>
      <c r="J352" s="6" t="s">
        <v>4778</v>
      </c>
      <c r="K352" s="3" t="s">
        <v>4779</v>
      </c>
      <c r="L352" s="3" t="s">
        <v>4780</v>
      </c>
    </row>
    <row r="353" spans="1:12" s="13" customFormat="1" ht="20.100000000000001" customHeight="1">
      <c r="A353" s="36">
        <v>2</v>
      </c>
      <c r="B353" s="5" t="s">
        <v>4790</v>
      </c>
      <c r="C353" s="3" t="s">
        <v>147</v>
      </c>
      <c r="D353" s="3" t="s">
        <v>10</v>
      </c>
      <c r="E353" s="27">
        <f t="shared" si="1"/>
        <v>490</v>
      </c>
      <c r="F353" s="27">
        <v>320</v>
      </c>
      <c r="G353" s="60">
        <v>150</v>
      </c>
      <c r="H353" s="27">
        <v>20</v>
      </c>
      <c r="I353" s="6" t="s">
        <v>4786</v>
      </c>
      <c r="J353" s="6" t="s">
        <v>4787</v>
      </c>
      <c r="K353" s="3" t="s">
        <v>2525</v>
      </c>
      <c r="L353" s="3" t="s">
        <v>4791</v>
      </c>
    </row>
    <row r="354" spans="1:12" s="13" customFormat="1" ht="20.100000000000001" customHeight="1">
      <c r="A354" s="36">
        <v>2</v>
      </c>
      <c r="B354" s="5" t="s">
        <v>4785</v>
      </c>
      <c r="C354" s="3" t="s">
        <v>147</v>
      </c>
      <c r="D354" s="3" t="s">
        <v>67</v>
      </c>
      <c r="E354" s="27">
        <f t="shared" si="1"/>
        <v>210</v>
      </c>
      <c r="F354" s="27">
        <v>62</v>
      </c>
      <c r="G354" s="60">
        <v>128</v>
      </c>
      <c r="H354" s="27">
        <v>20</v>
      </c>
      <c r="I354" s="6" t="s">
        <v>4786</v>
      </c>
      <c r="J354" s="6" t="s">
        <v>4787</v>
      </c>
      <c r="K354" s="3" t="s">
        <v>4788</v>
      </c>
      <c r="L354" s="3" t="s">
        <v>4789</v>
      </c>
    </row>
    <row r="355" spans="1:12" s="13" customFormat="1" ht="20.100000000000001" customHeight="1">
      <c r="A355" s="36">
        <v>2</v>
      </c>
      <c r="B355" s="5" t="s">
        <v>4795</v>
      </c>
      <c r="C355" s="3" t="s">
        <v>4796</v>
      </c>
      <c r="D355" s="3" t="s">
        <v>1551</v>
      </c>
      <c r="E355" s="27">
        <f t="shared" si="1"/>
        <v>162</v>
      </c>
      <c r="F355" s="27">
        <v>30</v>
      </c>
      <c r="G355" s="60">
        <v>120</v>
      </c>
      <c r="H355" s="27">
        <v>12</v>
      </c>
      <c r="I355" s="6" t="s">
        <v>4786</v>
      </c>
      <c r="J355" s="6" t="s">
        <v>4424</v>
      </c>
      <c r="K355" s="3" t="s">
        <v>4797</v>
      </c>
      <c r="L355" s="3" t="s">
        <v>4798</v>
      </c>
    </row>
    <row r="356" spans="1:12" s="13" customFormat="1" ht="20.100000000000001" customHeight="1">
      <c r="A356" s="36">
        <v>2</v>
      </c>
      <c r="B356" s="5" t="s">
        <v>4799</v>
      </c>
      <c r="C356" s="3" t="s">
        <v>4800</v>
      </c>
      <c r="D356" s="3" t="s">
        <v>1551</v>
      </c>
      <c r="E356" s="27">
        <f t="shared" si="1"/>
        <v>100</v>
      </c>
      <c r="F356" s="27">
        <v>0</v>
      </c>
      <c r="G356" s="60">
        <v>90</v>
      </c>
      <c r="H356" s="27">
        <v>10</v>
      </c>
      <c r="I356" s="6" t="s">
        <v>4786</v>
      </c>
      <c r="J356" s="6" t="s">
        <v>4424</v>
      </c>
      <c r="K356" s="3" t="s">
        <v>4801</v>
      </c>
      <c r="L356" s="3" t="s">
        <v>4802</v>
      </c>
    </row>
    <row r="357" spans="1:12" s="13" customFormat="1" ht="20.100000000000001" customHeight="1">
      <c r="A357" s="36">
        <v>2</v>
      </c>
      <c r="B357" s="5" t="s">
        <v>8010</v>
      </c>
      <c r="C357" s="3" t="s">
        <v>83</v>
      </c>
      <c r="D357" s="3" t="s">
        <v>10</v>
      </c>
      <c r="E357" s="27">
        <v>662</v>
      </c>
      <c r="F357" s="27">
        <v>0</v>
      </c>
      <c r="G357" s="60">
        <v>662</v>
      </c>
      <c r="H357" s="27">
        <v>0</v>
      </c>
      <c r="I357" s="6" t="s">
        <v>206</v>
      </c>
      <c r="J357" s="6" t="s">
        <v>8011</v>
      </c>
      <c r="K357" s="3" t="s">
        <v>8012</v>
      </c>
      <c r="L357" s="3" t="s">
        <v>8006</v>
      </c>
    </row>
    <row r="358" spans="1:12" s="13" customFormat="1" ht="20.100000000000001" customHeight="1">
      <c r="A358" s="36">
        <v>2</v>
      </c>
      <c r="B358" s="5" t="s">
        <v>1048</v>
      </c>
      <c r="C358" s="3" t="s">
        <v>14</v>
      </c>
      <c r="D358" s="3" t="s">
        <v>10</v>
      </c>
      <c r="E358" s="27">
        <f>SUM(F358:J358)</f>
        <v>1886</v>
      </c>
      <c r="F358" s="27">
        <v>1328</v>
      </c>
      <c r="G358" s="60">
        <v>539</v>
      </c>
      <c r="H358" s="27">
        <v>19</v>
      </c>
      <c r="I358" s="6" t="s">
        <v>3483</v>
      </c>
      <c r="J358" s="6" t="s">
        <v>3510</v>
      </c>
      <c r="K358" s="3" t="s">
        <v>1049</v>
      </c>
      <c r="L358" s="3" t="s">
        <v>1050</v>
      </c>
    </row>
    <row r="359" spans="1:12" s="13" customFormat="1" ht="20.100000000000001" customHeight="1">
      <c r="A359" s="36">
        <v>2</v>
      </c>
      <c r="B359" s="5" t="s">
        <v>3502</v>
      </c>
      <c r="C359" s="3" t="s">
        <v>14</v>
      </c>
      <c r="D359" s="3" t="s">
        <v>10</v>
      </c>
      <c r="E359" s="18">
        <v>700</v>
      </c>
      <c r="F359" s="18">
        <v>200</v>
      </c>
      <c r="G359" s="61">
        <v>495</v>
      </c>
      <c r="H359" s="18">
        <v>5</v>
      </c>
      <c r="I359" s="6" t="s">
        <v>3483</v>
      </c>
      <c r="J359" s="6" t="s">
        <v>3503</v>
      </c>
      <c r="K359" s="3" t="s">
        <v>3504</v>
      </c>
      <c r="L359" s="3" t="s">
        <v>3505</v>
      </c>
    </row>
    <row r="360" spans="1:12" s="13" customFormat="1" ht="20.100000000000001" customHeight="1">
      <c r="A360" s="36">
        <v>2</v>
      </c>
      <c r="B360" s="5" t="s">
        <v>3498</v>
      </c>
      <c r="C360" s="3" t="s">
        <v>14</v>
      </c>
      <c r="D360" s="3" t="s">
        <v>10</v>
      </c>
      <c r="E360" s="18">
        <v>450</v>
      </c>
      <c r="F360" s="18">
        <v>0</v>
      </c>
      <c r="G360" s="61">
        <v>450</v>
      </c>
      <c r="H360" s="18">
        <v>0</v>
      </c>
      <c r="I360" s="6" t="s">
        <v>3483</v>
      </c>
      <c r="J360" s="6" t="s">
        <v>3499</v>
      </c>
      <c r="K360" s="3" t="s">
        <v>3500</v>
      </c>
      <c r="L360" s="3" t="s">
        <v>3501</v>
      </c>
    </row>
    <row r="361" spans="1:12" s="13" customFormat="1" ht="20.100000000000001" customHeight="1">
      <c r="A361" s="36">
        <v>2</v>
      </c>
      <c r="B361" s="5" t="s">
        <v>3489</v>
      </c>
      <c r="C361" s="3" t="s">
        <v>14</v>
      </c>
      <c r="D361" s="3" t="s">
        <v>10</v>
      </c>
      <c r="E361" s="18">
        <v>538</v>
      </c>
      <c r="F361" s="18">
        <v>147</v>
      </c>
      <c r="G361" s="61">
        <v>376</v>
      </c>
      <c r="H361" s="18">
        <v>14</v>
      </c>
      <c r="I361" s="6" t="s">
        <v>3483</v>
      </c>
      <c r="J361" s="6" t="s">
        <v>3490</v>
      </c>
      <c r="K361" s="3" t="s">
        <v>3491</v>
      </c>
      <c r="L361" s="3" t="s">
        <v>3492</v>
      </c>
    </row>
    <row r="362" spans="1:12" s="13" customFormat="1" ht="20.100000000000001" customHeight="1">
      <c r="A362" s="36">
        <v>2</v>
      </c>
      <c r="B362" s="5" t="s">
        <v>1047</v>
      </c>
      <c r="C362" s="3" t="s">
        <v>14</v>
      </c>
      <c r="D362" s="3" t="s">
        <v>10</v>
      </c>
      <c r="E362" s="18">
        <v>525</v>
      </c>
      <c r="F362" s="18">
        <v>149</v>
      </c>
      <c r="G362" s="61">
        <v>370</v>
      </c>
      <c r="H362" s="18">
        <v>6</v>
      </c>
      <c r="I362" s="6" t="s">
        <v>3483</v>
      </c>
      <c r="J362" s="6" t="s">
        <v>1000</v>
      </c>
      <c r="K362" s="3" t="s">
        <v>1045</v>
      </c>
      <c r="L362" s="3" t="s">
        <v>1046</v>
      </c>
    </row>
    <row r="363" spans="1:12" s="13" customFormat="1" ht="20.100000000000001" customHeight="1">
      <c r="A363" s="36">
        <v>2</v>
      </c>
      <c r="B363" s="5" t="s">
        <v>1044</v>
      </c>
      <c r="C363" s="3" t="s">
        <v>14</v>
      </c>
      <c r="D363" s="3" t="s">
        <v>10</v>
      </c>
      <c r="E363" s="18">
        <v>501</v>
      </c>
      <c r="F363" s="18">
        <v>138</v>
      </c>
      <c r="G363" s="61">
        <v>356</v>
      </c>
      <c r="H363" s="18">
        <v>7</v>
      </c>
      <c r="I363" s="6" t="s">
        <v>3455</v>
      </c>
      <c r="J363" s="6" t="s">
        <v>1000</v>
      </c>
      <c r="K363" s="3" t="s">
        <v>1045</v>
      </c>
      <c r="L363" s="3" t="s">
        <v>1046</v>
      </c>
    </row>
    <row r="364" spans="1:12" s="13" customFormat="1" ht="20.100000000000001" customHeight="1">
      <c r="A364" s="36">
        <v>2</v>
      </c>
      <c r="B364" s="5" t="s">
        <v>3479</v>
      </c>
      <c r="C364" s="3" t="s">
        <v>3453</v>
      </c>
      <c r="D364" s="3" t="s">
        <v>2416</v>
      </c>
      <c r="E364" s="18">
        <v>540</v>
      </c>
      <c r="F364" s="18">
        <v>223</v>
      </c>
      <c r="G364" s="61">
        <v>322</v>
      </c>
      <c r="H364" s="18">
        <v>0</v>
      </c>
      <c r="I364" s="6" t="s">
        <v>3455</v>
      </c>
      <c r="J364" s="6" t="s">
        <v>3480</v>
      </c>
      <c r="K364" s="3" t="s">
        <v>3481</v>
      </c>
      <c r="L364" s="3" t="s">
        <v>3482</v>
      </c>
    </row>
    <row r="365" spans="1:12" s="13" customFormat="1" ht="20.100000000000001" customHeight="1">
      <c r="A365" s="36">
        <v>2</v>
      </c>
      <c r="B365" s="5" t="s">
        <v>3472</v>
      </c>
      <c r="C365" s="3" t="s">
        <v>14</v>
      </c>
      <c r="D365" s="3" t="s">
        <v>10</v>
      </c>
      <c r="E365" s="18">
        <v>520</v>
      </c>
      <c r="F365" s="18">
        <v>250</v>
      </c>
      <c r="G365" s="61">
        <v>220</v>
      </c>
      <c r="H365" s="18">
        <v>50</v>
      </c>
      <c r="I365" s="6" t="s">
        <v>3455</v>
      </c>
      <c r="J365" s="6" t="s">
        <v>3456</v>
      </c>
      <c r="K365" s="3" t="s">
        <v>3473</v>
      </c>
      <c r="L365" s="3" t="s">
        <v>3474</v>
      </c>
    </row>
    <row r="366" spans="1:12" s="13" customFormat="1" ht="20.100000000000001" customHeight="1">
      <c r="A366" s="36">
        <v>2</v>
      </c>
      <c r="B366" s="5" t="s">
        <v>3468</v>
      </c>
      <c r="C366" s="3" t="s">
        <v>3453</v>
      </c>
      <c r="D366" s="3" t="s">
        <v>2416</v>
      </c>
      <c r="E366" s="18">
        <f>SUM(F366:J366)</f>
        <v>600</v>
      </c>
      <c r="F366" s="18">
        <v>280</v>
      </c>
      <c r="G366" s="61">
        <v>220</v>
      </c>
      <c r="H366" s="18">
        <v>100</v>
      </c>
      <c r="I366" s="6" t="s">
        <v>3455</v>
      </c>
      <c r="J366" s="6" t="s">
        <v>3469</v>
      </c>
      <c r="K366" s="3" t="s">
        <v>3470</v>
      </c>
      <c r="L366" s="3" t="s">
        <v>3471</v>
      </c>
    </row>
    <row r="367" spans="1:12" s="13" customFormat="1" ht="20.100000000000001" customHeight="1">
      <c r="A367" s="36">
        <v>2</v>
      </c>
      <c r="B367" s="5" t="s">
        <v>1051</v>
      </c>
      <c r="C367" s="3" t="s">
        <v>14</v>
      </c>
      <c r="D367" s="3" t="s">
        <v>10</v>
      </c>
      <c r="E367" s="27">
        <f>SUM(F367:J367)</f>
        <v>420</v>
      </c>
      <c r="F367" s="27">
        <v>216</v>
      </c>
      <c r="G367" s="60">
        <v>200</v>
      </c>
      <c r="H367" s="27">
        <v>4</v>
      </c>
      <c r="I367" s="6" t="s">
        <v>3280</v>
      </c>
      <c r="J367" s="6" t="s">
        <v>3511</v>
      </c>
      <c r="K367" s="3" t="s">
        <v>1052</v>
      </c>
      <c r="L367" s="3" t="s">
        <v>3512</v>
      </c>
    </row>
    <row r="368" spans="1:12" s="13" customFormat="1" ht="20.100000000000001" customHeight="1">
      <c r="A368" s="36">
        <v>2</v>
      </c>
      <c r="B368" s="5" t="s">
        <v>1043</v>
      </c>
      <c r="C368" s="3" t="s">
        <v>14</v>
      </c>
      <c r="D368" s="3" t="s">
        <v>10</v>
      </c>
      <c r="E368" s="18">
        <v>246</v>
      </c>
      <c r="F368" s="18">
        <v>61</v>
      </c>
      <c r="G368" s="61">
        <v>153</v>
      </c>
      <c r="H368" s="18">
        <v>32</v>
      </c>
      <c r="I368" s="6" t="s">
        <v>3280</v>
      </c>
      <c r="J368" s="6" t="s">
        <v>1000</v>
      </c>
      <c r="K368" s="3" t="s">
        <v>1039</v>
      </c>
      <c r="L368" s="3" t="s">
        <v>3452</v>
      </c>
    </row>
    <row r="369" spans="1:12" s="13" customFormat="1" ht="20.100000000000001" customHeight="1">
      <c r="A369" s="36">
        <v>2</v>
      </c>
      <c r="B369" s="5" t="s">
        <v>3506</v>
      </c>
      <c r="C369" s="3" t="s">
        <v>79</v>
      </c>
      <c r="D369" s="3" t="s">
        <v>10</v>
      </c>
      <c r="E369" s="18">
        <f>SUM(F369:J369)</f>
        <v>1400</v>
      </c>
      <c r="F369" s="18">
        <v>700</v>
      </c>
      <c r="G369" s="61">
        <v>690</v>
      </c>
      <c r="H369" s="18">
        <v>10</v>
      </c>
      <c r="I369" s="6" t="s">
        <v>3483</v>
      </c>
      <c r="J369" s="6" t="s">
        <v>3507</v>
      </c>
      <c r="K369" s="3" t="s">
        <v>3508</v>
      </c>
      <c r="L369" s="3" t="s">
        <v>3509</v>
      </c>
    </row>
    <row r="370" spans="1:12" s="13" customFormat="1" ht="20.100000000000001" customHeight="1">
      <c r="A370" s="36">
        <v>2</v>
      </c>
      <c r="B370" s="5" t="s">
        <v>3459</v>
      </c>
      <c r="C370" s="3" t="s">
        <v>1654</v>
      </c>
      <c r="D370" s="3" t="s">
        <v>2770</v>
      </c>
      <c r="E370" s="18">
        <v>250</v>
      </c>
      <c r="F370" s="18">
        <v>102</v>
      </c>
      <c r="G370" s="61">
        <v>148</v>
      </c>
      <c r="H370" s="18">
        <v>1</v>
      </c>
      <c r="I370" s="6" t="s">
        <v>3280</v>
      </c>
      <c r="J370" s="6" t="s">
        <v>3461</v>
      </c>
      <c r="K370" s="3" t="s">
        <v>3462</v>
      </c>
      <c r="L370" s="3" t="s">
        <v>3463</v>
      </c>
    </row>
    <row r="371" spans="1:12" s="13" customFormat="1" ht="20.100000000000001" customHeight="1">
      <c r="A371" s="36">
        <v>2</v>
      </c>
      <c r="B371" s="5" t="s">
        <v>3454</v>
      </c>
      <c r="C371" s="3" t="s">
        <v>3453</v>
      </c>
      <c r="D371" s="3" t="s">
        <v>2416</v>
      </c>
      <c r="E371" s="18">
        <v>190</v>
      </c>
      <c r="F371" s="18">
        <v>55</v>
      </c>
      <c r="G371" s="61">
        <v>133</v>
      </c>
      <c r="H371" s="18">
        <v>2</v>
      </c>
      <c r="I371" s="6" t="s">
        <v>3455</v>
      </c>
      <c r="J371" s="6" t="s">
        <v>3456</v>
      </c>
      <c r="K371" s="3" t="s">
        <v>3457</v>
      </c>
      <c r="L371" s="3" t="s">
        <v>3458</v>
      </c>
    </row>
    <row r="372" spans="1:12" s="13" customFormat="1" ht="20.100000000000001" customHeight="1">
      <c r="A372" s="36">
        <v>2</v>
      </c>
      <c r="B372" s="5" t="s">
        <v>1038</v>
      </c>
      <c r="C372" s="3" t="s">
        <v>14</v>
      </c>
      <c r="D372" s="3" t="s">
        <v>10</v>
      </c>
      <c r="E372" s="18">
        <v>224</v>
      </c>
      <c r="F372" s="18">
        <v>35</v>
      </c>
      <c r="G372" s="61">
        <v>127</v>
      </c>
      <c r="H372" s="18">
        <v>62</v>
      </c>
      <c r="I372" s="6" t="s">
        <v>3423</v>
      </c>
      <c r="J372" s="6" t="s">
        <v>1000</v>
      </c>
      <c r="K372" s="3" t="s">
        <v>1039</v>
      </c>
      <c r="L372" s="3" t="s">
        <v>3452</v>
      </c>
    </row>
    <row r="373" spans="1:12" s="13" customFormat="1" ht="20.100000000000001" customHeight="1">
      <c r="A373" s="36">
        <v>2</v>
      </c>
      <c r="B373" s="5" t="s">
        <v>3493</v>
      </c>
      <c r="C373" s="3" t="s">
        <v>79</v>
      </c>
      <c r="D373" s="3" t="s">
        <v>3494</v>
      </c>
      <c r="E373" s="18">
        <f>SUM(F373:J373)</f>
        <v>460</v>
      </c>
      <c r="F373" s="28">
        <v>0</v>
      </c>
      <c r="G373" s="61">
        <v>450</v>
      </c>
      <c r="H373" s="18">
        <v>10</v>
      </c>
      <c r="I373" s="6" t="s">
        <v>3483</v>
      </c>
      <c r="J373" s="6" t="s">
        <v>3495</v>
      </c>
      <c r="K373" s="3" t="s">
        <v>3496</v>
      </c>
      <c r="L373" s="3" t="s">
        <v>3497</v>
      </c>
    </row>
    <row r="374" spans="1:12" s="13" customFormat="1" ht="20.100000000000001" customHeight="1">
      <c r="A374" s="36">
        <v>2</v>
      </c>
      <c r="B374" s="5" t="s">
        <v>3446</v>
      </c>
      <c r="C374" s="3" t="s">
        <v>3447</v>
      </c>
      <c r="D374" s="3" t="s">
        <v>3448</v>
      </c>
      <c r="E374" s="18">
        <v>173</v>
      </c>
      <c r="F374" s="18">
        <v>57</v>
      </c>
      <c r="G374" s="61">
        <v>110</v>
      </c>
      <c r="H374" s="18">
        <v>6</v>
      </c>
      <c r="I374" s="6" t="s">
        <v>3423</v>
      </c>
      <c r="J374" s="6" t="s">
        <v>3449</v>
      </c>
      <c r="K374" s="3" t="s">
        <v>3450</v>
      </c>
      <c r="L374" s="3" t="s">
        <v>3451</v>
      </c>
    </row>
    <row r="375" spans="1:12" s="13" customFormat="1" ht="20.100000000000001" customHeight="1">
      <c r="A375" s="36">
        <v>2</v>
      </c>
      <c r="B375" s="5" t="s">
        <v>3484</v>
      </c>
      <c r="C375" s="3" t="s">
        <v>3485</v>
      </c>
      <c r="D375" s="3" t="s">
        <v>10</v>
      </c>
      <c r="E375" s="18">
        <f>SUM(F375:J375)</f>
        <v>710</v>
      </c>
      <c r="F375" s="18">
        <v>335</v>
      </c>
      <c r="G375" s="61">
        <v>370</v>
      </c>
      <c r="H375" s="18">
        <v>5</v>
      </c>
      <c r="I375" s="6" t="s">
        <v>3483</v>
      </c>
      <c r="J375" s="6" t="s">
        <v>3486</v>
      </c>
      <c r="K375" s="3" t="s">
        <v>3487</v>
      </c>
      <c r="L375" s="3" t="s">
        <v>3488</v>
      </c>
    </row>
    <row r="376" spans="1:12" s="13" customFormat="1" ht="20.100000000000001" customHeight="1">
      <c r="A376" s="36">
        <v>2</v>
      </c>
      <c r="B376" s="5" t="s">
        <v>3442</v>
      </c>
      <c r="C376" s="3" t="s">
        <v>14</v>
      </c>
      <c r="D376" s="3" t="s">
        <v>10</v>
      </c>
      <c r="E376" s="18">
        <f>SUM(F376:J376)</f>
        <v>150</v>
      </c>
      <c r="F376" s="18">
        <v>47</v>
      </c>
      <c r="G376" s="61">
        <v>101</v>
      </c>
      <c r="H376" s="18">
        <v>2</v>
      </c>
      <c r="I376" s="6" t="s">
        <v>3423</v>
      </c>
      <c r="J376" s="6" t="s">
        <v>3443</v>
      </c>
      <c r="K376" s="3" t="s">
        <v>3444</v>
      </c>
      <c r="L376" s="3" t="s">
        <v>3445</v>
      </c>
    </row>
    <row r="377" spans="1:12" s="13" customFormat="1" ht="20.100000000000001" customHeight="1">
      <c r="A377" s="36">
        <v>2</v>
      </c>
      <c r="B377" s="5" t="s">
        <v>3513</v>
      </c>
      <c r="C377" s="3" t="s">
        <v>1625</v>
      </c>
      <c r="D377" s="3" t="s">
        <v>2302</v>
      </c>
      <c r="E377" s="18">
        <v>40</v>
      </c>
      <c r="F377" s="28">
        <v>0</v>
      </c>
      <c r="G377" s="61">
        <v>40</v>
      </c>
      <c r="H377" s="28" t="s">
        <v>2227</v>
      </c>
      <c r="I377" s="6" t="s">
        <v>3387</v>
      </c>
      <c r="J377" s="6" t="s">
        <v>3514</v>
      </c>
      <c r="K377" s="3" t="s">
        <v>3515</v>
      </c>
      <c r="L377" s="3" t="s">
        <v>3516</v>
      </c>
    </row>
    <row r="378" spans="1:12" s="13" customFormat="1" ht="20.100000000000001" customHeight="1">
      <c r="A378" s="36">
        <v>2</v>
      </c>
      <c r="B378" s="5" t="s">
        <v>3475</v>
      </c>
      <c r="C378" s="3" t="s">
        <v>79</v>
      </c>
      <c r="D378" s="3" t="s">
        <v>10</v>
      </c>
      <c r="E378" s="18">
        <v>573</v>
      </c>
      <c r="F378" s="18">
        <v>300</v>
      </c>
      <c r="G378" s="61">
        <v>273</v>
      </c>
      <c r="H378" s="18">
        <v>0</v>
      </c>
      <c r="I378" s="6" t="s">
        <v>3455</v>
      </c>
      <c r="J378" s="6" t="s">
        <v>3476</v>
      </c>
      <c r="K378" s="3" t="s">
        <v>3477</v>
      </c>
      <c r="L378" s="3" t="s">
        <v>3478</v>
      </c>
    </row>
    <row r="379" spans="1:12" s="13" customFormat="1" ht="20.100000000000001" customHeight="1">
      <c r="A379" s="36">
        <v>2</v>
      </c>
      <c r="B379" s="5" t="s">
        <v>3425</v>
      </c>
      <c r="C379" s="3" t="s">
        <v>3426</v>
      </c>
      <c r="D379" s="3" t="s">
        <v>10</v>
      </c>
      <c r="E379" s="18">
        <v>0</v>
      </c>
      <c r="F379" s="18">
        <v>0</v>
      </c>
      <c r="G379" s="61">
        <v>264</v>
      </c>
      <c r="H379" s="28" t="s">
        <v>2227</v>
      </c>
      <c r="I379" s="6" t="s">
        <v>3423</v>
      </c>
      <c r="J379" s="6" t="s">
        <v>3427</v>
      </c>
      <c r="K379" s="3" t="s">
        <v>3428</v>
      </c>
      <c r="L379" s="3" t="s">
        <v>3429</v>
      </c>
    </row>
    <row r="380" spans="1:12" s="13" customFormat="1" ht="20.100000000000001" customHeight="1">
      <c r="A380" s="36">
        <v>2</v>
      </c>
      <c r="B380" s="5" t="s">
        <v>3464</v>
      </c>
      <c r="C380" s="3" t="s">
        <v>83</v>
      </c>
      <c r="D380" s="3" t="s">
        <v>10</v>
      </c>
      <c r="E380" s="18">
        <f>SUM(F380:J380)</f>
        <v>211</v>
      </c>
      <c r="F380" s="18">
        <v>10</v>
      </c>
      <c r="G380" s="61">
        <v>200</v>
      </c>
      <c r="H380" s="18">
        <v>1</v>
      </c>
      <c r="I380" s="6" t="s">
        <v>3455</v>
      </c>
      <c r="J380" s="6" t="s">
        <v>3465</v>
      </c>
      <c r="K380" s="3" t="s">
        <v>3466</v>
      </c>
      <c r="L380" s="3" t="s">
        <v>3467</v>
      </c>
    </row>
    <row r="381" spans="1:12" s="13" customFormat="1" ht="20.100000000000001" customHeight="1">
      <c r="A381" s="36">
        <v>2</v>
      </c>
      <c r="B381" s="5" t="s">
        <v>1040</v>
      </c>
      <c r="C381" s="3" t="s">
        <v>83</v>
      </c>
      <c r="D381" s="3" t="s">
        <v>10</v>
      </c>
      <c r="E381" s="18">
        <v>133</v>
      </c>
      <c r="F381" s="18">
        <v>0</v>
      </c>
      <c r="G381" s="61">
        <v>133</v>
      </c>
      <c r="H381" s="18">
        <v>0</v>
      </c>
      <c r="I381" s="6" t="s">
        <v>3455</v>
      </c>
      <c r="J381" s="6" t="s">
        <v>1025</v>
      </c>
      <c r="K381" s="3" t="s">
        <v>1041</v>
      </c>
      <c r="L381" s="3" t="s">
        <v>1042</v>
      </c>
    </row>
    <row r="382" spans="1:12" s="13" customFormat="1" ht="20.100000000000001" customHeight="1">
      <c r="A382" s="36">
        <v>2</v>
      </c>
      <c r="B382" s="5" t="s">
        <v>1035</v>
      </c>
      <c r="C382" s="3" t="s">
        <v>83</v>
      </c>
      <c r="D382" s="3" t="s">
        <v>10</v>
      </c>
      <c r="E382" s="18">
        <v>92</v>
      </c>
      <c r="F382" s="18">
        <v>0</v>
      </c>
      <c r="G382" s="61">
        <v>92</v>
      </c>
      <c r="H382" s="18">
        <v>0</v>
      </c>
      <c r="I382" s="6" t="s">
        <v>3441</v>
      </c>
      <c r="J382" s="6" t="s">
        <v>1025</v>
      </c>
      <c r="K382" s="3" t="s">
        <v>1036</v>
      </c>
      <c r="L382" s="3" t="s">
        <v>1037</v>
      </c>
    </row>
    <row r="383" spans="1:12" s="13" customFormat="1" ht="20.100000000000001" customHeight="1">
      <c r="A383" s="36">
        <v>2</v>
      </c>
      <c r="B383" s="5" t="s">
        <v>1032</v>
      </c>
      <c r="C383" s="3" t="s">
        <v>83</v>
      </c>
      <c r="D383" s="3" t="s">
        <v>10</v>
      </c>
      <c r="E383" s="18">
        <v>75</v>
      </c>
      <c r="F383" s="18">
        <v>5</v>
      </c>
      <c r="G383" s="61">
        <v>65</v>
      </c>
      <c r="H383" s="18">
        <v>5</v>
      </c>
      <c r="I383" s="6" t="s">
        <v>3435</v>
      </c>
      <c r="J383" s="6" t="s">
        <v>1025</v>
      </c>
      <c r="K383" s="3" t="s">
        <v>1033</v>
      </c>
      <c r="L383" s="3" t="s">
        <v>1034</v>
      </c>
    </row>
    <row r="384" spans="1:12" s="13" customFormat="1" ht="20.100000000000001" customHeight="1">
      <c r="A384" s="36">
        <v>2</v>
      </c>
      <c r="B384" s="5" t="s">
        <v>3438</v>
      </c>
      <c r="C384" s="3" t="s">
        <v>83</v>
      </c>
      <c r="D384" s="3" t="s">
        <v>10</v>
      </c>
      <c r="E384" s="18">
        <f>SUM(F384:J384)</f>
        <v>152</v>
      </c>
      <c r="F384" s="18">
        <v>100</v>
      </c>
      <c r="G384" s="61">
        <v>50</v>
      </c>
      <c r="H384" s="18">
        <v>2</v>
      </c>
      <c r="I384" s="6" t="s">
        <v>3435</v>
      </c>
      <c r="J384" s="6" t="s">
        <v>1938</v>
      </c>
      <c r="K384" s="3" t="s">
        <v>3439</v>
      </c>
      <c r="L384" s="3" t="s">
        <v>3440</v>
      </c>
    </row>
    <row r="385" spans="1:12" s="13" customFormat="1" ht="20.100000000000001" customHeight="1">
      <c r="A385" s="36">
        <v>2</v>
      </c>
      <c r="B385" s="5" t="s">
        <v>3434</v>
      </c>
      <c r="C385" s="3" t="s">
        <v>147</v>
      </c>
      <c r="D385" s="3" t="s">
        <v>1551</v>
      </c>
      <c r="E385" s="18">
        <v>30</v>
      </c>
      <c r="F385" s="18">
        <v>5</v>
      </c>
      <c r="G385" s="61">
        <v>23</v>
      </c>
      <c r="H385" s="18">
        <v>2</v>
      </c>
      <c r="I385" s="6" t="s">
        <v>3435</v>
      </c>
      <c r="J385" s="6" t="s">
        <v>1025</v>
      </c>
      <c r="K385" s="3" t="s">
        <v>3436</v>
      </c>
      <c r="L385" s="3" t="s">
        <v>3437</v>
      </c>
    </row>
    <row r="386" spans="1:12" s="13" customFormat="1" ht="20.100000000000001" customHeight="1">
      <c r="A386" s="36">
        <v>2</v>
      </c>
      <c r="B386" s="5" t="s">
        <v>3430</v>
      </c>
      <c r="C386" s="3" t="s">
        <v>79</v>
      </c>
      <c r="D386" s="3" t="s">
        <v>10</v>
      </c>
      <c r="E386" s="18">
        <v>55</v>
      </c>
      <c r="F386" s="18">
        <v>35</v>
      </c>
      <c r="G386" s="61">
        <v>20</v>
      </c>
      <c r="H386" s="18">
        <v>0</v>
      </c>
      <c r="I386" s="6" t="s">
        <v>3423</v>
      </c>
      <c r="J386" s="6" t="s">
        <v>3431</v>
      </c>
      <c r="K386" s="3" t="s">
        <v>3432</v>
      </c>
      <c r="L386" s="3" t="s">
        <v>3433</v>
      </c>
    </row>
    <row r="387" spans="1:12" s="13" customFormat="1" ht="20.100000000000001" customHeight="1">
      <c r="A387" s="36">
        <v>2</v>
      </c>
      <c r="B387" s="5" t="s">
        <v>648</v>
      </c>
      <c r="C387" s="3" t="s">
        <v>14</v>
      </c>
      <c r="D387" s="3" t="s">
        <v>10</v>
      </c>
      <c r="E387" s="27">
        <v>3902</v>
      </c>
      <c r="F387" s="27">
        <v>1127.6779999999999</v>
      </c>
      <c r="G387" s="60">
        <v>2689</v>
      </c>
      <c r="H387" s="27">
        <v>85</v>
      </c>
      <c r="I387" s="6" t="s">
        <v>2659</v>
      </c>
      <c r="J387" s="6" t="s">
        <v>574</v>
      </c>
      <c r="K387" s="3" t="s">
        <v>649</v>
      </c>
      <c r="L387" s="3" t="s">
        <v>650</v>
      </c>
    </row>
    <row r="388" spans="1:12" s="13" customFormat="1" ht="20.100000000000001" customHeight="1">
      <c r="A388" s="36">
        <v>2</v>
      </c>
      <c r="B388" s="5" t="s">
        <v>671</v>
      </c>
      <c r="C388" s="3" t="s">
        <v>14</v>
      </c>
      <c r="D388" s="3" t="s">
        <v>10</v>
      </c>
      <c r="E388" s="27">
        <v>2081</v>
      </c>
      <c r="F388" s="27">
        <v>601.40899999999999</v>
      </c>
      <c r="G388" s="60">
        <v>1434</v>
      </c>
      <c r="H388" s="27">
        <v>45.781999999999996</v>
      </c>
      <c r="I388" s="6" t="s">
        <v>2659</v>
      </c>
      <c r="J388" s="6" t="s">
        <v>574</v>
      </c>
      <c r="K388" s="3" t="s">
        <v>649</v>
      </c>
      <c r="L388" s="3" t="s">
        <v>650</v>
      </c>
    </row>
    <row r="389" spans="1:12" s="13" customFormat="1" ht="20.100000000000001" customHeight="1">
      <c r="A389" s="36">
        <v>2</v>
      </c>
      <c r="B389" s="5" t="s">
        <v>714</v>
      </c>
      <c r="C389" s="3" t="s">
        <v>14</v>
      </c>
      <c r="D389" s="3" t="s">
        <v>10</v>
      </c>
      <c r="E389" s="27">
        <f>SUM(F389:J389)</f>
        <v>1549</v>
      </c>
      <c r="F389" s="27">
        <v>610</v>
      </c>
      <c r="G389" s="60">
        <v>931</v>
      </c>
      <c r="H389" s="27">
        <v>8</v>
      </c>
      <c r="I389" s="6" t="s">
        <v>2658</v>
      </c>
      <c r="J389" s="6" t="s">
        <v>2720</v>
      </c>
      <c r="K389" s="3" t="s">
        <v>715</v>
      </c>
      <c r="L389" s="3" t="s">
        <v>2721</v>
      </c>
    </row>
    <row r="390" spans="1:12" s="13" customFormat="1" ht="20.100000000000001" customHeight="1">
      <c r="A390" s="36">
        <v>2</v>
      </c>
      <c r="B390" s="5" t="s">
        <v>645</v>
      </c>
      <c r="C390" s="3" t="s">
        <v>14</v>
      </c>
      <c r="D390" s="3" t="s">
        <v>10</v>
      </c>
      <c r="E390" s="27">
        <v>1290</v>
      </c>
      <c r="F390" s="27">
        <v>372.80999999999995</v>
      </c>
      <c r="G390" s="60">
        <v>889</v>
      </c>
      <c r="H390" s="27">
        <v>28.38</v>
      </c>
      <c r="I390" s="6" t="s">
        <v>2671</v>
      </c>
      <c r="J390" s="6" t="s">
        <v>574</v>
      </c>
      <c r="K390" s="3" t="s">
        <v>646</v>
      </c>
      <c r="L390" s="3" t="s">
        <v>647</v>
      </c>
    </row>
    <row r="391" spans="1:12" s="13" customFormat="1" ht="20.100000000000001" customHeight="1">
      <c r="A391" s="36">
        <v>2</v>
      </c>
      <c r="B391" s="5" t="s">
        <v>672</v>
      </c>
      <c r="C391" s="3" t="s">
        <v>14</v>
      </c>
      <c r="D391" s="3" t="s">
        <v>10</v>
      </c>
      <c r="E391" s="27">
        <v>1186</v>
      </c>
      <c r="F391" s="27">
        <v>342.75399999999996</v>
      </c>
      <c r="G391" s="60">
        <v>817</v>
      </c>
      <c r="H391" s="27">
        <v>26.091999999999999</v>
      </c>
      <c r="I391" s="6" t="s">
        <v>2699</v>
      </c>
      <c r="J391" s="6" t="s">
        <v>574</v>
      </c>
      <c r="K391" s="3" t="s">
        <v>673</v>
      </c>
      <c r="L391" s="3" t="s">
        <v>674</v>
      </c>
    </row>
    <row r="392" spans="1:12" s="13" customFormat="1" ht="20.100000000000001" customHeight="1">
      <c r="A392" s="36">
        <v>2</v>
      </c>
      <c r="B392" s="5" t="s">
        <v>712</v>
      </c>
      <c r="C392" s="3" t="s">
        <v>14</v>
      </c>
      <c r="D392" s="3" t="s">
        <v>10</v>
      </c>
      <c r="E392" s="27">
        <f>SUM(F392:J392)</f>
        <v>1252</v>
      </c>
      <c r="F392" s="27">
        <v>451</v>
      </c>
      <c r="G392" s="60">
        <v>796</v>
      </c>
      <c r="H392" s="27">
        <v>5</v>
      </c>
      <c r="I392" s="6" t="s">
        <v>2680</v>
      </c>
      <c r="J392" s="6" t="s">
        <v>2718</v>
      </c>
      <c r="K392" s="3" t="s">
        <v>713</v>
      </c>
      <c r="L392" s="3" t="s">
        <v>2719</v>
      </c>
    </row>
    <row r="393" spans="1:12" s="13" customFormat="1" ht="20.100000000000001" customHeight="1">
      <c r="A393" s="36">
        <v>2</v>
      </c>
      <c r="B393" s="5" t="s">
        <v>668</v>
      </c>
      <c r="C393" s="3" t="s">
        <v>14</v>
      </c>
      <c r="D393" s="3" t="s">
        <v>10</v>
      </c>
      <c r="E393" s="27">
        <v>1024</v>
      </c>
      <c r="F393" s="27">
        <v>295.93599999999998</v>
      </c>
      <c r="G393" s="60">
        <v>706</v>
      </c>
      <c r="H393" s="27">
        <v>22.527999999999999</v>
      </c>
      <c r="I393" s="6" t="s">
        <v>2666</v>
      </c>
      <c r="J393" s="6" t="s">
        <v>574</v>
      </c>
      <c r="K393" s="3" t="s">
        <v>669</v>
      </c>
      <c r="L393" s="3" t="s">
        <v>670</v>
      </c>
    </row>
    <row r="394" spans="1:12" s="13" customFormat="1" ht="20.100000000000001" customHeight="1">
      <c r="A394" s="36">
        <v>2</v>
      </c>
      <c r="B394" s="5" t="s">
        <v>686</v>
      </c>
      <c r="C394" s="3" t="s">
        <v>14</v>
      </c>
      <c r="D394" s="3" t="s">
        <v>10</v>
      </c>
      <c r="E394" s="27">
        <v>817</v>
      </c>
      <c r="F394" s="27">
        <v>297</v>
      </c>
      <c r="G394" s="60">
        <v>493</v>
      </c>
      <c r="H394" s="27">
        <v>27</v>
      </c>
      <c r="I394" s="6" t="s">
        <v>2659</v>
      </c>
      <c r="J394" s="6" t="s">
        <v>2708</v>
      </c>
      <c r="K394" s="3" t="s">
        <v>687</v>
      </c>
      <c r="L394" s="3" t="s">
        <v>688</v>
      </c>
    </row>
    <row r="395" spans="1:12" s="13" customFormat="1" ht="20.100000000000001" customHeight="1">
      <c r="A395" s="36">
        <v>2</v>
      </c>
      <c r="B395" s="5" t="s">
        <v>2693</v>
      </c>
      <c r="C395" s="3" t="s">
        <v>14</v>
      </c>
      <c r="D395" s="3" t="s">
        <v>10</v>
      </c>
      <c r="E395" s="27">
        <f>SUM(F395:J395)</f>
        <v>906</v>
      </c>
      <c r="F395" s="27">
        <v>380</v>
      </c>
      <c r="G395" s="60">
        <v>491</v>
      </c>
      <c r="H395" s="27">
        <v>35</v>
      </c>
      <c r="I395" s="6" t="s">
        <v>2659</v>
      </c>
      <c r="J395" s="6" t="s">
        <v>2694</v>
      </c>
      <c r="K395" s="3" t="s">
        <v>635</v>
      </c>
      <c r="L395" s="3" t="s">
        <v>636</v>
      </c>
    </row>
    <row r="396" spans="1:12" s="13" customFormat="1" ht="20.100000000000001" customHeight="1">
      <c r="A396" s="36">
        <v>2</v>
      </c>
      <c r="B396" s="5" t="s">
        <v>675</v>
      </c>
      <c r="C396" s="3" t="s">
        <v>14</v>
      </c>
      <c r="D396" s="3" t="s">
        <v>10</v>
      </c>
      <c r="E396" s="27">
        <v>627</v>
      </c>
      <c r="F396" s="27">
        <v>181.20299999999997</v>
      </c>
      <c r="G396" s="60">
        <v>432</v>
      </c>
      <c r="H396" s="27">
        <v>13.793999999999999</v>
      </c>
      <c r="I396" s="6" t="s">
        <v>2659</v>
      </c>
      <c r="J396" s="6" t="s">
        <v>574</v>
      </c>
      <c r="K396" s="3" t="s">
        <v>649</v>
      </c>
      <c r="L396" s="3" t="s">
        <v>650</v>
      </c>
    </row>
    <row r="397" spans="1:12" s="13" customFormat="1" ht="20.100000000000001" customHeight="1">
      <c r="A397" s="36">
        <v>2</v>
      </c>
      <c r="B397" s="5" t="s">
        <v>2692</v>
      </c>
      <c r="C397" s="3" t="s">
        <v>14</v>
      </c>
      <c r="D397" s="3" t="s">
        <v>10</v>
      </c>
      <c r="E397" s="27">
        <f>SUM(F397:J397)</f>
        <v>757</v>
      </c>
      <c r="F397" s="27">
        <v>316</v>
      </c>
      <c r="G397" s="60">
        <v>426</v>
      </c>
      <c r="H397" s="27">
        <v>15</v>
      </c>
      <c r="I397" s="6" t="s">
        <v>2660</v>
      </c>
      <c r="J397" s="6" t="s">
        <v>2144</v>
      </c>
      <c r="K397" s="3" t="s">
        <v>556</v>
      </c>
      <c r="L397" s="3" t="s">
        <v>557</v>
      </c>
    </row>
    <row r="398" spans="1:12" s="13" customFormat="1" ht="20.100000000000001" customHeight="1">
      <c r="A398" s="36">
        <v>2</v>
      </c>
      <c r="B398" s="5" t="s">
        <v>692</v>
      </c>
      <c r="C398" s="3" t="s">
        <v>14</v>
      </c>
      <c r="D398" s="3" t="s">
        <v>10</v>
      </c>
      <c r="E398" s="27">
        <v>613</v>
      </c>
      <c r="F398" s="27">
        <v>216</v>
      </c>
      <c r="G398" s="60">
        <v>377</v>
      </c>
      <c r="H398" s="27">
        <v>20</v>
      </c>
      <c r="I398" s="6" t="s">
        <v>2659</v>
      </c>
      <c r="J398" s="6" t="s">
        <v>2712</v>
      </c>
      <c r="K398" s="3" t="s">
        <v>687</v>
      </c>
      <c r="L398" s="3" t="s">
        <v>688</v>
      </c>
    </row>
    <row r="399" spans="1:12" s="13" customFormat="1" ht="20.100000000000001" customHeight="1">
      <c r="A399" s="36">
        <v>2</v>
      </c>
      <c r="B399" s="5" t="s">
        <v>696</v>
      </c>
      <c r="C399" s="3" t="s">
        <v>14</v>
      </c>
      <c r="D399" s="3" t="s">
        <v>10</v>
      </c>
      <c r="E399" s="27">
        <f>SUM(F399:J399)</f>
        <v>549</v>
      </c>
      <c r="F399" s="27">
        <v>188</v>
      </c>
      <c r="G399" s="60">
        <v>357</v>
      </c>
      <c r="H399" s="27">
        <v>4</v>
      </c>
      <c r="I399" s="6" t="s">
        <v>2671</v>
      </c>
      <c r="J399" s="6" t="s">
        <v>2715</v>
      </c>
      <c r="K399" s="3" t="s">
        <v>697</v>
      </c>
      <c r="L399" s="3" t="s">
        <v>698</v>
      </c>
    </row>
    <row r="400" spans="1:12" s="13" customFormat="1" ht="20.100000000000001" customHeight="1">
      <c r="A400" s="36">
        <v>2</v>
      </c>
      <c r="B400" s="5" t="s">
        <v>654</v>
      </c>
      <c r="C400" s="3" t="s">
        <v>14</v>
      </c>
      <c r="D400" s="3" t="s">
        <v>10</v>
      </c>
      <c r="E400" s="27">
        <v>478</v>
      </c>
      <c r="F400" s="27">
        <v>138.142</v>
      </c>
      <c r="G400" s="60">
        <v>328.86399999999998</v>
      </c>
      <c r="H400" s="27">
        <v>10.516</v>
      </c>
      <c r="I400" s="6" t="s">
        <v>2659</v>
      </c>
      <c r="J400" s="6" t="s">
        <v>574</v>
      </c>
      <c r="K400" s="3" t="s">
        <v>655</v>
      </c>
      <c r="L400" s="3" t="s">
        <v>656</v>
      </c>
    </row>
    <row r="401" spans="1:12" s="13" customFormat="1" ht="20.100000000000001" customHeight="1">
      <c r="A401" s="36">
        <v>2</v>
      </c>
      <c r="B401" s="5" t="s">
        <v>644</v>
      </c>
      <c r="C401" s="3" t="s">
        <v>14</v>
      </c>
      <c r="D401" s="3" t="s">
        <v>10</v>
      </c>
      <c r="E401" s="27">
        <v>467</v>
      </c>
      <c r="F401" s="27">
        <v>134.96299999999999</v>
      </c>
      <c r="G401" s="60">
        <v>321.29599999999999</v>
      </c>
      <c r="H401" s="27">
        <v>10.273999999999999</v>
      </c>
      <c r="I401" s="6" t="s">
        <v>2659</v>
      </c>
      <c r="J401" s="6" t="s">
        <v>574</v>
      </c>
      <c r="K401" s="3" t="s">
        <v>576</v>
      </c>
      <c r="L401" s="3" t="s">
        <v>577</v>
      </c>
    </row>
    <row r="402" spans="1:12" s="13" customFormat="1" ht="20.100000000000001" customHeight="1">
      <c r="A402" s="36">
        <v>2</v>
      </c>
      <c r="B402" s="5" t="s">
        <v>651</v>
      </c>
      <c r="C402" s="3" t="s">
        <v>14</v>
      </c>
      <c r="D402" s="3" t="s">
        <v>10</v>
      </c>
      <c r="E402" s="27">
        <v>429</v>
      </c>
      <c r="F402" s="27">
        <v>123.98099999999999</v>
      </c>
      <c r="G402" s="60">
        <v>295.15199999999999</v>
      </c>
      <c r="H402" s="27">
        <v>9.4379999999999988</v>
      </c>
      <c r="I402" s="6" t="s">
        <v>2699</v>
      </c>
      <c r="J402" s="6" t="s">
        <v>574</v>
      </c>
      <c r="K402" s="3" t="s">
        <v>652</v>
      </c>
      <c r="L402" s="3" t="s">
        <v>653</v>
      </c>
    </row>
    <row r="403" spans="1:12" s="13" customFormat="1" ht="20.100000000000001" customHeight="1">
      <c r="A403" s="36">
        <v>2</v>
      </c>
      <c r="B403" s="5" t="s">
        <v>740</v>
      </c>
      <c r="C403" s="3" t="s">
        <v>79</v>
      </c>
      <c r="D403" s="3" t="s">
        <v>10</v>
      </c>
      <c r="E403" s="27">
        <v>1100</v>
      </c>
      <c r="F403" s="27">
        <v>300</v>
      </c>
      <c r="G403" s="60">
        <v>800</v>
      </c>
      <c r="H403" s="28" t="s">
        <v>2227</v>
      </c>
      <c r="I403" s="6" t="s">
        <v>2659</v>
      </c>
      <c r="J403" s="6" t="s">
        <v>625</v>
      </c>
      <c r="K403" s="3" t="s">
        <v>627</v>
      </c>
      <c r="L403" s="3" t="s">
        <v>628</v>
      </c>
    </row>
    <row r="404" spans="1:12" s="13" customFormat="1" ht="20.100000000000001" customHeight="1">
      <c r="A404" s="36">
        <v>2</v>
      </c>
      <c r="B404" s="5" t="s">
        <v>662</v>
      </c>
      <c r="C404" s="3" t="s">
        <v>14</v>
      </c>
      <c r="D404" s="3" t="s">
        <v>10</v>
      </c>
      <c r="E404" s="27">
        <v>403</v>
      </c>
      <c r="F404" s="27">
        <v>116.46699999999998</v>
      </c>
      <c r="G404" s="60">
        <v>277.26399999999995</v>
      </c>
      <c r="H404" s="27">
        <v>8.8659999999999997</v>
      </c>
      <c r="I404" s="6" t="s">
        <v>2660</v>
      </c>
      <c r="J404" s="6" t="s">
        <v>574</v>
      </c>
      <c r="K404" s="3" t="s">
        <v>663</v>
      </c>
      <c r="L404" s="3" t="s">
        <v>664</v>
      </c>
    </row>
    <row r="405" spans="1:12" s="13" customFormat="1" ht="20.100000000000001" customHeight="1">
      <c r="A405" s="36">
        <v>2</v>
      </c>
      <c r="B405" s="5" t="s">
        <v>657</v>
      </c>
      <c r="C405" s="3" t="s">
        <v>14</v>
      </c>
      <c r="D405" s="3" t="s">
        <v>10</v>
      </c>
      <c r="E405" s="27">
        <v>392</v>
      </c>
      <c r="F405" s="27">
        <v>113.288</v>
      </c>
      <c r="G405" s="60">
        <v>269.69599999999997</v>
      </c>
      <c r="H405" s="27">
        <v>8.6239999999999988</v>
      </c>
      <c r="I405" s="6" t="s">
        <v>2663</v>
      </c>
      <c r="J405" s="6" t="s">
        <v>574</v>
      </c>
      <c r="K405" s="3" t="s">
        <v>649</v>
      </c>
      <c r="L405" s="3" t="s">
        <v>658</v>
      </c>
    </row>
    <row r="406" spans="1:12" s="13" customFormat="1" ht="20.100000000000001" customHeight="1">
      <c r="A406" s="36">
        <v>2</v>
      </c>
      <c r="B406" s="5" t="s">
        <v>659</v>
      </c>
      <c r="C406" s="3" t="s">
        <v>14</v>
      </c>
      <c r="D406" s="3" t="s">
        <v>10</v>
      </c>
      <c r="E406" s="27">
        <v>387</v>
      </c>
      <c r="F406" s="27">
        <v>111.84299999999999</v>
      </c>
      <c r="G406" s="60">
        <v>266.25599999999997</v>
      </c>
      <c r="H406" s="27">
        <v>8.5139999999999993</v>
      </c>
      <c r="I406" s="6" t="s">
        <v>2699</v>
      </c>
      <c r="J406" s="6" t="s">
        <v>574</v>
      </c>
      <c r="K406" s="3" t="s">
        <v>660</v>
      </c>
      <c r="L406" s="3" t="s">
        <v>661</v>
      </c>
    </row>
    <row r="407" spans="1:12" s="13" customFormat="1" ht="20.100000000000001" customHeight="1">
      <c r="A407" s="36">
        <v>2</v>
      </c>
      <c r="B407" s="5" t="s">
        <v>679</v>
      </c>
      <c r="C407" s="3" t="s">
        <v>14</v>
      </c>
      <c r="D407" s="3" t="s">
        <v>10</v>
      </c>
      <c r="E407" s="27">
        <v>321</v>
      </c>
      <c r="F407" s="27">
        <v>97</v>
      </c>
      <c r="G407" s="60">
        <v>224</v>
      </c>
      <c r="H407" s="27">
        <v>0</v>
      </c>
      <c r="I407" s="6" t="s">
        <v>2682</v>
      </c>
      <c r="J407" s="6" t="s">
        <v>2706</v>
      </c>
      <c r="K407" s="3" t="s">
        <v>680</v>
      </c>
      <c r="L407" s="3" t="s">
        <v>681</v>
      </c>
    </row>
    <row r="408" spans="1:12" s="13" customFormat="1" ht="20.100000000000001" customHeight="1">
      <c r="A408" s="36">
        <v>2</v>
      </c>
      <c r="B408" s="5" t="s">
        <v>629</v>
      </c>
      <c r="C408" s="3" t="s">
        <v>14</v>
      </c>
      <c r="D408" s="3" t="s">
        <v>10</v>
      </c>
      <c r="E408" s="27">
        <f>SUM(F408:J408)</f>
        <v>475</v>
      </c>
      <c r="F408" s="27">
        <v>257</v>
      </c>
      <c r="G408" s="60">
        <v>213</v>
      </c>
      <c r="H408" s="27">
        <v>5</v>
      </c>
      <c r="I408" s="6" t="s">
        <v>2659</v>
      </c>
      <c r="J408" s="6" t="s">
        <v>2687</v>
      </c>
      <c r="K408" s="3" t="s">
        <v>630</v>
      </c>
      <c r="L408" s="3" t="s">
        <v>631</v>
      </c>
    </row>
    <row r="409" spans="1:12" s="13" customFormat="1" ht="20.100000000000001" customHeight="1">
      <c r="A409" s="36">
        <v>2</v>
      </c>
      <c r="B409" s="5" t="s">
        <v>711</v>
      </c>
      <c r="C409" s="3" t="s">
        <v>14</v>
      </c>
      <c r="D409" s="3" t="s">
        <v>10</v>
      </c>
      <c r="E409" s="27">
        <v>346</v>
      </c>
      <c r="F409" s="27">
        <v>156</v>
      </c>
      <c r="G409" s="60">
        <v>171</v>
      </c>
      <c r="H409" s="27">
        <v>19</v>
      </c>
      <c r="I409" s="6" t="s">
        <v>2659</v>
      </c>
      <c r="J409" s="6" t="s">
        <v>701</v>
      </c>
      <c r="K409" s="3" t="s">
        <v>706</v>
      </c>
      <c r="L409" s="3" t="s">
        <v>707</v>
      </c>
    </row>
    <row r="410" spans="1:12" s="13" customFormat="1" ht="20.100000000000001" customHeight="1">
      <c r="A410" s="36">
        <v>2</v>
      </c>
      <c r="B410" s="5" t="s">
        <v>723</v>
      </c>
      <c r="C410" s="3" t="s">
        <v>79</v>
      </c>
      <c r="D410" s="3" t="s">
        <v>10</v>
      </c>
      <c r="E410" s="27">
        <f>SUM(F410:J410)</f>
        <v>1733</v>
      </c>
      <c r="F410" s="27">
        <v>1300</v>
      </c>
      <c r="G410" s="60">
        <v>423</v>
      </c>
      <c r="H410" s="27">
        <v>10</v>
      </c>
      <c r="I410" s="6" t="s">
        <v>2666</v>
      </c>
      <c r="J410" s="6" t="s">
        <v>599</v>
      </c>
      <c r="K410" s="3" t="s">
        <v>724</v>
      </c>
      <c r="L410" s="3" t="s">
        <v>725</v>
      </c>
    </row>
    <row r="411" spans="1:12" s="13" customFormat="1" ht="20.100000000000001" customHeight="1">
      <c r="A411" s="36">
        <v>2</v>
      </c>
      <c r="B411" s="5" t="s">
        <v>720</v>
      </c>
      <c r="C411" s="3" t="s">
        <v>79</v>
      </c>
      <c r="D411" s="3" t="s">
        <v>10</v>
      </c>
      <c r="E411" s="27">
        <f>SUM(F411:J411)</f>
        <v>550</v>
      </c>
      <c r="F411" s="27">
        <v>130</v>
      </c>
      <c r="G411" s="60">
        <v>380</v>
      </c>
      <c r="H411" s="27">
        <v>40</v>
      </c>
      <c r="I411" s="6" t="s">
        <v>2659</v>
      </c>
      <c r="J411" s="6" t="s">
        <v>599</v>
      </c>
      <c r="K411" s="3" t="s">
        <v>721</v>
      </c>
      <c r="L411" s="3" t="s">
        <v>722</v>
      </c>
    </row>
    <row r="412" spans="1:12" s="13" customFormat="1" ht="20.100000000000001" customHeight="1">
      <c r="A412" s="36">
        <v>2</v>
      </c>
      <c r="B412" s="5" t="s">
        <v>676</v>
      </c>
      <c r="C412" s="3" t="s">
        <v>14</v>
      </c>
      <c r="D412" s="3" t="s">
        <v>10</v>
      </c>
      <c r="E412" s="27">
        <v>350</v>
      </c>
      <c r="F412" s="27">
        <v>180</v>
      </c>
      <c r="G412" s="60">
        <v>170</v>
      </c>
      <c r="H412" s="27">
        <v>0</v>
      </c>
      <c r="I412" s="6" t="s">
        <v>2699</v>
      </c>
      <c r="J412" s="6" t="s">
        <v>2705</v>
      </c>
      <c r="K412" s="3" t="s">
        <v>677</v>
      </c>
      <c r="L412" s="3" t="s">
        <v>678</v>
      </c>
    </row>
    <row r="413" spans="1:12" s="13" customFormat="1" ht="20.100000000000001" customHeight="1">
      <c r="A413" s="36">
        <v>2</v>
      </c>
      <c r="B413" s="5" t="s">
        <v>739</v>
      </c>
      <c r="C413" s="3" t="s">
        <v>79</v>
      </c>
      <c r="D413" s="3" t="s">
        <v>10</v>
      </c>
      <c r="E413" s="27">
        <v>1477</v>
      </c>
      <c r="F413" s="27">
        <v>1110</v>
      </c>
      <c r="G413" s="60">
        <v>367</v>
      </c>
      <c r="H413" s="28" t="s">
        <v>2227</v>
      </c>
      <c r="I413" s="6" t="s">
        <v>2726</v>
      </c>
      <c r="J413" s="6" t="s">
        <v>625</v>
      </c>
      <c r="K413" s="3" t="s">
        <v>627</v>
      </c>
      <c r="L413" s="3" t="s">
        <v>628</v>
      </c>
    </row>
    <row r="414" spans="1:12" s="13" customFormat="1" ht="20.100000000000001" customHeight="1">
      <c r="A414" s="36">
        <v>2</v>
      </c>
      <c r="B414" s="5" t="s">
        <v>693</v>
      </c>
      <c r="C414" s="3" t="s">
        <v>14</v>
      </c>
      <c r="D414" s="3" t="s">
        <v>10</v>
      </c>
      <c r="E414" s="27">
        <f>SUM(F414:J414)</f>
        <v>260</v>
      </c>
      <c r="F414" s="27">
        <v>89</v>
      </c>
      <c r="G414" s="60">
        <v>169</v>
      </c>
      <c r="H414" s="27">
        <v>2</v>
      </c>
      <c r="I414" s="6" t="s">
        <v>2659</v>
      </c>
      <c r="J414" s="6" t="s">
        <v>2713</v>
      </c>
      <c r="K414" s="3" t="s">
        <v>694</v>
      </c>
      <c r="L414" s="3" t="s">
        <v>695</v>
      </c>
    </row>
    <row r="415" spans="1:12" s="13" customFormat="1" ht="20.100000000000001" customHeight="1">
      <c r="A415" s="36">
        <v>2</v>
      </c>
      <c r="B415" s="5" t="s">
        <v>702</v>
      </c>
      <c r="C415" s="3" t="s">
        <v>14</v>
      </c>
      <c r="D415" s="3" t="s">
        <v>10</v>
      </c>
      <c r="E415" s="27">
        <v>315</v>
      </c>
      <c r="F415" s="27">
        <v>131</v>
      </c>
      <c r="G415" s="60">
        <v>167</v>
      </c>
      <c r="H415" s="27">
        <v>17</v>
      </c>
      <c r="I415" s="6" t="s">
        <v>2682</v>
      </c>
      <c r="J415" s="6" t="s">
        <v>701</v>
      </c>
      <c r="K415" s="3" t="s">
        <v>703</v>
      </c>
      <c r="L415" s="3" t="s">
        <v>704</v>
      </c>
    </row>
    <row r="416" spans="1:12" s="13" customFormat="1" ht="20.100000000000001" customHeight="1">
      <c r="A416" s="36">
        <v>2</v>
      </c>
      <c r="B416" s="5" t="s">
        <v>705</v>
      </c>
      <c r="C416" s="3" t="s">
        <v>14</v>
      </c>
      <c r="D416" s="3" t="s">
        <v>10</v>
      </c>
      <c r="E416" s="27">
        <v>328</v>
      </c>
      <c r="F416" s="27">
        <v>148</v>
      </c>
      <c r="G416" s="60">
        <v>162</v>
      </c>
      <c r="H416" s="27">
        <v>18</v>
      </c>
      <c r="I416" s="6" t="s">
        <v>2699</v>
      </c>
      <c r="J416" s="6" t="s">
        <v>701</v>
      </c>
      <c r="K416" s="3" t="s">
        <v>706</v>
      </c>
      <c r="L416" s="3" t="s">
        <v>707</v>
      </c>
    </row>
    <row r="417" spans="1:12" s="13" customFormat="1" ht="20.100000000000001" customHeight="1">
      <c r="A417" s="36">
        <v>2</v>
      </c>
      <c r="B417" s="5" t="s">
        <v>2689</v>
      </c>
      <c r="C417" s="3" t="s">
        <v>14</v>
      </c>
      <c r="D417" s="3" t="s">
        <v>10</v>
      </c>
      <c r="E417" s="27">
        <f>SUM(F417:J417)</f>
        <v>162</v>
      </c>
      <c r="F417" s="28">
        <v>0</v>
      </c>
      <c r="G417" s="60">
        <v>162</v>
      </c>
      <c r="H417" s="28" t="s">
        <v>2227</v>
      </c>
      <c r="I417" s="6" t="s">
        <v>2674</v>
      </c>
      <c r="J417" s="6" t="s">
        <v>2691</v>
      </c>
      <c r="K417" s="3" t="s">
        <v>630</v>
      </c>
      <c r="L417" s="3" t="s">
        <v>631</v>
      </c>
    </row>
    <row r="418" spans="1:12" s="13" customFormat="1" ht="20.100000000000001" customHeight="1">
      <c r="A418" s="36">
        <v>2</v>
      </c>
      <c r="B418" s="5" t="s">
        <v>683</v>
      </c>
      <c r="C418" s="3" t="s">
        <v>14</v>
      </c>
      <c r="D418" s="3" t="s">
        <v>10</v>
      </c>
      <c r="E418" s="27">
        <v>256</v>
      </c>
      <c r="F418" s="27">
        <v>96</v>
      </c>
      <c r="G418" s="60">
        <v>150</v>
      </c>
      <c r="H418" s="27">
        <v>10</v>
      </c>
      <c r="I418" s="6" t="s">
        <v>2674</v>
      </c>
      <c r="J418" s="6" t="s">
        <v>2708</v>
      </c>
      <c r="K418" s="3" t="s">
        <v>684</v>
      </c>
      <c r="L418" s="3" t="s">
        <v>685</v>
      </c>
    </row>
    <row r="419" spans="1:12" s="13" customFormat="1" ht="20.100000000000001" customHeight="1">
      <c r="A419" s="36">
        <v>2</v>
      </c>
      <c r="B419" s="5" t="s">
        <v>717</v>
      </c>
      <c r="C419" s="3" t="s">
        <v>14</v>
      </c>
      <c r="D419" s="3" t="s">
        <v>10</v>
      </c>
      <c r="E419" s="27">
        <v>250</v>
      </c>
      <c r="F419" s="27">
        <v>45</v>
      </c>
      <c r="G419" s="60">
        <v>150</v>
      </c>
      <c r="H419" s="27">
        <v>30</v>
      </c>
      <c r="I419" s="6" t="s">
        <v>2659</v>
      </c>
      <c r="J419" s="6" t="s">
        <v>716</v>
      </c>
      <c r="K419" s="3" t="s">
        <v>718</v>
      </c>
      <c r="L419" s="3" t="s">
        <v>719</v>
      </c>
    </row>
    <row r="420" spans="1:12" s="13" customFormat="1" ht="20.100000000000001" customHeight="1">
      <c r="A420" s="36">
        <v>2</v>
      </c>
      <c r="B420" s="5" t="s">
        <v>665</v>
      </c>
      <c r="C420" s="3" t="s">
        <v>14</v>
      </c>
      <c r="D420" s="3" t="s">
        <v>10</v>
      </c>
      <c r="E420" s="27">
        <v>217</v>
      </c>
      <c r="F420" s="27">
        <v>62.712999999999994</v>
      </c>
      <c r="G420" s="60">
        <v>149.29599999999999</v>
      </c>
      <c r="H420" s="27">
        <v>4.774</v>
      </c>
      <c r="I420" s="6" t="s">
        <v>2659</v>
      </c>
      <c r="J420" s="6" t="s">
        <v>574</v>
      </c>
      <c r="K420" s="3" t="s">
        <v>666</v>
      </c>
      <c r="L420" s="3" t="s">
        <v>667</v>
      </c>
    </row>
    <row r="421" spans="1:12" s="13" customFormat="1" ht="20.100000000000001" customHeight="1">
      <c r="A421" s="36">
        <v>2</v>
      </c>
      <c r="B421" s="5" t="s">
        <v>741</v>
      </c>
      <c r="C421" s="3" t="s">
        <v>79</v>
      </c>
      <c r="D421" s="3" t="s">
        <v>10</v>
      </c>
      <c r="E421" s="27">
        <f>SUM(F421:J421)</f>
        <v>450</v>
      </c>
      <c r="F421" s="27">
        <v>190</v>
      </c>
      <c r="G421" s="60">
        <v>250</v>
      </c>
      <c r="H421" s="27">
        <v>10</v>
      </c>
      <c r="I421" s="6" t="s">
        <v>2659</v>
      </c>
      <c r="J421" s="6" t="s">
        <v>2727</v>
      </c>
      <c r="K421" s="3" t="s">
        <v>742</v>
      </c>
      <c r="L421" s="3" t="s">
        <v>743</v>
      </c>
    </row>
    <row r="422" spans="1:12" s="13" customFormat="1" ht="20.100000000000001" customHeight="1">
      <c r="A422" s="36">
        <v>2</v>
      </c>
      <c r="B422" s="5" t="s">
        <v>689</v>
      </c>
      <c r="C422" s="3" t="s">
        <v>14</v>
      </c>
      <c r="D422" s="3" t="s">
        <v>10</v>
      </c>
      <c r="E422" s="27">
        <v>229</v>
      </c>
      <c r="F422" s="27">
        <v>86</v>
      </c>
      <c r="G422" s="60">
        <v>135</v>
      </c>
      <c r="H422" s="27">
        <v>8</v>
      </c>
      <c r="I422" s="6" t="s">
        <v>2659</v>
      </c>
      <c r="J422" s="6" t="s">
        <v>2708</v>
      </c>
      <c r="K422" s="3" t="s">
        <v>690</v>
      </c>
      <c r="L422" s="3" t="s">
        <v>691</v>
      </c>
    </row>
    <row r="423" spans="1:12" s="13" customFormat="1" ht="20.100000000000001" customHeight="1">
      <c r="A423" s="36">
        <v>2</v>
      </c>
      <c r="B423" s="5" t="s">
        <v>708</v>
      </c>
      <c r="C423" s="3" t="s">
        <v>14</v>
      </c>
      <c r="D423" s="3" t="s">
        <v>10</v>
      </c>
      <c r="E423" s="27">
        <v>227</v>
      </c>
      <c r="F423" s="27">
        <v>101</v>
      </c>
      <c r="G423" s="60">
        <v>113</v>
      </c>
      <c r="H423" s="27">
        <v>13</v>
      </c>
      <c r="I423" s="6" t="s">
        <v>2680</v>
      </c>
      <c r="J423" s="6" t="s">
        <v>701</v>
      </c>
      <c r="K423" s="3" t="s">
        <v>709</v>
      </c>
      <c r="L423" s="3" t="s">
        <v>710</v>
      </c>
    </row>
    <row r="424" spans="1:12" s="13" customFormat="1" ht="20.100000000000001" customHeight="1">
      <c r="A424" s="36">
        <v>2</v>
      </c>
      <c r="B424" s="5" t="s">
        <v>632</v>
      </c>
      <c r="C424" s="3" t="s">
        <v>14</v>
      </c>
      <c r="D424" s="3" t="s">
        <v>10</v>
      </c>
      <c r="E424" s="27">
        <f>SUM(F424:J424)</f>
        <v>183</v>
      </c>
      <c r="F424" s="27">
        <v>77</v>
      </c>
      <c r="G424" s="60">
        <v>104</v>
      </c>
      <c r="H424" s="27">
        <v>2</v>
      </c>
      <c r="I424" s="6" t="s">
        <v>2660</v>
      </c>
      <c r="J424" s="6" t="s">
        <v>2144</v>
      </c>
      <c r="K424" s="3" t="s">
        <v>633</v>
      </c>
      <c r="L424" s="3" t="s">
        <v>634</v>
      </c>
    </row>
    <row r="425" spans="1:12" s="13" customFormat="1" ht="20.100000000000001" customHeight="1">
      <c r="A425" s="36">
        <v>2</v>
      </c>
      <c r="B425" s="5" t="s">
        <v>682</v>
      </c>
      <c r="C425" s="3" t="s">
        <v>14</v>
      </c>
      <c r="D425" s="3" t="s">
        <v>10</v>
      </c>
      <c r="E425" s="27">
        <v>125</v>
      </c>
      <c r="F425" s="27">
        <v>75</v>
      </c>
      <c r="G425" s="60">
        <v>50</v>
      </c>
      <c r="H425" s="27">
        <v>0</v>
      </c>
      <c r="I425" s="6" t="s">
        <v>2663</v>
      </c>
      <c r="J425" s="6" t="s">
        <v>2707</v>
      </c>
      <c r="K425" s="3" t="s">
        <v>582</v>
      </c>
      <c r="L425" s="3" t="s">
        <v>583</v>
      </c>
    </row>
    <row r="426" spans="1:12" s="13" customFormat="1" ht="20.100000000000001" customHeight="1">
      <c r="A426" s="36">
        <v>2</v>
      </c>
      <c r="B426" s="5" t="s">
        <v>699</v>
      </c>
      <c r="C426" s="3" t="s">
        <v>14</v>
      </c>
      <c r="D426" s="3" t="s">
        <v>10</v>
      </c>
      <c r="E426" s="27">
        <f>SUM(F426:J426)</f>
        <v>73</v>
      </c>
      <c r="F426" s="27">
        <v>28</v>
      </c>
      <c r="G426" s="60">
        <v>44</v>
      </c>
      <c r="H426" s="27">
        <v>1</v>
      </c>
      <c r="I426" s="6" t="s">
        <v>2659</v>
      </c>
      <c r="J426" s="6" t="s">
        <v>2716</v>
      </c>
      <c r="K426" s="3" t="s">
        <v>677</v>
      </c>
      <c r="L426" s="3" t="s">
        <v>700</v>
      </c>
    </row>
    <row r="427" spans="1:12" s="13" customFormat="1" ht="20.100000000000001" customHeight="1">
      <c r="A427" s="36">
        <v>2</v>
      </c>
      <c r="B427" s="5" t="s">
        <v>733</v>
      </c>
      <c r="C427" s="3" t="s">
        <v>83</v>
      </c>
      <c r="D427" s="3" t="s">
        <v>10</v>
      </c>
      <c r="E427" s="27">
        <v>150</v>
      </c>
      <c r="F427" s="27">
        <v>0</v>
      </c>
      <c r="G427" s="60">
        <v>150</v>
      </c>
      <c r="H427" s="27">
        <v>1</v>
      </c>
      <c r="I427" s="6" t="s">
        <v>2659</v>
      </c>
      <c r="J427" s="6" t="s">
        <v>603</v>
      </c>
      <c r="K427" s="3" t="s">
        <v>734</v>
      </c>
      <c r="L427" s="3" t="s">
        <v>735</v>
      </c>
    </row>
    <row r="428" spans="1:12" s="13" customFormat="1" ht="20.100000000000001" customHeight="1">
      <c r="A428" s="36">
        <v>2</v>
      </c>
      <c r="B428" s="5" t="s">
        <v>729</v>
      </c>
      <c r="C428" s="3" t="s">
        <v>83</v>
      </c>
      <c r="D428" s="3" t="s">
        <v>10</v>
      </c>
      <c r="E428" s="27">
        <v>360</v>
      </c>
      <c r="F428" s="27">
        <v>360</v>
      </c>
      <c r="G428" s="60">
        <v>120</v>
      </c>
      <c r="H428" s="28" t="s">
        <v>2227</v>
      </c>
      <c r="I428" s="6" t="s">
        <v>2659</v>
      </c>
      <c r="J428" s="6" t="s">
        <v>603</v>
      </c>
      <c r="K428" s="3" t="s">
        <v>2723</v>
      </c>
      <c r="L428" s="3" t="s">
        <v>730</v>
      </c>
    </row>
    <row r="429" spans="1:12" s="13" customFormat="1" ht="20.100000000000001" customHeight="1">
      <c r="A429" s="36">
        <v>2</v>
      </c>
      <c r="B429" s="5" t="s">
        <v>643</v>
      </c>
      <c r="C429" s="3" t="s">
        <v>193</v>
      </c>
      <c r="D429" s="3" t="s">
        <v>10</v>
      </c>
      <c r="E429" s="27">
        <v>100</v>
      </c>
      <c r="F429" s="27">
        <v>0</v>
      </c>
      <c r="G429" s="60">
        <v>95</v>
      </c>
      <c r="H429" s="27">
        <v>5</v>
      </c>
      <c r="I429" s="6" t="s">
        <v>2659</v>
      </c>
      <c r="J429" s="6" t="s">
        <v>1556</v>
      </c>
      <c r="K429" s="3" t="s">
        <v>564</v>
      </c>
      <c r="L429" s="3" t="s">
        <v>2665</v>
      </c>
    </row>
    <row r="430" spans="1:12" s="13" customFormat="1" ht="20.100000000000001" customHeight="1">
      <c r="A430" s="36">
        <v>2</v>
      </c>
      <c r="B430" s="5" t="s">
        <v>642</v>
      </c>
      <c r="C430" s="3" t="s">
        <v>193</v>
      </c>
      <c r="D430" s="3" t="s">
        <v>10</v>
      </c>
      <c r="E430" s="27">
        <v>80</v>
      </c>
      <c r="F430" s="27">
        <v>0</v>
      </c>
      <c r="G430" s="60">
        <v>75</v>
      </c>
      <c r="H430" s="27">
        <v>5</v>
      </c>
      <c r="I430" s="6" t="s">
        <v>2659</v>
      </c>
      <c r="J430" s="6" t="s">
        <v>1556</v>
      </c>
      <c r="K430" s="3" t="s">
        <v>564</v>
      </c>
      <c r="L430" s="3" t="s">
        <v>2665</v>
      </c>
    </row>
    <row r="431" spans="1:12" s="13" customFormat="1" ht="20.100000000000001" customHeight="1">
      <c r="A431" s="36">
        <v>2</v>
      </c>
      <c r="B431" s="5" t="s">
        <v>726</v>
      </c>
      <c r="C431" s="3" t="s">
        <v>83</v>
      </c>
      <c r="D431" s="3" t="s">
        <v>10</v>
      </c>
      <c r="E431" s="27">
        <f>SUM(F431:J431)</f>
        <v>322</v>
      </c>
      <c r="F431" s="27">
        <v>273</v>
      </c>
      <c r="G431" s="60">
        <v>49</v>
      </c>
      <c r="H431" s="28" t="s">
        <v>2227</v>
      </c>
      <c r="I431" s="6" t="s">
        <v>2659</v>
      </c>
      <c r="J431" s="6" t="s">
        <v>599</v>
      </c>
      <c r="K431" s="3" t="s">
        <v>727</v>
      </c>
      <c r="L431" s="3" t="s">
        <v>728</v>
      </c>
    </row>
    <row r="432" spans="1:12" s="13" customFormat="1" ht="20.100000000000001" customHeight="1">
      <c r="A432" s="36">
        <v>2</v>
      </c>
      <c r="B432" s="5" t="s">
        <v>640</v>
      </c>
      <c r="C432" s="3" t="s">
        <v>193</v>
      </c>
      <c r="D432" s="3" t="s">
        <v>10</v>
      </c>
      <c r="E432" s="27">
        <v>50</v>
      </c>
      <c r="F432" s="27">
        <v>0</v>
      </c>
      <c r="G432" s="60">
        <v>45</v>
      </c>
      <c r="H432" s="27">
        <v>5</v>
      </c>
      <c r="I432" s="6" t="s">
        <v>2671</v>
      </c>
      <c r="J432" s="6" t="s">
        <v>1670</v>
      </c>
      <c r="K432" s="3" t="s">
        <v>156</v>
      </c>
      <c r="L432" s="3" t="s">
        <v>2697</v>
      </c>
    </row>
    <row r="433" spans="1:12" s="13" customFormat="1" ht="20.100000000000001" customHeight="1">
      <c r="A433" s="36">
        <v>2</v>
      </c>
      <c r="B433" s="5" t="s">
        <v>736</v>
      </c>
      <c r="C433" s="3" t="s">
        <v>147</v>
      </c>
      <c r="D433" s="3" t="s">
        <v>67</v>
      </c>
      <c r="E433" s="27">
        <f>SUM(F433:J433)</f>
        <v>50</v>
      </c>
      <c r="F433" s="27">
        <v>0</v>
      </c>
      <c r="G433" s="60">
        <v>45</v>
      </c>
      <c r="H433" s="27">
        <v>5</v>
      </c>
      <c r="I433" s="6" t="s">
        <v>2725</v>
      </c>
      <c r="J433" s="6" t="s">
        <v>1552</v>
      </c>
      <c r="K433" s="3" t="s">
        <v>737</v>
      </c>
      <c r="L433" s="3" t="s">
        <v>738</v>
      </c>
    </row>
    <row r="434" spans="1:12" s="13" customFormat="1" ht="20.100000000000001" customHeight="1">
      <c r="A434" s="36">
        <v>2</v>
      </c>
      <c r="B434" s="5" t="s">
        <v>731</v>
      </c>
      <c r="C434" s="3" t="s">
        <v>83</v>
      </c>
      <c r="D434" s="3" t="s">
        <v>10</v>
      </c>
      <c r="E434" s="27">
        <v>120</v>
      </c>
      <c r="F434" s="27">
        <v>120</v>
      </c>
      <c r="G434" s="60">
        <v>40</v>
      </c>
      <c r="H434" s="28" t="s">
        <v>2227</v>
      </c>
      <c r="I434" s="6" t="s">
        <v>2659</v>
      </c>
      <c r="J434" s="6" t="s">
        <v>603</v>
      </c>
      <c r="K434" s="3" t="s">
        <v>2724</v>
      </c>
      <c r="L434" s="3" t="s">
        <v>732</v>
      </c>
    </row>
    <row r="435" spans="1:12" s="13" customFormat="1" ht="20.100000000000001" customHeight="1">
      <c r="A435" s="36">
        <v>2</v>
      </c>
      <c r="B435" s="5" t="s">
        <v>744</v>
      </c>
      <c r="C435" s="3" t="s">
        <v>147</v>
      </c>
      <c r="D435" s="3" t="s">
        <v>10</v>
      </c>
      <c r="E435" s="27">
        <v>15</v>
      </c>
      <c r="F435" s="27">
        <v>0</v>
      </c>
      <c r="G435" s="60">
        <v>15</v>
      </c>
      <c r="H435" s="27">
        <v>0</v>
      </c>
      <c r="I435" s="6" t="s">
        <v>2725</v>
      </c>
      <c r="J435" s="6" t="s">
        <v>2728</v>
      </c>
      <c r="K435" s="3" t="s">
        <v>745</v>
      </c>
      <c r="L435" s="3" t="s">
        <v>746</v>
      </c>
    </row>
    <row r="436" spans="1:12" s="13" customFormat="1" ht="20.100000000000001" customHeight="1">
      <c r="A436" s="36">
        <v>2</v>
      </c>
      <c r="B436" s="5" t="s">
        <v>637</v>
      </c>
      <c r="C436" s="3" t="s">
        <v>79</v>
      </c>
      <c r="D436" s="3" t="s">
        <v>10</v>
      </c>
      <c r="E436" s="27">
        <f>SUM(F436:J436)</f>
        <v>50</v>
      </c>
      <c r="F436" s="27">
        <v>30</v>
      </c>
      <c r="G436" s="60">
        <v>15</v>
      </c>
      <c r="H436" s="27">
        <v>5</v>
      </c>
      <c r="I436" s="6" t="s">
        <v>2658</v>
      </c>
      <c r="J436" s="6" t="s">
        <v>2696</v>
      </c>
      <c r="K436" s="3" t="s">
        <v>638</v>
      </c>
      <c r="L436" s="3" t="s">
        <v>639</v>
      </c>
    </row>
    <row r="437" spans="1:12" s="13" customFormat="1" ht="20.100000000000001" customHeight="1">
      <c r="A437" s="36">
        <v>2</v>
      </c>
      <c r="B437" s="5" t="s">
        <v>641</v>
      </c>
      <c r="C437" s="3" t="s">
        <v>193</v>
      </c>
      <c r="D437" s="3" t="s">
        <v>10</v>
      </c>
      <c r="E437" s="27">
        <v>15</v>
      </c>
      <c r="F437" s="27">
        <v>0</v>
      </c>
      <c r="G437" s="60">
        <v>13</v>
      </c>
      <c r="H437" s="27">
        <v>2</v>
      </c>
      <c r="I437" s="6" t="s">
        <v>2685</v>
      </c>
      <c r="J437" s="6" t="s">
        <v>1556</v>
      </c>
      <c r="K437" s="3" t="s">
        <v>564</v>
      </c>
      <c r="L437" s="3" t="s">
        <v>2665</v>
      </c>
    </row>
    <row r="438" spans="1:12" s="13" customFormat="1" ht="20.100000000000001" customHeight="1">
      <c r="A438" s="36">
        <v>2</v>
      </c>
      <c r="B438" s="5" t="s">
        <v>3896</v>
      </c>
      <c r="C438" s="3" t="s">
        <v>3897</v>
      </c>
      <c r="D438" s="3" t="s">
        <v>10</v>
      </c>
      <c r="E438" s="27">
        <v>615</v>
      </c>
      <c r="F438" s="27">
        <v>300</v>
      </c>
      <c r="G438" s="60">
        <v>265</v>
      </c>
      <c r="H438" s="27">
        <v>50</v>
      </c>
      <c r="I438" s="6" t="s">
        <v>3777</v>
      </c>
      <c r="J438" s="6" t="s">
        <v>3898</v>
      </c>
      <c r="K438" s="3" t="s">
        <v>3899</v>
      </c>
      <c r="L438" s="3" t="s">
        <v>3900</v>
      </c>
    </row>
    <row r="439" spans="1:12" s="13" customFormat="1" ht="20.100000000000001" customHeight="1">
      <c r="A439" s="36">
        <v>2</v>
      </c>
      <c r="B439" s="5" t="s">
        <v>3906</v>
      </c>
      <c r="C439" s="3" t="s">
        <v>1623</v>
      </c>
      <c r="D439" s="3" t="s">
        <v>10</v>
      </c>
      <c r="E439" s="27">
        <v>450</v>
      </c>
      <c r="F439" s="27">
        <v>140</v>
      </c>
      <c r="G439" s="60">
        <v>260</v>
      </c>
      <c r="H439" s="27">
        <v>50</v>
      </c>
      <c r="I439" s="6" t="s">
        <v>3907</v>
      </c>
      <c r="J439" s="6" t="s">
        <v>3908</v>
      </c>
      <c r="K439" s="3" t="s">
        <v>3909</v>
      </c>
      <c r="L439" s="3" t="s">
        <v>3910</v>
      </c>
    </row>
    <row r="440" spans="1:12" s="13" customFormat="1" ht="20.100000000000001" customHeight="1">
      <c r="A440" s="36">
        <v>2</v>
      </c>
      <c r="B440" s="5" t="s">
        <v>3911</v>
      </c>
      <c r="C440" s="3" t="s">
        <v>14</v>
      </c>
      <c r="D440" s="3" t="s">
        <v>10</v>
      </c>
      <c r="E440" s="27">
        <v>433</v>
      </c>
      <c r="F440" s="27">
        <v>200</v>
      </c>
      <c r="G440" s="60">
        <v>200</v>
      </c>
      <c r="H440" s="27">
        <v>33</v>
      </c>
      <c r="I440" s="6" t="s">
        <v>1080</v>
      </c>
      <c r="J440" s="6" t="s">
        <v>3912</v>
      </c>
      <c r="K440" s="3" t="s">
        <v>1129</v>
      </c>
      <c r="L440" s="3" t="s">
        <v>1130</v>
      </c>
    </row>
    <row r="441" spans="1:12" s="13" customFormat="1" ht="20.100000000000001" customHeight="1">
      <c r="A441" s="36">
        <v>2</v>
      </c>
      <c r="B441" s="5" t="s">
        <v>3913</v>
      </c>
      <c r="C441" s="3" t="s">
        <v>14</v>
      </c>
      <c r="D441" s="3" t="s">
        <v>10</v>
      </c>
      <c r="E441" s="27">
        <v>400</v>
      </c>
      <c r="F441" s="27">
        <v>180</v>
      </c>
      <c r="G441" s="60">
        <v>170</v>
      </c>
      <c r="H441" s="27">
        <v>50</v>
      </c>
      <c r="I441" s="6" t="s">
        <v>1080</v>
      </c>
      <c r="J441" s="6" t="s">
        <v>3764</v>
      </c>
      <c r="K441" s="3" t="s">
        <v>1131</v>
      </c>
      <c r="L441" s="3" t="s">
        <v>1132</v>
      </c>
    </row>
    <row r="442" spans="1:12" s="13" customFormat="1" ht="20.100000000000001" customHeight="1">
      <c r="A442" s="36">
        <v>2</v>
      </c>
      <c r="B442" s="5" t="s">
        <v>1126</v>
      </c>
      <c r="C442" s="3" t="s">
        <v>14</v>
      </c>
      <c r="D442" s="3" t="s">
        <v>10</v>
      </c>
      <c r="E442" s="27">
        <v>465</v>
      </c>
      <c r="F442" s="27">
        <v>250</v>
      </c>
      <c r="G442" s="60">
        <v>162</v>
      </c>
      <c r="H442" s="27">
        <v>53</v>
      </c>
      <c r="I442" s="6" t="s">
        <v>1080</v>
      </c>
      <c r="J442" s="6" t="s">
        <v>3905</v>
      </c>
      <c r="K442" s="3" t="s">
        <v>1127</v>
      </c>
      <c r="L442" s="3" t="s">
        <v>1128</v>
      </c>
    </row>
    <row r="443" spans="1:12" s="13" customFormat="1" ht="20.100000000000001" customHeight="1">
      <c r="A443" s="36">
        <v>2</v>
      </c>
      <c r="B443" s="5" t="s">
        <v>3925</v>
      </c>
      <c r="C443" s="3" t="s">
        <v>3326</v>
      </c>
      <c r="D443" s="3" t="s">
        <v>10</v>
      </c>
      <c r="E443" s="27">
        <v>236</v>
      </c>
      <c r="F443" s="27">
        <v>71</v>
      </c>
      <c r="G443" s="60">
        <v>139</v>
      </c>
      <c r="H443" s="27">
        <v>26</v>
      </c>
      <c r="I443" s="6" t="s">
        <v>3918</v>
      </c>
      <c r="J443" s="6" t="s">
        <v>3926</v>
      </c>
      <c r="K443" s="3" t="s">
        <v>3927</v>
      </c>
      <c r="L443" s="3" t="s">
        <v>3928</v>
      </c>
    </row>
    <row r="444" spans="1:12" s="13" customFormat="1" ht="20.100000000000001" customHeight="1">
      <c r="A444" s="36">
        <v>2</v>
      </c>
      <c r="B444" s="5" t="s">
        <v>3914</v>
      </c>
      <c r="C444" s="3" t="s">
        <v>14</v>
      </c>
      <c r="D444" s="3" t="s">
        <v>10</v>
      </c>
      <c r="E444" s="27">
        <v>387</v>
      </c>
      <c r="F444" s="27">
        <v>210</v>
      </c>
      <c r="G444" s="60">
        <v>130</v>
      </c>
      <c r="H444" s="27">
        <v>47</v>
      </c>
      <c r="I444" s="6" t="s">
        <v>1080</v>
      </c>
      <c r="J444" s="6" t="s">
        <v>3915</v>
      </c>
      <c r="K444" s="3" t="s">
        <v>1082</v>
      </c>
      <c r="L444" s="3" t="s">
        <v>1083</v>
      </c>
    </row>
    <row r="445" spans="1:12" s="13" customFormat="1" ht="20.100000000000001" customHeight="1">
      <c r="A445" s="36">
        <v>2</v>
      </c>
      <c r="B445" s="5" t="s">
        <v>3932</v>
      </c>
      <c r="C445" s="3" t="s">
        <v>3326</v>
      </c>
      <c r="D445" s="3" t="s">
        <v>10</v>
      </c>
      <c r="E445" s="27">
        <v>190</v>
      </c>
      <c r="F445" s="27">
        <v>80</v>
      </c>
      <c r="G445" s="60">
        <v>110</v>
      </c>
      <c r="H445" s="27">
        <v>0</v>
      </c>
      <c r="I445" s="6" t="s">
        <v>3918</v>
      </c>
      <c r="J445" s="6" t="s">
        <v>3933</v>
      </c>
      <c r="K445" s="3" t="s">
        <v>3934</v>
      </c>
      <c r="L445" s="3" t="s">
        <v>3935</v>
      </c>
    </row>
    <row r="446" spans="1:12" s="13" customFormat="1" ht="20.100000000000001" customHeight="1">
      <c r="A446" s="36">
        <v>2</v>
      </c>
      <c r="B446" s="5" t="s">
        <v>3938</v>
      </c>
      <c r="C446" s="3" t="s">
        <v>1625</v>
      </c>
      <c r="D446" s="3" t="s">
        <v>1569</v>
      </c>
      <c r="E446" s="27">
        <v>100</v>
      </c>
      <c r="F446" s="27">
        <v>0</v>
      </c>
      <c r="G446" s="60">
        <v>100</v>
      </c>
      <c r="H446" s="27">
        <v>0</v>
      </c>
      <c r="I446" s="6" t="s">
        <v>3939</v>
      </c>
      <c r="J446" s="6" t="s">
        <v>3940</v>
      </c>
      <c r="K446" s="3" t="s">
        <v>3941</v>
      </c>
      <c r="L446" s="3" t="s">
        <v>3942</v>
      </c>
    </row>
    <row r="447" spans="1:12" s="13" customFormat="1" ht="20.100000000000001" customHeight="1">
      <c r="A447" s="36">
        <v>2</v>
      </c>
      <c r="B447" s="5" t="s">
        <v>3936</v>
      </c>
      <c r="C447" s="3" t="s">
        <v>3326</v>
      </c>
      <c r="D447" s="3" t="s">
        <v>10</v>
      </c>
      <c r="E447" s="27">
        <v>180</v>
      </c>
      <c r="F447" s="27">
        <v>95</v>
      </c>
      <c r="G447" s="60">
        <v>85</v>
      </c>
      <c r="H447" s="27">
        <v>0</v>
      </c>
      <c r="I447" s="6" t="s">
        <v>3918</v>
      </c>
      <c r="J447" s="6" t="s">
        <v>3933</v>
      </c>
      <c r="K447" s="3" t="s">
        <v>3934</v>
      </c>
      <c r="L447" s="3" t="s">
        <v>1133</v>
      </c>
    </row>
    <row r="448" spans="1:12" s="13" customFormat="1" ht="20.100000000000001" customHeight="1">
      <c r="A448" s="36">
        <v>2</v>
      </c>
      <c r="B448" s="5" t="s">
        <v>3947</v>
      </c>
      <c r="C448" s="3" t="s">
        <v>14</v>
      </c>
      <c r="D448" s="3" t="s">
        <v>10</v>
      </c>
      <c r="E448" s="27">
        <v>35</v>
      </c>
      <c r="F448" s="27">
        <v>0</v>
      </c>
      <c r="G448" s="60">
        <v>35</v>
      </c>
      <c r="H448" s="27">
        <v>0</v>
      </c>
      <c r="I448" s="3" t="s">
        <v>1080</v>
      </c>
      <c r="J448" s="3" t="s">
        <v>1138</v>
      </c>
      <c r="K448" s="3" t="s">
        <v>1139</v>
      </c>
      <c r="L448" s="3" t="s">
        <v>1140</v>
      </c>
    </row>
    <row r="449" spans="1:229" s="13" customFormat="1" ht="20.100000000000001" customHeight="1">
      <c r="A449" s="36">
        <v>2</v>
      </c>
      <c r="B449" s="5" t="s">
        <v>3874</v>
      </c>
      <c r="C449" s="3" t="s">
        <v>3875</v>
      </c>
      <c r="D449" s="3" t="s">
        <v>10</v>
      </c>
      <c r="E449" s="27">
        <v>2030</v>
      </c>
      <c r="F449" s="27">
        <v>800</v>
      </c>
      <c r="G449" s="60">
        <v>1225</v>
      </c>
      <c r="H449" s="27">
        <v>5</v>
      </c>
      <c r="I449" s="6" t="s">
        <v>3876</v>
      </c>
      <c r="J449" s="6" t="s">
        <v>3877</v>
      </c>
      <c r="K449" s="3" t="s">
        <v>3878</v>
      </c>
      <c r="L449" s="3" t="s">
        <v>1125</v>
      </c>
    </row>
    <row r="450" spans="1:229" s="13" customFormat="1" ht="20.100000000000001" customHeight="1">
      <c r="A450" s="36">
        <v>2</v>
      </c>
      <c r="B450" s="5" t="s">
        <v>3879</v>
      </c>
      <c r="C450" s="3" t="s">
        <v>3875</v>
      </c>
      <c r="D450" s="3" t="s">
        <v>10</v>
      </c>
      <c r="E450" s="27">
        <v>1683</v>
      </c>
      <c r="F450" s="27">
        <v>680</v>
      </c>
      <c r="G450" s="60">
        <v>1000</v>
      </c>
      <c r="H450" s="27">
        <v>3</v>
      </c>
      <c r="I450" s="6" t="s">
        <v>3876</v>
      </c>
      <c r="J450" s="6" t="s">
        <v>3877</v>
      </c>
      <c r="K450" s="3" t="s">
        <v>3878</v>
      </c>
      <c r="L450" s="3" t="s">
        <v>1125</v>
      </c>
    </row>
    <row r="451" spans="1:229" s="13" customFormat="1" ht="20.100000000000001" customHeight="1">
      <c r="A451" s="36">
        <v>2</v>
      </c>
      <c r="B451" s="5" t="s">
        <v>3880</v>
      </c>
      <c r="C451" s="3" t="s">
        <v>3875</v>
      </c>
      <c r="D451" s="3" t="s">
        <v>10</v>
      </c>
      <c r="E451" s="27">
        <v>1565</v>
      </c>
      <c r="F451" s="27">
        <v>560</v>
      </c>
      <c r="G451" s="60">
        <v>1000</v>
      </c>
      <c r="H451" s="27">
        <v>5</v>
      </c>
      <c r="I451" s="6" t="s">
        <v>3876</v>
      </c>
      <c r="J451" s="6" t="s">
        <v>3877</v>
      </c>
      <c r="K451" s="3" t="s">
        <v>3881</v>
      </c>
      <c r="L451" s="3" t="s">
        <v>3882</v>
      </c>
    </row>
    <row r="452" spans="1:229" s="25" customFormat="1" ht="20.100000000000001" customHeight="1">
      <c r="A452" s="36">
        <v>2</v>
      </c>
      <c r="B452" s="5" t="s">
        <v>3886</v>
      </c>
      <c r="C452" s="3" t="s">
        <v>3776</v>
      </c>
      <c r="D452" s="3" t="s">
        <v>10</v>
      </c>
      <c r="E452" s="27">
        <v>970</v>
      </c>
      <c r="F452" s="27">
        <v>240</v>
      </c>
      <c r="G452" s="60">
        <v>670</v>
      </c>
      <c r="H452" s="27">
        <v>60</v>
      </c>
      <c r="I452" s="6" t="s">
        <v>3777</v>
      </c>
      <c r="J452" s="6" t="s">
        <v>3887</v>
      </c>
      <c r="K452" s="3" t="s">
        <v>3888</v>
      </c>
      <c r="L452" s="3" t="s">
        <v>3889</v>
      </c>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c r="BN452" s="13"/>
      <c r="BO452" s="13"/>
      <c r="BP452" s="13"/>
      <c r="BQ452" s="13"/>
      <c r="BR452" s="13"/>
      <c r="BS452" s="13"/>
      <c r="BT452" s="13"/>
      <c r="BU452" s="13"/>
      <c r="BV452" s="13"/>
      <c r="BW452" s="13"/>
      <c r="BX452" s="13"/>
      <c r="BY452" s="13"/>
      <c r="BZ452" s="13"/>
      <c r="CA452" s="13"/>
      <c r="CB452" s="13"/>
      <c r="CC452" s="13"/>
      <c r="CD452" s="13"/>
      <c r="CE452" s="13"/>
      <c r="CF452" s="13"/>
      <c r="CG452" s="13"/>
      <c r="CH452" s="13"/>
      <c r="CI452" s="13"/>
      <c r="CJ452" s="13"/>
      <c r="CK452" s="13"/>
      <c r="CL452" s="13"/>
      <c r="CM452" s="13"/>
      <c r="CN452" s="13"/>
      <c r="CO452" s="13"/>
      <c r="CP452" s="13"/>
      <c r="CQ452" s="13"/>
      <c r="CR452" s="13"/>
      <c r="CS452" s="13"/>
      <c r="CT452" s="13"/>
      <c r="CU452" s="13"/>
      <c r="CV452" s="13"/>
      <c r="CW452" s="13"/>
      <c r="CX452" s="13"/>
      <c r="CY452" s="13"/>
      <c r="CZ452" s="13"/>
      <c r="DA452" s="13"/>
      <c r="DB452" s="13"/>
      <c r="DC452" s="13"/>
      <c r="DD452" s="13"/>
      <c r="DE452" s="13"/>
      <c r="DF452" s="13"/>
      <c r="DG452" s="13"/>
      <c r="DH452" s="13"/>
      <c r="DI452" s="13"/>
      <c r="DJ452" s="13"/>
      <c r="DK452" s="13"/>
      <c r="DL452" s="13"/>
      <c r="DM452" s="13"/>
      <c r="DN452" s="13"/>
      <c r="DO452" s="13"/>
      <c r="DP452" s="13"/>
      <c r="DQ452" s="13"/>
      <c r="DR452" s="13"/>
      <c r="DS452" s="13"/>
      <c r="DT452" s="13"/>
      <c r="DU452" s="13"/>
      <c r="DV452" s="13"/>
      <c r="DW452" s="13"/>
      <c r="DX452" s="13"/>
      <c r="DY452" s="13"/>
      <c r="DZ452" s="13"/>
      <c r="EA452" s="13"/>
      <c r="EB452" s="13"/>
      <c r="EC452" s="13"/>
      <c r="ED452" s="13"/>
      <c r="EE452" s="13"/>
      <c r="EF452" s="13"/>
      <c r="EG452" s="13"/>
      <c r="EH452" s="13"/>
      <c r="EI452" s="13"/>
      <c r="EJ452" s="13"/>
      <c r="EK452" s="13"/>
      <c r="EL452" s="13"/>
      <c r="EM452" s="13"/>
      <c r="EN452" s="13"/>
      <c r="EO452" s="13"/>
      <c r="EP452" s="13"/>
      <c r="EQ452" s="13"/>
      <c r="ER452" s="13"/>
      <c r="ES452" s="13"/>
      <c r="ET452" s="13"/>
      <c r="EU452" s="13"/>
      <c r="EV452" s="13"/>
      <c r="EW452" s="13"/>
      <c r="EX452" s="13"/>
      <c r="EY452" s="13"/>
      <c r="EZ452" s="13"/>
      <c r="FA452" s="13"/>
      <c r="FB452" s="13"/>
      <c r="FC452" s="13"/>
      <c r="FD452" s="13"/>
      <c r="FE452" s="13"/>
      <c r="FF452" s="13"/>
      <c r="FG452" s="13"/>
      <c r="FH452" s="13"/>
      <c r="FI452" s="13"/>
      <c r="FJ452" s="13"/>
      <c r="FK452" s="13"/>
      <c r="FL452" s="13"/>
      <c r="FM452" s="13"/>
      <c r="FN452" s="13"/>
      <c r="FO452" s="13"/>
      <c r="FP452" s="13"/>
      <c r="FQ452" s="13"/>
      <c r="FR452" s="13"/>
      <c r="FS452" s="13"/>
      <c r="FT452" s="13"/>
      <c r="FU452" s="13"/>
      <c r="FV452" s="13"/>
      <c r="FW452" s="13"/>
      <c r="FX452" s="13"/>
      <c r="FY452" s="13"/>
      <c r="FZ452" s="13"/>
      <c r="GA452" s="13"/>
      <c r="GB452" s="13"/>
      <c r="GC452" s="13"/>
      <c r="GD452" s="13"/>
      <c r="GE452" s="13"/>
      <c r="GF452" s="13"/>
      <c r="GG452" s="13"/>
      <c r="GH452" s="13"/>
      <c r="GI452" s="13"/>
      <c r="GJ452" s="13"/>
      <c r="GK452" s="13"/>
      <c r="GL452" s="13"/>
      <c r="GM452" s="13"/>
      <c r="GN452" s="13"/>
      <c r="GO452" s="13"/>
      <c r="GP452" s="13"/>
      <c r="GQ452" s="13"/>
      <c r="GR452" s="13"/>
      <c r="GS452" s="13"/>
      <c r="GT452" s="13"/>
      <c r="GU452" s="13"/>
      <c r="GV452" s="13"/>
      <c r="GW452" s="13"/>
      <c r="GX452" s="13"/>
      <c r="GY452" s="13"/>
      <c r="GZ452" s="13"/>
      <c r="HA452" s="13"/>
      <c r="HB452" s="13"/>
      <c r="HC452" s="13"/>
      <c r="HD452" s="13"/>
      <c r="HE452" s="13"/>
      <c r="HF452" s="13"/>
      <c r="HG452" s="13"/>
      <c r="HH452" s="13"/>
      <c r="HI452" s="13"/>
      <c r="HJ452" s="13"/>
      <c r="HK452" s="13"/>
      <c r="HL452" s="13"/>
      <c r="HM452" s="13"/>
      <c r="HN452" s="13"/>
      <c r="HO452" s="13"/>
      <c r="HP452" s="13"/>
      <c r="HQ452" s="13"/>
      <c r="HR452" s="13"/>
      <c r="HS452" s="13"/>
      <c r="HT452" s="13"/>
      <c r="HU452" s="13"/>
    </row>
    <row r="453" spans="1:229" s="13" customFormat="1" ht="20.100000000000001" customHeight="1">
      <c r="A453" s="36">
        <v>2</v>
      </c>
      <c r="B453" s="5" t="s">
        <v>3883</v>
      </c>
      <c r="C453" s="3" t="s">
        <v>3875</v>
      </c>
      <c r="D453" s="3" t="s">
        <v>10</v>
      </c>
      <c r="E453" s="27">
        <v>1411</v>
      </c>
      <c r="F453" s="27">
        <v>750</v>
      </c>
      <c r="G453" s="60">
        <v>653</v>
      </c>
      <c r="H453" s="27">
        <v>8</v>
      </c>
      <c r="I453" s="6" t="s">
        <v>3876</v>
      </c>
      <c r="J453" s="6" t="s">
        <v>3877</v>
      </c>
      <c r="K453" s="3" t="s">
        <v>3881</v>
      </c>
      <c r="L453" s="3" t="s">
        <v>3882</v>
      </c>
    </row>
    <row r="454" spans="1:229" s="13" customFormat="1" ht="20.100000000000001" customHeight="1">
      <c r="A454" s="36">
        <v>2</v>
      </c>
      <c r="B454" s="5" t="s">
        <v>3884</v>
      </c>
      <c r="C454" s="3" t="s">
        <v>79</v>
      </c>
      <c r="D454" s="3" t="s">
        <v>10</v>
      </c>
      <c r="E454" s="27">
        <v>1000</v>
      </c>
      <c r="F454" s="27">
        <v>400</v>
      </c>
      <c r="G454" s="60">
        <v>500</v>
      </c>
      <c r="H454" s="27">
        <v>100</v>
      </c>
      <c r="I454" s="6" t="s">
        <v>1080</v>
      </c>
      <c r="J454" s="6" t="s">
        <v>3885</v>
      </c>
      <c r="K454" s="3" t="s">
        <v>1090</v>
      </c>
      <c r="L454" s="3" t="s">
        <v>1091</v>
      </c>
    </row>
    <row r="455" spans="1:229" s="13" customFormat="1" ht="20.100000000000001" customHeight="1">
      <c r="A455" s="36">
        <v>2</v>
      </c>
      <c r="B455" s="23" t="s">
        <v>3901</v>
      </c>
      <c r="C455" s="3" t="s">
        <v>3902</v>
      </c>
      <c r="D455" s="3" t="s">
        <v>10</v>
      </c>
      <c r="E455" s="27">
        <v>520</v>
      </c>
      <c r="F455" s="27">
        <v>200</v>
      </c>
      <c r="G455" s="60">
        <v>320</v>
      </c>
      <c r="H455" s="27">
        <v>0</v>
      </c>
      <c r="I455" s="6" t="s">
        <v>3777</v>
      </c>
      <c r="J455" s="6" t="s">
        <v>3887</v>
      </c>
      <c r="K455" s="3" t="s">
        <v>3903</v>
      </c>
      <c r="L455" s="3" t="s">
        <v>3904</v>
      </c>
    </row>
    <row r="456" spans="1:229" s="13" customFormat="1" ht="20.100000000000001" customHeight="1">
      <c r="A456" s="36">
        <v>2</v>
      </c>
      <c r="B456" s="5" t="s">
        <v>3953</v>
      </c>
      <c r="C456" s="3" t="s">
        <v>14</v>
      </c>
      <c r="D456" s="3" t="s">
        <v>10</v>
      </c>
      <c r="E456" s="27">
        <v>25</v>
      </c>
      <c r="F456" s="27">
        <v>0</v>
      </c>
      <c r="G456" s="60">
        <v>25</v>
      </c>
      <c r="H456" s="27">
        <v>0</v>
      </c>
      <c r="I456" s="3" t="s">
        <v>1080</v>
      </c>
      <c r="J456" s="3" t="s">
        <v>1138</v>
      </c>
      <c r="K456" s="3" t="s">
        <v>1139</v>
      </c>
      <c r="L456" s="3" t="s">
        <v>1140</v>
      </c>
    </row>
    <row r="457" spans="1:229" s="13" customFormat="1" ht="20.100000000000001" customHeight="1">
      <c r="A457" s="36">
        <v>2</v>
      </c>
      <c r="B457" s="5" t="s">
        <v>3916</v>
      </c>
      <c r="C457" s="3" t="s">
        <v>3917</v>
      </c>
      <c r="D457" s="3" t="s">
        <v>10</v>
      </c>
      <c r="E457" s="27">
        <v>300</v>
      </c>
      <c r="F457" s="27">
        <v>80</v>
      </c>
      <c r="G457" s="60">
        <v>210</v>
      </c>
      <c r="H457" s="27">
        <v>10</v>
      </c>
      <c r="I457" s="6" t="s">
        <v>3918</v>
      </c>
      <c r="J457" s="6" t="s">
        <v>3919</v>
      </c>
      <c r="K457" s="3" t="s">
        <v>3920</v>
      </c>
      <c r="L457" s="3" t="s">
        <v>3921</v>
      </c>
    </row>
    <row r="458" spans="1:229" s="13" customFormat="1" ht="20.100000000000001" customHeight="1">
      <c r="A458" s="36">
        <v>2</v>
      </c>
      <c r="B458" s="5" t="s">
        <v>3890</v>
      </c>
      <c r="C458" s="3" t="s">
        <v>3776</v>
      </c>
      <c r="D458" s="3" t="s">
        <v>10</v>
      </c>
      <c r="E458" s="27">
        <v>933</v>
      </c>
      <c r="F458" s="27">
        <v>742</v>
      </c>
      <c r="G458" s="60">
        <v>182</v>
      </c>
      <c r="H458" s="27">
        <v>9</v>
      </c>
      <c r="I458" s="6" t="s">
        <v>3777</v>
      </c>
      <c r="J458" s="6" t="s">
        <v>3887</v>
      </c>
      <c r="K458" s="3" t="s">
        <v>3888</v>
      </c>
      <c r="L458" s="3" t="s">
        <v>3891</v>
      </c>
    </row>
    <row r="459" spans="1:229" s="13" customFormat="1" ht="20.100000000000001" customHeight="1">
      <c r="A459" s="36">
        <v>2</v>
      </c>
      <c r="B459" s="5" t="s">
        <v>1134</v>
      </c>
      <c r="C459" s="3" t="s">
        <v>194</v>
      </c>
      <c r="D459" s="3" t="s">
        <v>10</v>
      </c>
      <c r="E459" s="27">
        <v>170</v>
      </c>
      <c r="F459" s="27">
        <v>0</v>
      </c>
      <c r="G459" s="60">
        <v>170</v>
      </c>
      <c r="H459" s="27">
        <v>0</v>
      </c>
      <c r="I459" s="6" t="s">
        <v>1080</v>
      </c>
      <c r="J459" s="6" t="s">
        <v>3937</v>
      </c>
      <c r="K459" s="3" t="s">
        <v>1135</v>
      </c>
      <c r="L459" s="3" t="s">
        <v>1136</v>
      </c>
    </row>
    <row r="460" spans="1:229" s="13" customFormat="1" ht="20.100000000000001" customHeight="1">
      <c r="A460" s="36">
        <v>2</v>
      </c>
      <c r="B460" s="5" t="s">
        <v>3922</v>
      </c>
      <c r="C460" s="3" t="s">
        <v>1636</v>
      </c>
      <c r="D460" s="3" t="s">
        <v>10</v>
      </c>
      <c r="E460" s="27">
        <v>250</v>
      </c>
      <c r="F460" s="27">
        <v>80</v>
      </c>
      <c r="G460" s="60">
        <v>160</v>
      </c>
      <c r="H460" s="27">
        <v>10</v>
      </c>
      <c r="I460" s="6" t="s">
        <v>3918</v>
      </c>
      <c r="J460" s="6" t="s">
        <v>3919</v>
      </c>
      <c r="K460" s="3" t="s">
        <v>3923</v>
      </c>
      <c r="L460" s="3" t="s">
        <v>3924</v>
      </c>
    </row>
    <row r="461" spans="1:229" s="13" customFormat="1" ht="20.100000000000001" customHeight="1">
      <c r="A461" s="36">
        <v>2</v>
      </c>
      <c r="B461" s="5" t="s">
        <v>3892</v>
      </c>
      <c r="C461" s="3" t="s">
        <v>1642</v>
      </c>
      <c r="D461" s="3" t="s">
        <v>10</v>
      </c>
      <c r="E461" s="27">
        <v>618</v>
      </c>
      <c r="F461" s="27">
        <v>548</v>
      </c>
      <c r="G461" s="60">
        <v>70</v>
      </c>
      <c r="H461" s="27">
        <v>0</v>
      </c>
      <c r="I461" s="6" t="s">
        <v>3777</v>
      </c>
      <c r="J461" s="6" t="s">
        <v>3893</v>
      </c>
      <c r="K461" s="3" t="s">
        <v>3894</v>
      </c>
      <c r="L461" s="3" t="s">
        <v>3895</v>
      </c>
    </row>
    <row r="462" spans="1:229" s="13" customFormat="1" ht="20.100000000000001" customHeight="1">
      <c r="A462" s="36">
        <v>2</v>
      </c>
      <c r="B462" s="5" t="s">
        <v>1137</v>
      </c>
      <c r="C462" s="3" t="s">
        <v>194</v>
      </c>
      <c r="D462" s="3" t="s">
        <v>10</v>
      </c>
      <c r="E462" s="27">
        <v>50</v>
      </c>
      <c r="F462" s="27">
        <v>0</v>
      </c>
      <c r="G462" s="60">
        <v>50</v>
      </c>
      <c r="H462" s="27">
        <v>0</v>
      </c>
      <c r="I462" s="6" t="s">
        <v>1080</v>
      </c>
      <c r="J462" s="6" t="s">
        <v>1770</v>
      </c>
      <c r="K462" s="3" t="s">
        <v>1120</v>
      </c>
      <c r="L462" s="3" t="s">
        <v>1121</v>
      </c>
    </row>
    <row r="463" spans="1:229" s="13" customFormat="1" ht="20.100000000000001" customHeight="1">
      <c r="A463" s="36">
        <v>2</v>
      </c>
      <c r="B463" s="5" t="s">
        <v>3929</v>
      </c>
      <c r="C463" s="3" t="s">
        <v>1636</v>
      </c>
      <c r="D463" s="3" t="s">
        <v>10</v>
      </c>
      <c r="E463" s="27">
        <v>191</v>
      </c>
      <c r="F463" s="27">
        <v>138</v>
      </c>
      <c r="G463" s="60">
        <v>50</v>
      </c>
      <c r="H463" s="27">
        <v>3</v>
      </c>
      <c r="I463" s="6" t="s">
        <v>3918</v>
      </c>
      <c r="J463" s="6" t="s">
        <v>3919</v>
      </c>
      <c r="K463" s="3" t="s">
        <v>3930</v>
      </c>
      <c r="L463" s="3" t="s">
        <v>3931</v>
      </c>
    </row>
    <row r="464" spans="1:229" s="13" customFormat="1" ht="20.100000000000001" customHeight="1">
      <c r="A464" s="36">
        <v>2</v>
      </c>
      <c r="B464" s="5" t="s">
        <v>3948</v>
      </c>
      <c r="C464" s="3" t="s">
        <v>3949</v>
      </c>
      <c r="D464" s="3" t="s">
        <v>10</v>
      </c>
      <c r="E464" s="27">
        <v>26</v>
      </c>
      <c r="F464" s="27">
        <v>0</v>
      </c>
      <c r="G464" s="60">
        <v>25</v>
      </c>
      <c r="H464" s="27">
        <v>1</v>
      </c>
      <c r="I464" s="6" t="s">
        <v>3777</v>
      </c>
      <c r="J464" s="6" t="s">
        <v>3950</v>
      </c>
      <c r="K464" s="3" t="s">
        <v>3951</v>
      </c>
      <c r="L464" s="3" t="s">
        <v>3952</v>
      </c>
    </row>
    <row r="465" spans="1:12" s="13" customFormat="1" ht="20.100000000000001" customHeight="1">
      <c r="A465" s="36">
        <v>2</v>
      </c>
      <c r="B465" s="5" t="s">
        <v>3943</v>
      </c>
      <c r="C465" s="3" t="s">
        <v>3944</v>
      </c>
      <c r="D465" s="3" t="s">
        <v>10</v>
      </c>
      <c r="E465" s="27">
        <v>42</v>
      </c>
      <c r="F465" s="27">
        <v>20</v>
      </c>
      <c r="G465" s="60">
        <v>20</v>
      </c>
      <c r="H465" s="27">
        <v>2</v>
      </c>
      <c r="I465" s="6" t="s">
        <v>3870</v>
      </c>
      <c r="J465" s="6" t="s">
        <v>2406</v>
      </c>
      <c r="K465" s="3" t="s">
        <v>3945</v>
      </c>
      <c r="L465" s="3" t="s">
        <v>3946</v>
      </c>
    </row>
    <row r="466" spans="1:12" s="13" customFormat="1" ht="20.100000000000001" customHeight="1">
      <c r="A466" s="36">
        <v>2</v>
      </c>
      <c r="B466" s="5" t="s">
        <v>3954</v>
      </c>
      <c r="C466" s="3" t="s">
        <v>3853</v>
      </c>
      <c r="D466" s="3" t="s">
        <v>10</v>
      </c>
      <c r="E466" s="27">
        <v>15</v>
      </c>
      <c r="F466" s="27">
        <v>0</v>
      </c>
      <c r="G466" s="60">
        <v>15</v>
      </c>
      <c r="H466" s="27">
        <v>0</v>
      </c>
      <c r="I466" s="6" t="s">
        <v>3777</v>
      </c>
      <c r="J466" s="6" t="s">
        <v>3955</v>
      </c>
      <c r="K466" s="3" t="s">
        <v>3956</v>
      </c>
      <c r="L466" s="3" t="s">
        <v>3957</v>
      </c>
    </row>
    <row r="467" spans="1:12" s="13" customFormat="1" ht="20.100000000000001" customHeight="1">
      <c r="A467" s="36">
        <v>2</v>
      </c>
      <c r="B467" s="5" t="s">
        <v>107</v>
      </c>
      <c r="C467" s="3" t="s">
        <v>14</v>
      </c>
      <c r="D467" s="3" t="s">
        <v>10</v>
      </c>
      <c r="E467" s="27">
        <f>SUM(F467:J467)</f>
        <v>1429</v>
      </c>
      <c r="F467" s="27">
        <v>504</v>
      </c>
      <c r="G467" s="60">
        <v>915</v>
      </c>
      <c r="H467" s="27">
        <v>10</v>
      </c>
      <c r="I467" s="6" t="s">
        <v>11</v>
      </c>
      <c r="J467" s="6" t="s">
        <v>1630</v>
      </c>
      <c r="K467" s="3" t="s">
        <v>108</v>
      </c>
      <c r="L467" s="3" t="s">
        <v>109</v>
      </c>
    </row>
    <row r="468" spans="1:12" s="13" customFormat="1" ht="20.100000000000001" customHeight="1">
      <c r="A468" s="36">
        <v>2</v>
      </c>
      <c r="B468" s="5" t="s">
        <v>49</v>
      </c>
      <c r="C468" s="3" t="s">
        <v>14</v>
      </c>
      <c r="D468" s="3" t="s">
        <v>10</v>
      </c>
      <c r="E468" s="27">
        <f>SUM(F468:J468)</f>
        <v>374</v>
      </c>
      <c r="F468" s="27">
        <v>169</v>
      </c>
      <c r="G468" s="60">
        <v>178</v>
      </c>
      <c r="H468" s="27">
        <v>27</v>
      </c>
      <c r="I468" s="6" t="s">
        <v>11</v>
      </c>
      <c r="J468" s="6" t="s">
        <v>1622</v>
      </c>
      <c r="K468" s="3" t="s">
        <v>50</v>
      </c>
      <c r="L468" s="3" t="s">
        <v>51</v>
      </c>
    </row>
    <row r="469" spans="1:12" s="13" customFormat="1" ht="20.100000000000001" customHeight="1">
      <c r="A469" s="36">
        <v>2</v>
      </c>
      <c r="B469" s="5" t="s">
        <v>52</v>
      </c>
      <c r="C469" s="3" t="s">
        <v>14</v>
      </c>
      <c r="D469" s="3" t="s">
        <v>10</v>
      </c>
      <c r="E469" s="27">
        <f>SUM(F469:J469)</f>
        <v>372</v>
      </c>
      <c r="F469" s="27">
        <v>162</v>
      </c>
      <c r="G469" s="60">
        <v>104</v>
      </c>
      <c r="H469" s="27">
        <v>106</v>
      </c>
      <c r="I469" s="6" t="s">
        <v>11</v>
      </c>
      <c r="J469" s="6" t="s">
        <v>1624</v>
      </c>
      <c r="K469" s="3" t="s">
        <v>53</v>
      </c>
      <c r="L469" s="3" t="s">
        <v>54</v>
      </c>
    </row>
    <row r="470" spans="1:12" s="13" customFormat="1" ht="20.100000000000001" customHeight="1">
      <c r="A470" s="36">
        <v>2</v>
      </c>
      <c r="B470" s="5" t="s">
        <v>1579</v>
      </c>
      <c r="C470" s="3" t="s">
        <v>193</v>
      </c>
      <c r="D470" s="3" t="s">
        <v>1573</v>
      </c>
      <c r="E470" s="27">
        <f>SUM(F470:J470)</f>
        <v>792</v>
      </c>
      <c r="F470" s="27">
        <v>30</v>
      </c>
      <c r="G470" s="60">
        <v>740</v>
      </c>
      <c r="H470" s="27">
        <v>22</v>
      </c>
      <c r="I470" s="6" t="s">
        <v>11</v>
      </c>
      <c r="J470" s="6" t="s">
        <v>1574</v>
      </c>
      <c r="K470" s="3" t="s">
        <v>1580</v>
      </c>
      <c r="L470" s="3" t="s">
        <v>1581</v>
      </c>
    </row>
    <row r="471" spans="1:12" s="13" customFormat="1" ht="20.100000000000001" customHeight="1">
      <c r="A471" s="36">
        <v>2</v>
      </c>
      <c r="B471" s="5" t="s">
        <v>89</v>
      </c>
      <c r="C471" s="3" t="s">
        <v>83</v>
      </c>
      <c r="D471" s="3" t="s">
        <v>10</v>
      </c>
      <c r="E471" s="27">
        <f>SUM(F471:J471)</f>
        <v>900</v>
      </c>
      <c r="F471" s="27">
        <v>350</v>
      </c>
      <c r="G471" s="60">
        <v>550</v>
      </c>
      <c r="H471" s="27">
        <v>0</v>
      </c>
      <c r="I471" s="6" t="s">
        <v>11</v>
      </c>
      <c r="J471" s="6" t="s">
        <v>77</v>
      </c>
      <c r="K471" s="3" t="s">
        <v>90</v>
      </c>
      <c r="L471" s="3" t="s">
        <v>91</v>
      </c>
    </row>
    <row r="472" spans="1:12" s="13" customFormat="1" ht="20.100000000000001" customHeight="1">
      <c r="A472" s="36">
        <v>2</v>
      </c>
      <c r="B472" s="5" t="s">
        <v>164</v>
      </c>
      <c r="C472" s="3" t="s">
        <v>83</v>
      </c>
      <c r="D472" s="3" t="s">
        <v>10</v>
      </c>
      <c r="E472" s="27">
        <v>500</v>
      </c>
      <c r="F472" s="27">
        <v>0</v>
      </c>
      <c r="G472" s="60">
        <v>500</v>
      </c>
      <c r="H472" s="27">
        <v>0</v>
      </c>
      <c r="I472" s="6" t="s">
        <v>11</v>
      </c>
      <c r="J472" s="6" t="s">
        <v>158</v>
      </c>
      <c r="K472" s="3" t="s">
        <v>165</v>
      </c>
      <c r="L472" s="3" t="s">
        <v>166</v>
      </c>
    </row>
    <row r="473" spans="1:12" s="13" customFormat="1" ht="20.100000000000001" customHeight="1">
      <c r="A473" s="36">
        <v>2</v>
      </c>
      <c r="B473" s="5" t="s">
        <v>1577</v>
      </c>
      <c r="C473" s="3" t="s">
        <v>83</v>
      </c>
      <c r="D473" s="3" t="s">
        <v>1573</v>
      </c>
      <c r="E473" s="27">
        <f>SUM(F473:J473)</f>
        <v>3668</v>
      </c>
      <c r="F473" s="27">
        <v>3084</v>
      </c>
      <c r="G473" s="60">
        <v>484</v>
      </c>
      <c r="H473" s="27">
        <v>100</v>
      </c>
      <c r="I473" s="6" t="s">
        <v>11</v>
      </c>
      <c r="J473" s="6" t="s">
        <v>1574</v>
      </c>
      <c r="K473" s="3" t="s">
        <v>1575</v>
      </c>
      <c r="L473" s="3" t="s">
        <v>1576</v>
      </c>
    </row>
    <row r="474" spans="1:12" s="13" customFormat="1" ht="20.100000000000001" customHeight="1">
      <c r="A474" s="36">
        <v>2</v>
      </c>
      <c r="B474" s="5" t="s">
        <v>1582</v>
      </c>
      <c r="C474" s="3" t="s">
        <v>193</v>
      </c>
      <c r="D474" s="3" t="s">
        <v>1573</v>
      </c>
      <c r="E474" s="27">
        <f>SUM(F474:J474)</f>
        <v>478</v>
      </c>
      <c r="F474" s="27">
        <v>28</v>
      </c>
      <c r="G474" s="60">
        <v>431</v>
      </c>
      <c r="H474" s="27">
        <v>19</v>
      </c>
      <c r="I474" s="6" t="s">
        <v>11</v>
      </c>
      <c r="J474" s="6" t="s">
        <v>1574</v>
      </c>
      <c r="K474" s="3" t="s">
        <v>1583</v>
      </c>
      <c r="L474" s="3" t="s">
        <v>1584</v>
      </c>
    </row>
    <row r="475" spans="1:12" s="13" customFormat="1" ht="20.100000000000001" customHeight="1">
      <c r="A475" s="36">
        <v>2</v>
      </c>
      <c r="B475" s="5" t="s">
        <v>82</v>
      </c>
      <c r="C475" s="3" t="s">
        <v>83</v>
      </c>
      <c r="D475" s="3" t="s">
        <v>10</v>
      </c>
      <c r="E475" s="27">
        <f>SUM(F475:J475)</f>
        <v>350</v>
      </c>
      <c r="F475" s="27">
        <v>0</v>
      </c>
      <c r="G475" s="60">
        <v>350</v>
      </c>
      <c r="H475" s="27">
        <v>0</v>
      </c>
      <c r="I475" s="6" t="s">
        <v>11</v>
      </c>
      <c r="J475" s="6" t="s">
        <v>77</v>
      </c>
      <c r="K475" s="3" t="s">
        <v>84</v>
      </c>
      <c r="L475" s="3" t="s">
        <v>85</v>
      </c>
    </row>
    <row r="476" spans="1:12" s="13" customFormat="1" ht="20.100000000000001" customHeight="1">
      <c r="A476" s="36">
        <v>2</v>
      </c>
      <c r="B476" s="5" t="s">
        <v>1578</v>
      </c>
      <c r="C476" s="3" t="s">
        <v>83</v>
      </c>
      <c r="D476" s="3" t="s">
        <v>1573</v>
      </c>
      <c r="E476" s="27">
        <f>SUM(F476:J476)</f>
        <v>2335</v>
      </c>
      <c r="F476" s="27">
        <v>1927</v>
      </c>
      <c r="G476" s="60">
        <v>308</v>
      </c>
      <c r="H476" s="27">
        <v>100</v>
      </c>
      <c r="I476" s="6" t="s">
        <v>11</v>
      </c>
      <c r="J476" s="6" t="s">
        <v>1574</v>
      </c>
      <c r="K476" s="3" t="s">
        <v>1570</v>
      </c>
      <c r="L476" s="3" t="s">
        <v>1571</v>
      </c>
    </row>
    <row r="477" spans="1:12" s="13" customFormat="1" ht="20.100000000000001" customHeight="1">
      <c r="A477" s="36">
        <v>2</v>
      </c>
      <c r="B477" s="5" t="s">
        <v>1597</v>
      </c>
      <c r="C477" s="3" t="s">
        <v>193</v>
      </c>
      <c r="D477" s="3" t="s">
        <v>10</v>
      </c>
      <c r="E477" s="27">
        <f>SUM(F477:J477)</f>
        <v>300</v>
      </c>
      <c r="F477" s="27">
        <v>0</v>
      </c>
      <c r="G477" s="60">
        <v>300</v>
      </c>
      <c r="H477" s="27">
        <v>0</v>
      </c>
      <c r="I477" s="6" t="s">
        <v>11</v>
      </c>
      <c r="J477" s="6" t="s">
        <v>1552</v>
      </c>
      <c r="K477" s="3" t="s">
        <v>1595</v>
      </c>
      <c r="L477" s="3" t="s">
        <v>1596</v>
      </c>
    </row>
    <row r="478" spans="1:12" s="13" customFormat="1" ht="20.100000000000001" customHeight="1">
      <c r="A478" s="36">
        <v>2</v>
      </c>
      <c r="B478" s="5" t="s">
        <v>167</v>
      </c>
      <c r="C478" s="3" t="s">
        <v>83</v>
      </c>
      <c r="D478" s="3" t="s">
        <v>10</v>
      </c>
      <c r="E478" s="27">
        <v>300</v>
      </c>
      <c r="F478" s="27">
        <v>0</v>
      </c>
      <c r="G478" s="60">
        <v>300</v>
      </c>
      <c r="H478" s="27">
        <v>0</v>
      </c>
      <c r="I478" s="6" t="s">
        <v>11</v>
      </c>
      <c r="J478" s="6" t="s">
        <v>158</v>
      </c>
      <c r="K478" s="3" t="s">
        <v>168</v>
      </c>
      <c r="L478" s="3" t="s">
        <v>169</v>
      </c>
    </row>
    <row r="479" spans="1:12" s="13" customFormat="1" ht="20.100000000000001" customHeight="1">
      <c r="A479" s="36">
        <v>2</v>
      </c>
      <c r="B479" s="5" t="s">
        <v>1585</v>
      </c>
      <c r="C479" s="3" t="s">
        <v>193</v>
      </c>
      <c r="D479" s="3" t="s">
        <v>1573</v>
      </c>
      <c r="E479" s="27">
        <f t="shared" ref="E479:E484" si="2">SUM(F479:J479)</f>
        <v>289</v>
      </c>
      <c r="F479" s="27">
        <v>0</v>
      </c>
      <c r="G479" s="60">
        <v>289</v>
      </c>
      <c r="H479" s="27">
        <v>0</v>
      </c>
      <c r="I479" s="6" t="s">
        <v>11</v>
      </c>
      <c r="J479" s="6" t="s">
        <v>1574</v>
      </c>
      <c r="K479" s="3" t="s">
        <v>1586</v>
      </c>
      <c r="L479" s="3" t="s">
        <v>1587</v>
      </c>
    </row>
    <row r="480" spans="1:12" s="13" customFormat="1" ht="20.100000000000001" customHeight="1">
      <c r="A480" s="36">
        <v>2</v>
      </c>
      <c r="B480" s="5" t="s">
        <v>1591</v>
      </c>
      <c r="C480" s="3" t="s">
        <v>193</v>
      </c>
      <c r="D480" s="3" t="s">
        <v>10</v>
      </c>
      <c r="E480" s="27">
        <f t="shared" si="2"/>
        <v>250</v>
      </c>
      <c r="F480" s="27">
        <v>0</v>
      </c>
      <c r="G480" s="60">
        <v>250</v>
      </c>
      <c r="H480" s="27">
        <v>0</v>
      </c>
      <c r="I480" s="6" t="s">
        <v>11</v>
      </c>
      <c r="J480" s="6" t="s">
        <v>1574</v>
      </c>
      <c r="K480" s="3" t="s">
        <v>1592</v>
      </c>
      <c r="L480" s="3" t="s">
        <v>1593</v>
      </c>
    </row>
    <row r="481" spans="1:12" s="13" customFormat="1" ht="20.100000000000001" customHeight="1">
      <c r="A481" s="36">
        <v>2</v>
      </c>
      <c r="B481" s="5" t="s">
        <v>1572</v>
      </c>
      <c r="C481" s="3" t="s">
        <v>83</v>
      </c>
      <c r="D481" s="3" t="s">
        <v>1573</v>
      </c>
      <c r="E481" s="27">
        <f t="shared" si="2"/>
        <v>214</v>
      </c>
      <c r="F481" s="27">
        <v>0</v>
      </c>
      <c r="G481" s="60">
        <v>214</v>
      </c>
      <c r="H481" s="27">
        <v>0</v>
      </c>
      <c r="I481" s="6" t="s">
        <v>11</v>
      </c>
      <c r="J481" s="6" t="s">
        <v>1574</v>
      </c>
      <c r="K481" s="3" t="s">
        <v>1575</v>
      </c>
      <c r="L481" s="3" t="s">
        <v>1576</v>
      </c>
    </row>
    <row r="482" spans="1:12" s="13" customFormat="1" ht="20.100000000000001" customHeight="1">
      <c r="A482" s="36">
        <v>2</v>
      </c>
      <c r="B482" s="5" t="s">
        <v>1568</v>
      </c>
      <c r="C482" s="3" t="s">
        <v>83</v>
      </c>
      <c r="D482" s="3" t="s">
        <v>1569</v>
      </c>
      <c r="E482" s="27">
        <f t="shared" si="2"/>
        <v>245</v>
      </c>
      <c r="F482" s="27">
        <v>52</v>
      </c>
      <c r="G482" s="60">
        <v>193</v>
      </c>
      <c r="H482" s="27">
        <v>0</v>
      </c>
      <c r="I482" s="6" t="s">
        <v>11</v>
      </c>
      <c r="J482" s="6" t="s">
        <v>1552</v>
      </c>
      <c r="K482" s="3" t="s">
        <v>1570</v>
      </c>
      <c r="L482" s="3" t="s">
        <v>1571</v>
      </c>
    </row>
    <row r="483" spans="1:12" s="13" customFormat="1" ht="20.100000000000001" customHeight="1">
      <c r="A483" s="36">
        <v>2</v>
      </c>
      <c r="B483" s="5" t="s">
        <v>92</v>
      </c>
      <c r="C483" s="3" t="s">
        <v>83</v>
      </c>
      <c r="D483" s="3" t="s">
        <v>10</v>
      </c>
      <c r="E483" s="27">
        <f t="shared" si="2"/>
        <v>160</v>
      </c>
      <c r="F483" s="27">
        <v>0</v>
      </c>
      <c r="G483" s="60">
        <v>160</v>
      </c>
      <c r="H483" s="27">
        <v>0</v>
      </c>
      <c r="I483" s="6" t="s">
        <v>11</v>
      </c>
      <c r="J483" s="6" t="s">
        <v>77</v>
      </c>
      <c r="K483" s="3" t="s">
        <v>93</v>
      </c>
      <c r="L483" s="3" t="s">
        <v>94</v>
      </c>
    </row>
    <row r="484" spans="1:12" s="13" customFormat="1" ht="20.100000000000001" customHeight="1">
      <c r="A484" s="36">
        <v>2</v>
      </c>
      <c r="B484" s="5" t="s">
        <v>1594</v>
      </c>
      <c r="C484" s="3" t="s">
        <v>193</v>
      </c>
      <c r="D484" s="3" t="s">
        <v>10</v>
      </c>
      <c r="E484" s="27">
        <f t="shared" si="2"/>
        <v>150</v>
      </c>
      <c r="F484" s="27">
        <v>0</v>
      </c>
      <c r="G484" s="60">
        <v>150</v>
      </c>
      <c r="H484" s="27">
        <v>0</v>
      </c>
      <c r="I484" s="6" t="s">
        <v>11</v>
      </c>
      <c r="J484" s="6" t="s">
        <v>1552</v>
      </c>
      <c r="K484" s="3" t="s">
        <v>1595</v>
      </c>
      <c r="L484" s="3" t="s">
        <v>1596</v>
      </c>
    </row>
    <row r="485" spans="1:12" s="13" customFormat="1" ht="20.100000000000001" customHeight="1">
      <c r="A485" s="36">
        <v>2</v>
      </c>
      <c r="B485" s="5" t="s">
        <v>170</v>
      </c>
      <c r="C485" s="3" t="s">
        <v>79</v>
      </c>
      <c r="D485" s="3" t="s">
        <v>10</v>
      </c>
      <c r="E485" s="27">
        <v>850</v>
      </c>
      <c r="F485" s="27">
        <v>700</v>
      </c>
      <c r="G485" s="60">
        <v>150</v>
      </c>
      <c r="H485" s="28" t="s">
        <v>2227</v>
      </c>
      <c r="I485" s="6" t="s">
        <v>11</v>
      </c>
      <c r="J485" s="6" t="s">
        <v>158</v>
      </c>
      <c r="K485" s="3" t="s">
        <v>171</v>
      </c>
      <c r="L485" s="3" t="s">
        <v>172</v>
      </c>
    </row>
    <row r="486" spans="1:12" s="13" customFormat="1" ht="20.100000000000001" customHeight="1">
      <c r="A486" s="36">
        <v>2</v>
      </c>
      <c r="B486" s="5" t="s">
        <v>163</v>
      </c>
      <c r="C486" s="3" t="s">
        <v>160</v>
      </c>
      <c r="D486" s="3" t="s">
        <v>10</v>
      </c>
      <c r="E486" s="27">
        <v>144</v>
      </c>
      <c r="F486" s="27">
        <v>0</v>
      </c>
      <c r="G486" s="60">
        <v>144</v>
      </c>
      <c r="H486" s="28" t="s">
        <v>2227</v>
      </c>
      <c r="I486" s="6" t="s">
        <v>11</v>
      </c>
      <c r="J486" s="6" t="s">
        <v>158</v>
      </c>
      <c r="K486" s="3" t="s">
        <v>161</v>
      </c>
      <c r="L486" s="3" t="s">
        <v>162</v>
      </c>
    </row>
    <row r="487" spans="1:12" s="13" customFormat="1" ht="20.100000000000001" customHeight="1">
      <c r="A487" s="36">
        <v>2</v>
      </c>
      <c r="B487" s="5" t="s">
        <v>1588</v>
      </c>
      <c r="C487" s="3" t="s">
        <v>193</v>
      </c>
      <c r="D487" s="3" t="s">
        <v>10</v>
      </c>
      <c r="E487" s="27">
        <f>SUM(F487:J487)</f>
        <v>100</v>
      </c>
      <c r="F487" s="27">
        <v>0</v>
      </c>
      <c r="G487" s="60">
        <v>100</v>
      </c>
      <c r="H487" s="27">
        <v>0</v>
      </c>
      <c r="I487" s="6" t="s">
        <v>11</v>
      </c>
      <c r="J487" s="6" t="s">
        <v>1574</v>
      </c>
      <c r="K487" s="3" t="s">
        <v>1589</v>
      </c>
      <c r="L487" s="3" t="s">
        <v>1590</v>
      </c>
    </row>
    <row r="488" spans="1:12" s="13" customFormat="1" ht="20.100000000000001" customHeight="1">
      <c r="A488" s="36">
        <v>2</v>
      </c>
      <c r="B488" s="5" t="s">
        <v>159</v>
      </c>
      <c r="C488" s="3" t="s">
        <v>160</v>
      </c>
      <c r="D488" s="3" t="s">
        <v>10</v>
      </c>
      <c r="E488" s="27">
        <v>65</v>
      </c>
      <c r="F488" s="27">
        <v>13</v>
      </c>
      <c r="G488" s="60">
        <v>52</v>
      </c>
      <c r="H488" s="28" t="s">
        <v>2227</v>
      </c>
      <c r="I488" s="6" t="s">
        <v>11</v>
      </c>
      <c r="J488" s="6" t="s">
        <v>158</v>
      </c>
      <c r="K488" s="3" t="s">
        <v>161</v>
      </c>
      <c r="L488" s="3" t="s">
        <v>162</v>
      </c>
    </row>
    <row r="489" spans="1:12" s="13" customFormat="1" ht="20.100000000000001" customHeight="1">
      <c r="A489" s="36">
        <v>2</v>
      </c>
      <c r="B489" s="5" t="s">
        <v>174</v>
      </c>
      <c r="C489" s="3" t="s">
        <v>79</v>
      </c>
      <c r="D489" s="3" t="s">
        <v>10</v>
      </c>
      <c r="E489" s="27">
        <v>130</v>
      </c>
      <c r="F489" s="27">
        <v>80</v>
      </c>
      <c r="G489" s="60">
        <v>50</v>
      </c>
      <c r="H489" s="28" t="s">
        <v>2227</v>
      </c>
      <c r="I489" s="6" t="s">
        <v>11</v>
      </c>
      <c r="J489" s="6" t="s">
        <v>158</v>
      </c>
      <c r="K489" s="3" t="s">
        <v>161</v>
      </c>
      <c r="L489" s="3" t="s">
        <v>162</v>
      </c>
    </row>
    <row r="490" spans="1:12" s="13" customFormat="1" ht="20.100000000000001" customHeight="1">
      <c r="A490" s="36">
        <v>2</v>
      </c>
      <c r="B490" s="5" t="s">
        <v>175</v>
      </c>
      <c r="C490" s="3" t="s">
        <v>79</v>
      </c>
      <c r="D490" s="3" t="s">
        <v>10</v>
      </c>
      <c r="E490" s="27">
        <v>105</v>
      </c>
      <c r="F490" s="27">
        <v>60</v>
      </c>
      <c r="G490" s="60">
        <v>45</v>
      </c>
      <c r="H490" s="28" t="s">
        <v>2227</v>
      </c>
      <c r="I490" s="6" t="s">
        <v>11</v>
      </c>
      <c r="J490" s="6" t="s">
        <v>158</v>
      </c>
      <c r="K490" s="3" t="s">
        <v>176</v>
      </c>
      <c r="L490" s="3" t="s">
        <v>177</v>
      </c>
    </row>
    <row r="491" spans="1:12" s="13" customFormat="1" ht="20.100000000000001" customHeight="1">
      <c r="A491" s="36">
        <v>2</v>
      </c>
      <c r="B491" s="5" t="s">
        <v>1605</v>
      </c>
      <c r="C491" s="3" t="s">
        <v>147</v>
      </c>
      <c r="D491" s="3" t="s">
        <v>10</v>
      </c>
      <c r="E491" s="27">
        <f>SUM(F491:J491)</f>
        <v>67</v>
      </c>
      <c r="F491" s="27">
        <v>27</v>
      </c>
      <c r="G491" s="60">
        <v>40</v>
      </c>
      <c r="H491" s="27">
        <v>0</v>
      </c>
      <c r="I491" s="6" t="s">
        <v>11</v>
      </c>
      <c r="J491" s="6" t="s">
        <v>1552</v>
      </c>
      <c r="K491" s="3" t="s">
        <v>1606</v>
      </c>
      <c r="L491" s="3" t="s">
        <v>1607</v>
      </c>
    </row>
    <row r="492" spans="1:12" s="13" customFormat="1" ht="20.100000000000001" customHeight="1">
      <c r="A492" s="36">
        <v>2</v>
      </c>
      <c r="B492" s="5" t="s">
        <v>173</v>
      </c>
      <c r="C492" s="3" t="s">
        <v>79</v>
      </c>
      <c r="D492" s="3" t="s">
        <v>10</v>
      </c>
      <c r="E492" s="27">
        <v>100</v>
      </c>
      <c r="F492" s="27">
        <v>60</v>
      </c>
      <c r="G492" s="60">
        <v>40</v>
      </c>
      <c r="H492" s="27">
        <v>0</v>
      </c>
      <c r="I492" s="6" t="s">
        <v>11</v>
      </c>
      <c r="J492" s="6" t="s">
        <v>158</v>
      </c>
      <c r="K492" s="3" t="s">
        <v>161</v>
      </c>
      <c r="L492" s="3" t="s">
        <v>162</v>
      </c>
    </row>
    <row r="493" spans="1:12" s="13" customFormat="1" ht="20.100000000000001" customHeight="1">
      <c r="A493" s="36">
        <v>2</v>
      </c>
      <c r="B493" s="5" t="s">
        <v>78</v>
      </c>
      <c r="C493" s="3" t="s">
        <v>79</v>
      </c>
      <c r="D493" s="3" t="s">
        <v>10</v>
      </c>
      <c r="E493" s="27">
        <f>SUM(F493:J493)</f>
        <v>100</v>
      </c>
      <c r="F493" s="27">
        <v>60</v>
      </c>
      <c r="G493" s="60">
        <v>40</v>
      </c>
      <c r="H493" s="27">
        <v>0</v>
      </c>
      <c r="I493" s="6" t="s">
        <v>11</v>
      </c>
      <c r="J493" s="6" t="s">
        <v>77</v>
      </c>
      <c r="K493" s="3" t="s">
        <v>80</v>
      </c>
      <c r="L493" s="3" t="s">
        <v>81</v>
      </c>
    </row>
    <row r="494" spans="1:12" s="13" customFormat="1" ht="20.100000000000001" customHeight="1">
      <c r="A494" s="36">
        <v>2</v>
      </c>
      <c r="B494" s="5" t="s">
        <v>178</v>
      </c>
      <c r="C494" s="3" t="s">
        <v>79</v>
      </c>
      <c r="D494" s="3" t="s">
        <v>10</v>
      </c>
      <c r="E494" s="27">
        <v>70</v>
      </c>
      <c r="F494" s="27">
        <v>50</v>
      </c>
      <c r="G494" s="60">
        <v>20</v>
      </c>
      <c r="H494" s="28" t="s">
        <v>2227</v>
      </c>
      <c r="I494" s="6" t="s">
        <v>11</v>
      </c>
      <c r="J494" s="6" t="s">
        <v>158</v>
      </c>
      <c r="K494" s="3" t="s">
        <v>179</v>
      </c>
      <c r="L494" s="3" t="s">
        <v>180</v>
      </c>
    </row>
    <row r="495" spans="1:12" s="13" customFormat="1" ht="20.100000000000001" customHeight="1">
      <c r="A495" s="36">
        <v>2</v>
      </c>
      <c r="B495" s="5" t="s">
        <v>1598</v>
      </c>
      <c r="C495" s="3" t="s">
        <v>193</v>
      </c>
      <c r="D495" s="3" t="s">
        <v>10</v>
      </c>
      <c r="E495" s="27">
        <f>SUM(F495:J495)</f>
        <v>100</v>
      </c>
      <c r="F495" s="27">
        <v>100</v>
      </c>
      <c r="G495" s="60">
        <v>0</v>
      </c>
      <c r="H495" s="27">
        <v>0</v>
      </c>
      <c r="I495" s="6" t="s">
        <v>11</v>
      </c>
      <c r="J495" s="6" t="s">
        <v>1552</v>
      </c>
      <c r="K495" s="3" t="s">
        <v>1599</v>
      </c>
      <c r="L495" s="3" t="s">
        <v>1600</v>
      </c>
    </row>
    <row r="496" spans="1:12" s="13" customFormat="1" ht="20.100000000000001" customHeight="1">
      <c r="A496" s="36">
        <v>2</v>
      </c>
      <c r="B496" s="5" t="s">
        <v>5023</v>
      </c>
      <c r="C496" s="3" t="s">
        <v>35</v>
      </c>
      <c r="D496" s="3" t="s">
        <v>5024</v>
      </c>
      <c r="E496" s="27">
        <v>163</v>
      </c>
      <c r="F496" s="27">
        <v>0</v>
      </c>
      <c r="G496" s="60">
        <v>163</v>
      </c>
      <c r="H496" s="27">
        <v>0</v>
      </c>
      <c r="I496" s="6" t="s">
        <v>5025</v>
      </c>
      <c r="J496" s="6" t="s">
        <v>5026</v>
      </c>
      <c r="K496" s="3" t="s">
        <v>5027</v>
      </c>
      <c r="L496" s="3" t="s">
        <v>5028</v>
      </c>
    </row>
    <row r="497" spans="1:12" s="13" customFormat="1" ht="20.100000000000001" customHeight="1">
      <c r="A497" s="36">
        <v>2</v>
      </c>
      <c r="B497" s="5" t="s">
        <v>5000</v>
      </c>
      <c r="C497" s="3" t="s">
        <v>35</v>
      </c>
      <c r="D497" s="3" t="s">
        <v>1644</v>
      </c>
      <c r="E497" s="18">
        <f t="shared" ref="E497:E512" si="3">SUM(F497:J497)</f>
        <v>1700</v>
      </c>
      <c r="F497" s="18">
        <v>0</v>
      </c>
      <c r="G497" s="61">
        <v>1700</v>
      </c>
      <c r="H497" s="18">
        <v>0</v>
      </c>
      <c r="I497" s="6" t="s">
        <v>5001</v>
      </c>
      <c r="J497" s="6"/>
      <c r="K497" s="3" t="s">
        <v>5002</v>
      </c>
      <c r="L497" s="3" t="s">
        <v>5003</v>
      </c>
    </row>
    <row r="498" spans="1:12" s="13" customFormat="1" ht="20.100000000000001" customHeight="1">
      <c r="A498" s="36">
        <v>2</v>
      </c>
      <c r="B498" s="5" t="s">
        <v>5004</v>
      </c>
      <c r="C498" s="3" t="s">
        <v>193</v>
      </c>
      <c r="D498" s="3" t="s">
        <v>10</v>
      </c>
      <c r="E498" s="27">
        <f t="shared" si="3"/>
        <v>220</v>
      </c>
      <c r="F498" s="27">
        <v>0</v>
      </c>
      <c r="G498" s="60">
        <v>220</v>
      </c>
      <c r="H498" s="27">
        <v>0</v>
      </c>
      <c r="I498" s="6" t="s">
        <v>5001</v>
      </c>
      <c r="J498" s="6"/>
      <c r="K498" s="3" t="s">
        <v>5005</v>
      </c>
      <c r="L498" s="3" t="s">
        <v>5006</v>
      </c>
    </row>
    <row r="499" spans="1:12" s="13" customFormat="1" ht="20.100000000000001" customHeight="1">
      <c r="A499" s="36">
        <v>2</v>
      </c>
      <c r="B499" s="5" t="s">
        <v>212</v>
      </c>
      <c r="C499" s="3" t="s">
        <v>14</v>
      </c>
      <c r="D499" s="3" t="s">
        <v>10</v>
      </c>
      <c r="E499" s="28">
        <f t="shared" si="3"/>
        <v>1200</v>
      </c>
      <c r="F499" s="28">
        <v>160</v>
      </c>
      <c r="G499" s="59">
        <v>1000</v>
      </c>
      <c r="H499" s="28">
        <v>40</v>
      </c>
      <c r="I499" s="3" t="s">
        <v>1645</v>
      </c>
      <c r="J499" s="6" t="s">
        <v>12</v>
      </c>
      <c r="K499" s="3" t="s">
        <v>213</v>
      </c>
      <c r="L499" s="3" t="s">
        <v>214</v>
      </c>
    </row>
    <row r="500" spans="1:12" s="13" customFormat="1" ht="20.100000000000001" customHeight="1">
      <c r="A500" s="36">
        <v>2</v>
      </c>
      <c r="B500" s="5" t="s">
        <v>1710</v>
      </c>
      <c r="C500" s="3" t="s">
        <v>1628</v>
      </c>
      <c r="D500" s="3" t="s">
        <v>37</v>
      </c>
      <c r="E500" s="28">
        <f t="shared" si="3"/>
        <v>1433</v>
      </c>
      <c r="F500" s="28">
        <v>671</v>
      </c>
      <c r="G500" s="59">
        <v>662</v>
      </c>
      <c r="H500" s="28">
        <v>100</v>
      </c>
      <c r="I500" s="3" t="s">
        <v>1651</v>
      </c>
      <c r="J500" s="6" t="s">
        <v>1711</v>
      </c>
      <c r="K500" s="3" t="s">
        <v>1712</v>
      </c>
      <c r="L500" s="3" t="s">
        <v>1713</v>
      </c>
    </row>
    <row r="501" spans="1:12" s="13" customFormat="1" ht="20.100000000000001" customHeight="1">
      <c r="A501" s="36">
        <v>2</v>
      </c>
      <c r="B501" s="5" t="s">
        <v>1663</v>
      </c>
      <c r="C501" s="3" t="s">
        <v>14</v>
      </c>
      <c r="D501" s="3" t="s">
        <v>10</v>
      </c>
      <c r="E501" s="28">
        <f t="shared" si="3"/>
        <v>250</v>
      </c>
      <c r="F501" s="28">
        <v>0</v>
      </c>
      <c r="G501" s="59">
        <v>250</v>
      </c>
      <c r="H501" s="28">
        <v>0</v>
      </c>
      <c r="I501" s="3" t="s">
        <v>1664</v>
      </c>
      <c r="J501" s="6" t="s">
        <v>12</v>
      </c>
      <c r="K501" s="3" t="s">
        <v>1665</v>
      </c>
      <c r="L501" s="3" t="s">
        <v>1666</v>
      </c>
    </row>
    <row r="502" spans="1:12" s="13" customFormat="1" ht="20.100000000000001" customHeight="1">
      <c r="A502" s="36">
        <v>2</v>
      </c>
      <c r="B502" s="5" t="s">
        <v>1723</v>
      </c>
      <c r="C502" s="3" t="s">
        <v>1623</v>
      </c>
      <c r="D502" s="3" t="s">
        <v>1573</v>
      </c>
      <c r="E502" s="28">
        <f t="shared" si="3"/>
        <v>615</v>
      </c>
      <c r="F502" s="28">
        <v>400</v>
      </c>
      <c r="G502" s="59">
        <v>195</v>
      </c>
      <c r="H502" s="28">
        <v>20</v>
      </c>
      <c r="I502" s="3" t="s">
        <v>1649</v>
      </c>
      <c r="J502" s="6" t="s">
        <v>1724</v>
      </c>
      <c r="K502" s="3" t="s">
        <v>1725</v>
      </c>
      <c r="L502" s="3" t="s">
        <v>1726</v>
      </c>
    </row>
    <row r="503" spans="1:12" s="13" customFormat="1" ht="20.100000000000001" customHeight="1">
      <c r="A503" s="36">
        <v>2</v>
      </c>
      <c r="B503" s="5" t="s">
        <v>1718</v>
      </c>
      <c r="C503" s="3" t="s">
        <v>1623</v>
      </c>
      <c r="D503" s="3" t="s">
        <v>1573</v>
      </c>
      <c r="E503" s="28">
        <f t="shared" si="3"/>
        <v>300</v>
      </c>
      <c r="F503" s="28">
        <v>119</v>
      </c>
      <c r="G503" s="59">
        <v>131</v>
      </c>
      <c r="H503" s="28">
        <v>50</v>
      </c>
      <c r="I503" s="3" t="s">
        <v>1649</v>
      </c>
      <c r="J503" s="6" t="s">
        <v>1719</v>
      </c>
      <c r="K503" s="3" t="s">
        <v>1720</v>
      </c>
      <c r="L503" s="3" t="s">
        <v>1721</v>
      </c>
    </row>
    <row r="504" spans="1:12" s="13" customFormat="1" ht="20.100000000000001" customHeight="1">
      <c r="A504" s="36">
        <v>2</v>
      </c>
      <c r="B504" s="5" t="s">
        <v>1750</v>
      </c>
      <c r="C504" s="3" t="s">
        <v>79</v>
      </c>
      <c r="D504" s="3" t="s">
        <v>10</v>
      </c>
      <c r="E504" s="28">
        <f t="shared" si="3"/>
        <v>1630</v>
      </c>
      <c r="F504" s="28">
        <v>0</v>
      </c>
      <c r="G504" s="59">
        <v>830</v>
      </c>
      <c r="H504" s="28">
        <v>800</v>
      </c>
      <c r="I504" s="3" t="s">
        <v>1649</v>
      </c>
      <c r="J504" s="6" t="s">
        <v>1742</v>
      </c>
      <c r="K504" s="3" t="s">
        <v>1751</v>
      </c>
      <c r="L504" s="3" t="s">
        <v>1752</v>
      </c>
    </row>
    <row r="505" spans="1:12" s="13" customFormat="1" ht="20.100000000000001" customHeight="1">
      <c r="A505" s="36">
        <v>2</v>
      </c>
      <c r="B505" s="5" t="s">
        <v>1714</v>
      </c>
      <c r="C505" s="3" t="s">
        <v>193</v>
      </c>
      <c r="D505" s="3" t="s">
        <v>10</v>
      </c>
      <c r="E505" s="28">
        <f t="shared" si="3"/>
        <v>768</v>
      </c>
      <c r="F505" s="28">
        <v>37</v>
      </c>
      <c r="G505" s="59">
        <v>731</v>
      </c>
      <c r="H505" s="28">
        <v>0</v>
      </c>
      <c r="I505" s="3" t="s">
        <v>1651</v>
      </c>
      <c r="J505" s="6" t="s">
        <v>1711</v>
      </c>
      <c r="K505" s="3" t="s">
        <v>1712</v>
      </c>
      <c r="L505" s="3" t="s">
        <v>1713</v>
      </c>
    </row>
    <row r="506" spans="1:12" s="13" customFormat="1" ht="20.100000000000001" customHeight="1">
      <c r="A506" s="36">
        <v>2</v>
      </c>
      <c r="B506" s="5" t="s">
        <v>1699</v>
      </c>
      <c r="C506" s="3" t="s">
        <v>1700</v>
      </c>
      <c r="D506" s="3" t="s">
        <v>1701</v>
      </c>
      <c r="E506" s="28">
        <f t="shared" si="3"/>
        <v>1309</v>
      </c>
      <c r="F506" s="28">
        <f>657+21</f>
        <v>678</v>
      </c>
      <c r="G506" s="59">
        <v>631</v>
      </c>
      <c r="H506" s="28">
        <v>0</v>
      </c>
      <c r="I506" s="6" t="s">
        <v>1651</v>
      </c>
      <c r="J506" s="6" t="s">
        <v>1556</v>
      </c>
      <c r="K506" s="3" t="s">
        <v>1693</v>
      </c>
      <c r="L506" s="29" t="s">
        <v>1694</v>
      </c>
    </row>
    <row r="507" spans="1:12" s="13" customFormat="1" ht="20.100000000000001" customHeight="1">
      <c r="A507" s="36">
        <v>2</v>
      </c>
      <c r="B507" s="5" t="s">
        <v>235</v>
      </c>
      <c r="C507" s="3" t="s">
        <v>1741</v>
      </c>
      <c r="D507" s="3" t="s">
        <v>1573</v>
      </c>
      <c r="E507" s="28">
        <f t="shared" si="3"/>
        <v>350</v>
      </c>
      <c r="F507" s="28">
        <v>0</v>
      </c>
      <c r="G507" s="59">
        <v>345</v>
      </c>
      <c r="H507" s="28">
        <v>5</v>
      </c>
      <c r="I507" s="3" t="s">
        <v>1649</v>
      </c>
      <c r="J507" s="6" t="s">
        <v>1742</v>
      </c>
      <c r="K507" s="3" t="s">
        <v>1743</v>
      </c>
      <c r="L507" s="3" t="s">
        <v>1744</v>
      </c>
    </row>
    <row r="508" spans="1:12" s="13" customFormat="1" ht="20.100000000000001" customHeight="1">
      <c r="A508" s="36">
        <v>2</v>
      </c>
      <c r="B508" s="5" t="s">
        <v>1689</v>
      </c>
      <c r="C508" s="3" t="s">
        <v>79</v>
      </c>
      <c r="D508" s="3" t="s">
        <v>67</v>
      </c>
      <c r="E508" s="28">
        <f t="shared" si="3"/>
        <v>740</v>
      </c>
      <c r="F508" s="28">
        <v>490</v>
      </c>
      <c r="G508" s="59">
        <v>250</v>
      </c>
      <c r="H508" s="28">
        <v>0</v>
      </c>
      <c r="I508" s="6" t="s">
        <v>1658</v>
      </c>
      <c r="J508" s="6" t="s">
        <v>1552</v>
      </c>
      <c r="K508" s="3" t="s">
        <v>1690</v>
      </c>
      <c r="L508" s="3" t="s">
        <v>1691</v>
      </c>
    </row>
    <row r="509" spans="1:12" s="13" customFormat="1" ht="20.100000000000001" customHeight="1">
      <c r="A509" s="36">
        <v>2</v>
      </c>
      <c r="B509" s="5" t="s">
        <v>1692</v>
      </c>
      <c r="C509" s="3" t="s">
        <v>79</v>
      </c>
      <c r="D509" s="3" t="s">
        <v>67</v>
      </c>
      <c r="E509" s="28">
        <f t="shared" si="3"/>
        <v>836</v>
      </c>
      <c r="F509" s="28">
        <v>586</v>
      </c>
      <c r="G509" s="59">
        <v>250</v>
      </c>
      <c r="H509" s="28">
        <v>0</v>
      </c>
      <c r="I509" s="6" t="s">
        <v>1651</v>
      </c>
      <c r="J509" s="6" t="s">
        <v>1556</v>
      </c>
      <c r="K509" s="3" t="s">
        <v>1693</v>
      </c>
      <c r="L509" s="3" t="s">
        <v>1694</v>
      </c>
    </row>
    <row r="510" spans="1:12" s="13" customFormat="1" ht="20.100000000000001" customHeight="1">
      <c r="A510" s="36">
        <v>2</v>
      </c>
      <c r="B510" s="5" t="s">
        <v>1695</v>
      </c>
      <c r="C510" s="3" t="s">
        <v>79</v>
      </c>
      <c r="D510" s="3" t="s">
        <v>67</v>
      </c>
      <c r="E510" s="28">
        <f t="shared" si="3"/>
        <v>836</v>
      </c>
      <c r="F510" s="28">
        <v>586</v>
      </c>
      <c r="G510" s="59">
        <v>250</v>
      </c>
      <c r="H510" s="28">
        <v>0</v>
      </c>
      <c r="I510" s="6" t="s">
        <v>1651</v>
      </c>
      <c r="J510" s="6" t="s">
        <v>1556</v>
      </c>
      <c r="K510" s="3" t="s">
        <v>1696</v>
      </c>
      <c r="L510" s="3" t="s">
        <v>1697</v>
      </c>
    </row>
    <row r="511" spans="1:12" s="13" customFormat="1" ht="20.100000000000001" customHeight="1">
      <c r="A511" s="36">
        <v>2</v>
      </c>
      <c r="B511" s="5" t="s">
        <v>1698</v>
      </c>
      <c r="C511" s="3" t="s">
        <v>79</v>
      </c>
      <c r="D511" s="3" t="s">
        <v>10</v>
      </c>
      <c r="E511" s="28">
        <f t="shared" si="3"/>
        <v>580</v>
      </c>
      <c r="F511" s="28">
        <v>381</v>
      </c>
      <c r="G511" s="59">
        <v>199</v>
      </c>
      <c r="H511" s="28">
        <v>0</v>
      </c>
      <c r="I511" s="6" t="s">
        <v>1651</v>
      </c>
      <c r="J511" s="6" t="s">
        <v>1556</v>
      </c>
      <c r="K511" s="3" t="s">
        <v>1696</v>
      </c>
      <c r="L511" s="3" t="s">
        <v>1697</v>
      </c>
    </row>
    <row r="512" spans="1:12" s="13" customFormat="1" ht="20.100000000000001" customHeight="1">
      <c r="A512" s="36">
        <v>2</v>
      </c>
      <c r="B512" s="5" t="s">
        <v>234</v>
      </c>
      <c r="C512" s="3" t="s">
        <v>1635</v>
      </c>
      <c r="D512" s="3" t="s">
        <v>1644</v>
      </c>
      <c r="E512" s="28">
        <f t="shared" si="3"/>
        <v>160</v>
      </c>
      <c r="F512" s="28">
        <v>10</v>
      </c>
      <c r="G512" s="59">
        <v>150</v>
      </c>
      <c r="H512" s="28">
        <v>0</v>
      </c>
      <c r="I512" s="3" t="s">
        <v>1645</v>
      </c>
      <c r="J512" s="6" t="s">
        <v>1736</v>
      </c>
      <c r="K512" s="3" t="s">
        <v>1739</v>
      </c>
      <c r="L512" s="3" t="s">
        <v>1740</v>
      </c>
    </row>
    <row r="513" spans="1:12" s="13" customFormat="1" ht="20.100000000000001" customHeight="1">
      <c r="A513" s="36">
        <v>2</v>
      </c>
      <c r="B513" s="5" t="s">
        <v>1505</v>
      </c>
      <c r="C513" s="3" t="s">
        <v>193</v>
      </c>
      <c r="D513" s="3" t="s">
        <v>10</v>
      </c>
      <c r="E513" s="18">
        <v>1700</v>
      </c>
      <c r="F513" s="18">
        <v>600</v>
      </c>
      <c r="G513" s="61">
        <v>1100</v>
      </c>
      <c r="H513" s="28" t="s">
        <v>2227</v>
      </c>
      <c r="I513" s="6" t="s">
        <v>1503</v>
      </c>
      <c r="J513" s="6" t="s">
        <v>1504</v>
      </c>
      <c r="K513" s="3" t="s">
        <v>1506</v>
      </c>
      <c r="L513" s="3" t="s">
        <v>1507</v>
      </c>
    </row>
    <row r="514" spans="1:12" s="13" customFormat="1" ht="20.100000000000001" customHeight="1">
      <c r="A514" s="36">
        <v>2</v>
      </c>
      <c r="B514" s="5" t="s">
        <v>1530</v>
      </c>
      <c r="C514" s="3" t="s">
        <v>35</v>
      </c>
      <c r="D514" s="3" t="s">
        <v>10</v>
      </c>
      <c r="E514" s="27">
        <v>25</v>
      </c>
      <c r="F514" s="27">
        <v>15</v>
      </c>
      <c r="G514" s="60">
        <v>5</v>
      </c>
      <c r="H514" s="27">
        <v>5</v>
      </c>
      <c r="I514" s="6" t="s">
        <v>1503</v>
      </c>
      <c r="J514" s="6" t="s">
        <v>1529</v>
      </c>
      <c r="K514" s="3" t="s">
        <v>1531</v>
      </c>
      <c r="L514" s="3" t="s">
        <v>5020</v>
      </c>
    </row>
    <row r="515" spans="1:12" s="13" customFormat="1" ht="20.100000000000001" customHeight="1">
      <c r="A515" s="35">
        <v>2</v>
      </c>
      <c r="B515" s="19" t="s">
        <v>2888</v>
      </c>
      <c r="C515" s="20" t="s">
        <v>14</v>
      </c>
      <c r="D515" s="20" t="s">
        <v>10</v>
      </c>
      <c r="E515" s="22">
        <v>704</v>
      </c>
      <c r="F515" s="22">
        <v>354</v>
      </c>
      <c r="G515" s="62">
        <v>350</v>
      </c>
      <c r="H515" s="22">
        <v>0</v>
      </c>
      <c r="I515" s="21" t="s">
        <v>929</v>
      </c>
      <c r="J515" s="21" t="s">
        <v>2889</v>
      </c>
      <c r="K515" s="20" t="s">
        <v>2890</v>
      </c>
      <c r="L515" s="20" t="s">
        <v>2891</v>
      </c>
    </row>
    <row r="516" spans="1:12" s="13" customFormat="1" ht="20.100000000000001" customHeight="1">
      <c r="A516" s="35">
        <v>2</v>
      </c>
      <c r="B516" s="19" t="s">
        <v>2830</v>
      </c>
      <c r="C516" s="20" t="s">
        <v>1623</v>
      </c>
      <c r="D516" s="20" t="s">
        <v>37</v>
      </c>
      <c r="E516" s="22">
        <v>298</v>
      </c>
      <c r="F516" s="22">
        <v>54</v>
      </c>
      <c r="G516" s="62">
        <v>240</v>
      </c>
      <c r="H516" s="22">
        <v>4</v>
      </c>
      <c r="I516" s="21" t="s">
        <v>929</v>
      </c>
      <c r="J516" s="21" t="s">
        <v>2832</v>
      </c>
      <c r="K516" s="20" t="s">
        <v>2833</v>
      </c>
      <c r="L516" s="20" t="s">
        <v>2834</v>
      </c>
    </row>
    <row r="517" spans="1:12" s="13" customFormat="1" ht="20.100000000000001" customHeight="1">
      <c r="A517" s="35">
        <v>2</v>
      </c>
      <c r="B517" s="19" t="s">
        <v>2867</v>
      </c>
      <c r="C517" s="20" t="s">
        <v>1623</v>
      </c>
      <c r="D517" s="20" t="s">
        <v>37</v>
      </c>
      <c r="E517" s="22">
        <v>430</v>
      </c>
      <c r="F517" s="22">
        <v>200</v>
      </c>
      <c r="G517" s="62">
        <v>230</v>
      </c>
      <c r="H517" s="22">
        <v>0</v>
      </c>
      <c r="I517" s="21" t="s">
        <v>929</v>
      </c>
      <c r="J517" s="21" t="s">
        <v>2868</v>
      </c>
      <c r="K517" s="20" t="s">
        <v>2869</v>
      </c>
      <c r="L517" s="20" t="s">
        <v>2870</v>
      </c>
    </row>
    <row r="518" spans="1:12" s="13" customFormat="1" ht="20.100000000000001" customHeight="1">
      <c r="A518" s="35">
        <v>2</v>
      </c>
      <c r="B518" s="19" t="s">
        <v>2871</v>
      </c>
      <c r="C518" s="20" t="s">
        <v>1623</v>
      </c>
      <c r="D518" s="20" t="s">
        <v>37</v>
      </c>
      <c r="E518" s="22">
        <v>380</v>
      </c>
      <c r="F518" s="22">
        <v>150</v>
      </c>
      <c r="G518" s="62">
        <v>200</v>
      </c>
      <c r="H518" s="22">
        <v>0</v>
      </c>
      <c r="I518" s="21" t="s">
        <v>929</v>
      </c>
      <c r="J518" s="21" t="s">
        <v>2868</v>
      </c>
      <c r="K518" s="20" t="s">
        <v>2872</v>
      </c>
      <c r="L518" s="20" t="s">
        <v>2873</v>
      </c>
    </row>
    <row r="519" spans="1:12" s="13" customFormat="1" ht="20.100000000000001" customHeight="1">
      <c r="A519" s="35">
        <v>2</v>
      </c>
      <c r="B519" s="19" t="s">
        <v>2881</v>
      </c>
      <c r="C519" s="20" t="s">
        <v>1623</v>
      </c>
      <c r="D519" s="20" t="s">
        <v>37</v>
      </c>
      <c r="E519" s="22">
        <f>SUM(F519:J519)</f>
        <v>155</v>
      </c>
      <c r="F519" s="22">
        <v>56</v>
      </c>
      <c r="G519" s="62">
        <v>97</v>
      </c>
      <c r="H519" s="22">
        <v>2</v>
      </c>
      <c r="I519" s="21" t="s">
        <v>929</v>
      </c>
      <c r="J519" s="21" t="s">
        <v>2882</v>
      </c>
      <c r="K519" s="20" t="s">
        <v>2883</v>
      </c>
      <c r="L519" s="20" t="s">
        <v>2884</v>
      </c>
    </row>
    <row r="520" spans="1:12" s="13" customFormat="1" ht="20.100000000000001" customHeight="1">
      <c r="A520" s="35">
        <v>2</v>
      </c>
      <c r="B520" s="19" t="s">
        <v>2862</v>
      </c>
      <c r="C520" s="20" t="s">
        <v>1623</v>
      </c>
      <c r="D520" s="20"/>
      <c r="E520" s="22">
        <v>112</v>
      </c>
      <c r="F520" s="22">
        <v>32</v>
      </c>
      <c r="G520" s="62">
        <v>78</v>
      </c>
      <c r="H520" s="22">
        <v>2</v>
      </c>
      <c r="I520" s="21" t="s">
        <v>929</v>
      </c>
      <c r="J520" s="21" t="s">
        <v>2857</v>
      </c>
      <c r="K520" s="20" t="s">
        <v>2858</v>
      </c>
      <c r="L520" s="20" t="s">
        <v>951</v>
      </c>
    </row>
    <row r="521" spans="1:12" s="13" customFormat="1" ht="20.100000000000001" customHeight="1">
      <c r="A521" s="35">
        <v>2</v>
      </c>
      <c r="B521" s="19" t="s">
        <v>2860</v>
      </c>
      <c r="C521" s="20" t="s">
        <v>1623</v>
      </c>
      <c r="D521" s="20"/>
      <c r="E521" s="22">
        <v>110</v>
      </c>
      <c r="F521" s="22">
        <v>32</v>
      </c>
      <c r="G521" s="62">
        <v>76</v>
      </c>
      <c r="H521" s="22">
        <v>2</v>
      </c>
      <c r="I521" s="21" t="s">
        <v>929</v>
      </c>
      <c r="J521" s="21" t="s">
        <v>2857</v>
      </c>
      <c r="K521" s="20" t="s">
        <v>2858</v>
      </c>
      <c r="L521" s="20" t="s">
        <v>951</v>
      </c>
    </row>
    <row r="522" spans="1:12" s="13" customFormat="1" ht="20.100000000000001" customHeight="1">
      <c r="A522" s="35">
        <v>2</v>
      </c>
      <c r="B522" s="19" t="s">
        <v>2863</v>
      </c>
      <c r="C522" s="20" t="s">
        <v>1623</v>
      </c>
      <c r="D522" s="20"/>
      <c r="E522" s="22">
        <v>110</v>
      </c>
      <c r="F522" s="22">
        <v>32</v>
      </c>
      <c r="G522" s="62">
        <v>76</v>
      </c>
      <c r="H522" s="22">
        <v>2</v>
      </c>
      <c r="I522" s="21" t="s">
        <v>929</v>
      </c>
      <c r="J522" s="21" t="s">
        <v>2857</v>
      </c>
      <c r="K522" s="20" t="s">
        <v>2858</v>
      </c>
      <c r="L522" s="20" t="s">
        <v>951</v>
      </c>
    </row>
    <row r="523" spans="1:12" s="13" customFormat="1" ht="20.100000000000001" customHeight="1">
      <c r="A523" s="35">
        <v>2</v>
      </c>
      <c r="B523" s="19" t="s">
        <v>2865</v>
      </c>
      <c r="C523" s="20" t="s">
        <v>1623</v>
      </c>
      <c r="D523" s="20"/>
      <c r="E523" s="22">
        <v>110</v>
      </c>
      <c r="F523" s="22">
        <v>33</v>
      </c>
      <c r="G523" s="62">
        <v>75</v>
      </c>
      <c r="H523" s="22">
        <v>2</v>
      </c>
      <c r="I523" s="21" t="s">
        <v>929</v>
      </c>
      <c r="J523" s="21" t="s">
        <v>2857</v>
      </c>
      <c r="K523" s="20" t="s">
        <v>2858</v>
      </c>
      <c r="L523" s="20" t="s">
        <v>951</v>
      </c>
    </row>
    <row r="524" spans="1:12" s="13" customFormat="1" ht="20.100000000000001" customHeight="1">
      <c r="A524" s="35">
        <v>2</v>
      </c>
      <c r="B524" s="19" t="s">
        <v>2866</v>
      </c>
      <c r="C524" s="20" t="s">
        <v>1623</v>
      </c>
      <c r="D524" s="20"/>
      <c r="E524" s="22">
        <v>111</v>
      </c>
      <c r="F524" s="22">
        <v>35</v>
      </c>
      <c r="G524" s="62">
        <v>74</v>
      </c>
      <c r="H524" s="22">
        <v>2</v>
      </c>
      <c r="I524" s="21" t="s">
        <v>929</v>
      </c>
      <c r="J524" s="21" t="s">
        <v>2857</v>
      </c>
      <c r="K524" s="20" t="s">
        <v>2858</v>
      </c>
      <c r="L524" s="20" t="s">
        <v>951</v>
      </c>
    </row>
    <row r="525" spans="1:12" s="13" customFormat="1" ht="20.100000000000001" customHeight="1">
      <c r="A525" s="35">
        <v>2</v>
      </c>
      <c r="B525" s="19" t="s">
        <v>2856</v>
      </c>
      <c r="C525" s="20" t="s">
        <v>1623</v>
      </c>
      <c r="D525" s="20"/>
      <c r="E525" s="22">
        <v>103</v>
      </c>
      <c r="F525" s="22">
        <v>27</v>
      </c>
      <c r="G525" s="62">
        <v>73</v>
      </c>
      <c r="H525" s="22">
        <v>2.7</v>
      </c>
      <c r="I525" s="21" t="s">
        <v>929</v>
      </c>
      <c r="J525" s="21" t="s">
        <v>2857</v>
      </c>
      <c r="K525" s="20" t="s">
        <v>2858</v>
      </c>
      <c r="L525" s="20" t="s">
        <v>2859</v>
      </c>
    </row>
    <row r="526" spans="1:12" s="13" customFormat="1" ht="20.100000000000001" customHeight="1">
      <c r="A526" s="35">
        <v>2</v>
      </c>
      <c r="B526" s="19" t="s">
        <v>2878</v>
      </c>
      <c r="C526" s="20" t="s">
        <v>79</v>
      </c>
      <c r="D526" s="20" t="s">
        <v>10</v>
      </c>
      <c r="E526" s="22">
        <f>SUM(F526:J526)</f>
        <v>2200</v>
      </c>
      <c r="F526" s="22">
        <v>500</v>
      </c>
      <c r="G526" s="62">
        <v>1650</v>
      </c>
      <c r="H526" s="22">
        <v>50</v>
      </c>
      <c r="I526" s="21" t="s">
        <v>929</v>
      </c>
      <c r="J526" s="21" t="s">
        <v>2875</v>
      </c>
      <c r="K526" s="20" t="s">
        <v>2879</v>
      </c>
      <c r="L526" s="20" t="s">
        <v>2880</v>
      </c>
    </row>
    <row r="527" spans="1:12" s="13" customFormat="1" ht="20.100000000000001" customHeight="1">
      <c r="A527" s="35">
        <v>2</v>
      </c>
      <c r="B527" s="19" t="s">
        <v>2828</v>
      </c>
      <c r="C527" s="20" t="s">
        <v>147</v>
      </c>
      <c r="D527" s="20" t="s">
        <v>10</v>
      </c>
      <c r="E527" s="22">
        <v>1620</v>
      </c>
      <c r="F527" s="22">
        <v>362</v>
      </c>
      <c r="G527" s="62">
        <v>1257</v>
      </c>
      <c r="H527" s="22">
        <v>1</v>
      </c>
      <c r="I527" s="21" t="s">
        <v>929</v>
      </c>
      <c r="J527" s="21" t="s">
        <v>2829</v>
      </c>
      <c r="K527" s="20" t="s">
        <v>949</v>
      </c>
      <c r="L527" s="20" t="s">
        <v>950</v>
      </c>
    </row>
    <row r="528" spans="1:12" s="13" customFormat="1" ht="20.100000000000001" customHeight="1">
      <c r="A528" s="35">
        <v>2</v>
      </c>
      <c r="B528" s="19" t="s">
        <v>2846</v>
      </c>
      <c r="C528" s="20" t="s">
        <v>79</v>
      </c>
      <c r="D528" s="20" t="s">
        <v>37</v>
      </c>
      <c r="E528" s="22">
        <f>SUM(F528:J528)</f>
        <v>1178</v>
      </c>
      <c r="F528" s="22">
        <v>500</v>
      </c>
      <c r="G528" s="62">
        <v>640</v>
      </c>
      <c r="H528" s="22">
        <v>38</v>
      </c>
      <c r="I528" s="21" t="s">
        <v>929</v>
      </c>
      <c r="J528" s="21" t="s">
        <v>2843</v>
      </c>
      <c r="K528" s="20" t="s">
        <v>2847</v>
      </c>
      <c r="L528" s="20" t="s">
        <v>2848</v>
      </c>
    </row>
    <row r="529" spans="1:12" s="13" customFormat="1" ht="20.100000000000001" customHeight="1">
      <c r="A529" s="35">
        <v>2</v>
      </c>
      <c r="B529" s="19" t="s">
        <v>2849</v>
      </c>
      <c r="C529" s="20" t="s">
        <v>79</v>
      </c>
      <c r="D529" s="20" t="s">
        <v>37</v>
      </c>
      <c r="E529" s="22">
        <f>SUM(F529:J529)</f>
        <v>1200</v>
      </c>
      <c r="F529" s="22">
        <v>650</v>
      </c>
      <c r="G529" s="62">
        <v>550</v>
      </c>
      <c r="H529" s="22">
        <v>0</v>
      </c>
      <c r="I529" s="21" t="s">
        <v>929</v>
      </c>
      <c r="J529" s="21" t="s">
        <v>2843</v>
      </c>
      <c r="K529" s="20" t="s">
        <v>2850</v>
      </c>
      <c r="L529" s="20" t="s">
        <v>2851</v>
      </c>
    </row>
    <row r="530" spans="1:12" s="13" customFormat="1" ht="20.100000000000001" customHeight="1">
      <c r="A530" s="35">
        <v>2</v>
      </c>
      <c r="B530" s="19" t="s">
        <v>2839</v>
      </c>
      <c r="C530" s="20" t="s">
        <v>83</v>
      </c>
      <c r="D530" s="20" t="s">
        <v>10</v>
      </c>
      <c r="E530" s="22">
        <f>SUM(F530:J530)</f>
        <v>600</v>
      </c>
      <c r="F530" s="22">
        <v>80</v>
      </c>
      <c r="G530" s="62">
        <v>500</v>
      </c>
      <c r="H530" s="22">
        <v>20</v>
      </c>
      <c r="I530" s="21" t="s">
        <v>929</v>
      </c>
      <c r="J530" s="21" t="s">
        <v>2836</v>
      </c>
      <c r="K530" s="20" t="s">
        <v>2840</v>
      </c>
      <c r="L530" s="20" t="s">
        <v>2841</v>
      </c>
    </row>
    <row r="531" spans="1:12" s="13" customFormat="1" ht="20.100000000000001" customHeight="1">
      <c r="A531" s="35">
        <v>2</v>
      </c>
      <c r="B531" s="19" t="s">
        <v>2864</v>
      </c>
      <c r="C531" s="20" t="s">
        <v>1623</v>
      </c>
      <c r="D531" s="20"/>
      <c r="E531" s="22">
        <v>99</v>
      </c>
      <c r="F531" s="22">
        <v>33</v>
      </c>
      <c r="G531" s="62">
        <v>65</v>
      </c>
      <c r="H531" s="22">
        <v>1</v>
      </c>
      <c r="I531" s="21" t="s">
        <v>929</v>
      </c>
      <c r="J531" s="21" t="s">
        <v>2857</v>
      </c>
      <c r="K531" s="20" t="s">
        <v>2858</v>
      </c>
      <c r="L531" s="20" t="s">
        <v>951</v>
      </c>
    </row>
    <row r="532" spans="1:12" s="13" customFormat="1" ht="20.100000000000001" customHeight="1">
      <c r="A532" s="35">
        <v>2</v>
      </c>
      <c r="B532" s="19" t="s">
        <v>2874</v>
      </c>
      <c r="C532" s="20" t="s">
        <v>2519</v>
      </c>
      <c r="D532" s="20" t="s">
        <v>37</v>
      </c>
      <c r="E532" s="22">
        <f>SUM(F532:J532)</f>
        <v>1100</v>
      </c>
      <c r="F532" s="22">
        <v>700</v>
      </c>
      <c r="G532" s="62">
        <v>300</v>
      </c>
      <c r="H532" s="22">
        <v>100</v>
      </c>
      <c r="I532" s="21" t="s">
        <v>929</v>
      </c>
      <c r="J532" s="21" t="s">
        <v>2875</v>
      </c>
      <c r="K532" s="20" t="s">
        <v>2876</v>
      </c>
      <c r="L532" s="20" t="s">
        <v>2877</v>
      </c>
    </row>
    <row r="533" spans="1:12" s="13" customFormat="1" ht="20.100000000000001" customHeight="1">
      <c r="A533" s="35">
        <v>2</v>
      </c>
      <c r="B533" s="19" t="s">
        <v>2835</v>
      </c>
      <c r="C533" s="20" t="s">
        <v>2519</v>
      </c>
      <c r="D533" s="20" t="s">
        <v>37</v>
      </c>
      <c r="E533" s="22">
        <f>SUM(F533:J533)</f>
        <v>554</v>
      </c>
      <c r="F533" s="22">
        <v>274</v>
      </c>
      <c r="G533" s="62">
        <v>270</v>
      </c>
      <c r="H533" s="22">
        <v>10</v>
      </c>
      <c r="I533" s="21" t="s">
        <v>929</v>
      </c>
      <c r="J533" s="21" t="s">
        <v>2836</v>
      </c>
      <c r="K533" s="20" t="s">
        <v>2837</v>
      </c>
      <c r="L533" s="20" t="s">
        <v>2838</v>
      </c>
    </row>
    <row r="534" spans="1:12" s="13" customFormat="1" ht="20.100000000000001" customHeight="1">
      <c r="A534" s="35">
        <v>2</v>
      </c>
      <c r="B534" s="19" t="s">
        <v>2861</v>
      </c>
      <c r="C534" s="20" t="s">
        <v>1623</v>
      </c>
      <c r="D534" s="20"/>
      <c r="E534" s="22">
        <v>87</v>
      </c>
      <c r="F534" s="22">
        <v>27</v>
      </c>
      <c r="G534" s="62">
        <v>58</v>
      </c>
      <c r="H534" s="22">
        <v>2</v>
      </c>
      <c r="I534" s="21" t="s">
        <v>929</v>
      </c>
      <c r="J534" s="21" t="s">
        <v>2857</v>
      </c>
      <c r="K534" s="20" t="s">
        <v>2858</v>
      </c>
      <c r="L534" s="20" t="s">
        <v>951</v>
      </c>
    </row>
    <row r="535" spans="1:12" s="13" customFormat="1" ht="20.100000000000001" customHeight="1">
      <c r="A535" s="35">
        <v>2</v>
      </c>
      <c r="B535" s="19" t="s">
        <v>2852</v>
      </c>
      <c r="C535" s="20" t="s">
        <v>1623</v>
      </c>
      <c r="D535" s="20" t="s">
        <v>37</v>
      </c>
      <c r="E535" s="22">
        <v>40</v>
      </c>
      <c r="F535" s="22">
        <v>16</v>
      </c>
      <c r="G535" s="62">
        <v>20</v>
      </c>
      <c r="H535" s="22">
        <v>4</v>
      </c>
      <c r="I535" s="21" t="s">
        <v>929</v>
      </c>
      <c r="J535" s="21" t="s">
        <v>2853</v>
      </c>
      <c r="K535" s="20" t="s">
        <v>2854</v>
      </c>
      <c r="L535" s="20" t="s">
        <v>2855</v>
      </c>
    </row>
    <row r="536" spans="1:12" s="13" customFormat="1" ht="20.100000000000001" customHeight="1">
      <c r="A536" s="35">
        <v>2</v>
      </c>
      <c r="B536" s="19" t="s">
        <v>2842</v>
      </c>
      <c r="C536" s="20" t="s">
        <v>79</v>
      </c>
      <c r="D536" s="20" t="s">
        <v>37</v>
      </c>
      <c r="E536" s="22">
        <f>SUM(F536:J536)</f>
        <v>291</v>
      </c>
      <c r="F536" s="22">
        <v>100</v>
      </c>
      <c r="G536" s="62">
        <v>170</v>
      </c>
      <c r="H536" s="22">
        <v>21</v>
      </c>
      <c r="I536" s="21" t="s">
        <v>929</v>
      </c>
      <c r="J536" s="21" t="s">
        <v>2843</v>
      </c>
      <c r="K536" s="20" t="s">
        <v>2844</v>
      </c>
      <c r="L536" s="20" t="s">
        <v>2845</v>
      </c>
    </row>
    <row r="537" spans="1:12" s="13" customFormat="1" ht="20.100000000000001" customHeight="1">
      <c r="A537" s="35">
        <v>2</v>
      </c>
      <c r="B537" s="19" t="s">
        <v>2885</v>
      </c>
      <c r="C537" s="20" t="s">
        <v>1642</v>
      </c>
      <c r="D537" s="20" t="s">
        <v>37</v>
      </c>
      <c r="E537" s="22">
        <f>SUM(F537:J537)</f>
        <v>240</v>
      </c>
      <c r="F537" s="22">
        <v>150</v>
      </c>
      <c r="G537" s="62">
        <v>80</v>
      </c>
      <c r="H537" s="22">
        <v>10</v>
      </c>
      <c r="I537" s="21" t="s">
        <v>929</v>
      </c>
      <c r="J537" s="21" t="s">
        <v>2236</v>
      </c>
      <c r="K537" s="20" t="s">
        <v>2886</v>
      </c>
      <c r="L537" s="20" t="s">
        <v>2887</v>
      </c>
    </row>
    <row r="538" spans="1:12" s="13" customFormat="1" ht="20.100000000000001" customHeight="1">
      <c r="A538" s="35">
        <v>2</v>
      </c>
      <c r="B538" s="19" t="s">
        <v>957</v>
      </c>
      <c r="C538" s="20" t="s">
        <v>35</v>
      </c>
      <c r="D538" s="20" t="s">
        <v>10</v>
      </c>
      <c r="E538" s="22">
        <v>50</v>
      </c>
      <c r="F538" s="22">
        <v>0</v>
      </c>
      <c r="G538" s="62">
        <v>49</v>
      </c>
      <c r="H538" s="22">
        <v>1</v>
      </c>
      <c r="I538" s="21" t="s">
        <v>929</v>
      </c>
      <c r="J538" s="21" t="s">
        <v>946</v>
      </c>
      <c r="K538" s="20" t="s">
        <v>954</v>
      </c>
      <c r="L538" s="20" t="s">
        <v>2892</v>
      </c>
    </row>
    <row r="539" spans="1:12" s="13" customFormat="1" ht="20.100000000000001" customHeight="1">
      <c r="A539" s="35">
        <v>2</v>
      </c>
      <c r="B539" s="19" t="s">
        <v>953</v>
      </c>
      <c r="C539" s="20" t="s">
        <v>35</v>
      </c>
      <c r="D539" s="20" t="s">
        <v>10</v>
      </c>
      <c r="E539" s="22">
        <v>100</v>
      </c>
      <c r="F539" s="22">
        <v>70</v>
      </c>
      <c r="G539" s="62">
        <v>29</v>
      </c>
      <c r="H539" s="22">
        <v>1</v>
      </c>
      <c r="I539" s="21" t="s">
        <v>929</v>
      </c>
      <c r="J539" s="21" t="s">
        <v>946</v>
      </c>
      <c r="K539" s="20" t="s">
        <v>954</v>
      </c>
      <c r="L539" s="20" t="s">
        <v>2892</v>
      </c>
    </row>
    <row r="540" spans="1:12" s="13" customFormat="1" ht="20.100000000000001" customHeight="1">
      <c r="A540" s="35">
        <v>2</v>
      </c>
      <c r="B540" s="19" t="s">
        <v>955</v>
      </c>
      <c r="C540" s="20" t="s">
        <v>35</v>
      </c>
      <c r="D540" s="20" t="s">
        <v>10</v>
      </c>
      <c r="E540" s="22">
        <v>60</v>
      </c>
      <c r="F540" s="22">
        <v>40</v>
      </c>
      <c r="G540" s="62">
        <v>19</v>
      </c>
      <c r="H540" s="22">
        <v>1</v>
      </c>
      <c r="I540" s="21" t="s">
        <v>929</v>
      </c>
      <c r="J540" s="21" t="s">
        <v>946</v>
      </c>
      <c r="K540" s="20" t="s">
        <v>956</v>
      </c>
      <c r="L540" s="20" t="s">
        <v>2893</v>
      </c>
    </row>
    <row r="541" spans="1:12" s="13" customFormat="1" ht="20.100000000000001" customHeight="1">
      <c r="A541" s="35">
        <v>2</v>
      </c>
      <c r="B541" s="19" t="s">
        <v>952</v>
      </c>
      <c r="C541" s="20" t="s">
        <v>35</v>
      </c>
      <c r="D541" s="20" t="s">
        <v>67</v>
      </c>
      <c r="E541" s="22">
        <v>50</v>
      </c>
      <c r="F541" s="22">
        <v>44</v>
      </c>
      <c r="G541" s="62">
        <v>5</v>
      </c>
      <c r="H541" s="22">
        <v>1</v>
      </c>
      <c r="I541" s="21" t="s">
        <v>929</v>
      </c>
      <c r="J541" s="21" t="s">
        <v>946</v>
      </c>
      <c r="K541" s="20" t="s">
        <v>948</v>
      </c>
      <c r="L541" s="20" t="s">
        <v>2827</v>
      </c>
    </row>
    <row r="542" spans="1:12" s="13" customFormat="1" ht="20.100000000000001" customHeight="1">
      <c r="A542" s="36">
        <v>2</v>
      </c>
      <c r="B542" s="5" t="s">
        <v>4415</v>
      </c>
      <c r="C542" s="3" t="s">
        <v>1623</v>
      </c>
      <c r="D542" s="3" t="s">
        <v>1644</v>
      </c>
      <c r="E542" s="27">
        <f t="shared" ref="E542:E547" si="4">SUM(F542:J542)</f>
        <v>770</v>
      </c>
      <c r="F542" s="27">
        <v>300</v>
      </c>
      <c r="G542" s="60">
        <v>470</v>
      </c>
      <c r="H542" s="27">
        <v>0</v>
      </c>
      <c r="I542" s="6" t="s">
        <v>4395</v>
      </c>
      <c r="J542" s="6" t="s">
        <v>4406</v>
      </c>
      <c r="K542" s="3" t="s">
        <v>4416</v>
      </c>
      <c r="L542" s="3" t="s">
        <v>4417</v>
      </c>
    </row>
    <row r="543" spans="1:12" s="13" customFormat="1" ht="20.100000000000001" customHeight="1">
      <c r="A543" s="36">
        <v>2</v>
      </c>
      <c r="B543" s="5" t="s">
        <v>4402</v>
      </c>
      <c r="C543" s="3" t="s">
        <v>1623</v>
      </c>
      <c r="D543" s="3" t="s">
        <v>1644</v>
      </c>
      <c r="E543" s="27">
        <f t="shared" si="4"/>
        <v>860</v>
      </c>
      <c r="F543" s="27">
        <v>390</v>
      </c>
      <c r="G543" s="60">
        <v>440</v>
      </c>
      <c r="H543" s="27">
        <v>30</v>
      </c>
      <c r="I543" s="6" t="s">
        <v>4395</v>
      </c>
      <c r="J543" s="6" t="s">
        <v>4396</v>
      </c>
      <c r="K543" s="3" t="s">
        <v>4403</v>
      </c>
      <c r="L543" s="3" t="s">
        <v>4404</v>
      </c>
    </row>
    <row r="544" spans="1:12" s="13" customFormat="1" ht="20.100000000000001" customHeight="1">
      <c r="A544" s="36">
        <v>2</v>
      </c>
      <c r="B544" s="5" t="s">
        <v>4418</v>
      </c>
      <c r="C544" s="3" t="s">
        <v>1623</v>
      </c>
      <c r="D544" s="3" t="s">
        <v>1644</v>
      </c>
      <c r="E544" s="27">
        <f t="shared" si="4"/>
        <v>370</v>
      </c>
      <c r="F544" s="27">
        <v>170</v>
      </c>
      <c r="G544" s="60">
        <v>190</v>
      </c>
      <c r="H544" s="27">
        <v>10</v>
      </c>
      <c r="I544" s="6" t="s">
        <v>4395</v>
      </c>
      <c r="J544" s="6" t="s">
        <v>4396</v>
      </c>
      <c r="K544" s="3" t="s">
        <v>4419</v>
      </c>
      <c r="L544" s="3" t="s">
        <v>4420</v>
      </c>
    </row>
    <row r="545" spans="1:12" s="13" customFormat="1" ht="20.100000000000001" customHeight="1">
      <c r="A545" s="36">
        <v>2</v>
      </c>
      <c r="B545" s="5" t="s">
        <v>4409</v>
      </c>
      <c r="C545" s="3" t="s">
        <v>1623</v>
      </c>
      <c r="D545" s="3" t="s">
        <v>1644</v>
      </c>
      <c r="E545" s="27">
        <f t="shared" si="4"/>
        <v>250</v>
      </c>
      <c r="F545" s="27">
        <v>100</v>
      </c>
      <c r="G545" s="60">
        <v>150</v>
      </c>
      <c r="H545" s="27">
        <v>0</v>
      </c>
      <c r="I545" s="6" t="s">
        <v>4395</v>
      </c>
      <c r="J545" s="6" t="s">
        <v>4406</v>
      </c>
      <c r="K545" s="3" t="s">
        <v>4410</v>
      </c>
      <c r="L545" s="3" t="s">
        <v>4411</v>
      </c>
    </row>
    <row r="546" spans="1:12" s="13" customFormat="1" ht="20.100000000000001" customHeight="1">
      <c r="A546" s="36">
        <v>2</v>
      </c>
      <c r="B546" s="5" t="s">
        <v>4412</v>
      </c>
      <c r="C546" s="3" t="s">
        <v>1623</v>
      </c>
      <c r="D546" s="3" t="s">
        <v>1644</v>
      </c>
      <c r="E546" s="27">
        <f t="shared" si="4"/>
        <v>250</v>
      </c>
      <c r="F546" s="27">
        <v>100</v>
      </c>
      <c r="G546" s="60">
        <v>150</v>
      </c>
      <c r="H546" s="27">
        <v>0</v>
      </c>
      <c r="I546" s="6" t="s">
        <v>4395</v>
      </c>
      <c r="J546" s="6" t="s">
        <v>4406</v>
      </c>
      <c r="K546" s="3" t="s">
        <v>4413</v>
      </c>
      <c r="L546" s="3" t="s">
        <v>4414</v>
      </c>
    </row>
    <row r="547" spans="1:12" s="13" customFormat="1" ht="20.100000000000001" customHeight="1">
      <c r="A547" s="36">
        <v>2</v>
      </c>
      <c r="B547" s="5" t="s">
        <v>4405</v>
      </c>
      <c r="C547" s="3" t="s">
        <v>1623</v>
      </c>
      <c r="D547" s="3" t="s">
        <v>1644</v>
      </c>
      <c r="E547" s="27">
        <f t="shared" si="4"/>
        <v>320</v>
      </c>
      <c r="F547" s="27">
        <v>200</v>
      </c>
      <c r="G547" s="60">
        <v>120</v>
      </c>
      <c r="H547" s="27">
        <v>0</v>
      </c>
      <c r="I547" s="6" t="s">
        <v>4395</v>
      </c>
      <c r="J547" s="6" t="s">
        <v>4406</v>
      </c>
      <c r="K547" s="3" t="s">
        <v>4407</v>
      </c>
      <c r="L547" s="3" t="s">
        <v>4408</v>
      </c>
    </row>
    <row r="548" spans="1:12" s="13" customFormat="1" ht="20.100000000000001" customHeight="1">
      <c r="A548" s="36">
        <v>2</v>
      </c>
      <c r="B548" s="5" t="s">
        <v>1223</v>
      </c>
      <c r="C548" s="3" t="s">
        <v>193</v>
      </c>
      <c r="D548" s="3" t="s">
        <v>10</v>
      </c>
      <c r="E548" s="27">
        <v>30115</v>
      </c>
      <c r="F548" s="27">
        <v>3599</v>
      </c>
      <c r="G548" s="60">
        <v>22553</v>
      </c>
      <c r="H548" s="27">
        <v>3963</v>
      </c>
      <c r="I548" s="6" t="s">
        <v>1219</v>
      </c>
      <c r="J548" s="6" t="s">
        <v>4750</v>
      </c>
      <c r="K548" s="3" t="s">
        <v>1224</v>
      </c>
      <c r="L548" s="3" t="s">
        <v>1225</v>
      </c>
    </row>
    <row r="549" spans="1:12" s="13" customFormat="1" ht="20.100000000000001" customHeight="1">
      <c r="A549" s="36">
        <v>2</v>
      </c>
      <c r="B549" s="5" t="s">
        <v>2515</v>
      </c>
      <c r="C549" s="3" t="s">
        <v>2105</v>
      </c>
      <c r="D549" s="3" t="s">
        <v>1551</v>
      </c>
      <c r="E549" s="27">
        <f t="shared" ref="E549:E572" si="5">SUM(F549:J549)</f>
        <v>642.4</v>
      </c>
      <c r="F549" s="27">
        <v>267</v>
      </c>
      <c r="G549" s="60">
        <v>322</v>
      </c>
      <c r="H549" s="27">
        <f>F549*0.2</f>
        <v>53.400000000000006</v>
      </c>
      <c r="I549" s="6" t="s">
        <v>2459</v>
      </c>
      <c r="J549" s="6" t="s">
        <v>2506</v>
      </c>
      <c r="K549" s="3" t="s">
        <v>2516</v>
      </c>
      <c r="L549" s="3" t="s">
        <v>2517</v>
      </c>
    </row>
    <row r="550" spans="1:12" s="13" customFormat="1" ht="20.100000000000001" customHeight="1">
      <c r="A550" s="36">
        <v>2</v>
      </c>
      <c r="B550" s="5" t="s">
        <v>2512</v>
      </c>
      <c r="C550" s="3" t="s">
        <v>2105</v>
      </c>
      <c r="D550" s="3" t="s">
        <v>1551</v>
      </c>
      <c r="E550" s="27">
        <f t="shared" si="5"/>
        <v>462</v>
      </c>
      <c r="F550" s="27">
        <v>135</v>
      </c>
      <c r="G550" s="60">
        <v>300</v>
      </c>
      <c r="H550" s="27">
        <f>F550*0.2</f>
        <v>27</v>
      </c>
      <c r="I550" s="6" t="s">
        <v>2459</v>
      </c>
      <c r="J550" s="6" t="s">
        <v>2506</v>
      </c>
      <c r="K550" s="3" t="s">
        <v>2513</v>
      </c>
      <c r="L550" s="3" t="s">
        <v>2514</v>
      </c>
    </row>
    <row r="551" spans="1:12" s="13" customFormat="1" ht="20.100000000000001" customHeight="1">
      <c r="A551" s="36">
        <v>2</v>
      </c>
      <c r="B551" s="5" t="s">
        <v>525</v>
      </c>
      <c r="C551" s="3" t="s">
        <v>14</v>
      </c>
      <c r="D551" s="3" t="s">
        <v>10</v>
      </c>
      <c r="E551" s="27">
        <f t="shared" si="5"/>
        <v>569</v>
      </c>
      <c r="F551" s="27">
        <v>305</v>
      </c>
      <c r="G551" s="60">
        <v>263</v>
      </c>
      <c r="H551" s="27">
        <v>1</v>
      </c>
      <c r="I551" s="6" t="s">
        <v>2459</v>
      </c>
      <c r="J551" s="6" t="s">
        <v>2417</v>
      </c>
      <c r="K551" s="3" t="s">
        <v>526</v>
      </c>
      <c r="L551" s="3" t="s">
        <v>527</v>
      </c>
    </row>
    <row r="552" spans="1:12" s="13" customFormat="1" ht="20.100000000000001" customHeight="1">
      <c r="A552" s="36">
        <v>2</v>
      </c>
      <c r="B552" s="5" t="s">
        <v>2509</v>
      </c>
      <c r="C552" s="3" t="s">
        <v>2105</v>
      </c>
      <c r="D552" s="3" t="s">
        <v>1551</v>
      </c>
      <c r="E552" s="27">
        <f t="shared" si="5"/>
        <v>412</v>
      </c>
      <c r="F552" s="27">
        <v>175</v>
      </c>
      <c r="G552" s="60">
        <v>202</v>
      </c>
      <c r="H552" s="27">
        <f>F552*0.2</f>
        <v>35</v>
      </c>
      <c r="I552" s="6" t="s">
        <v>2459</v>
      </c>
      <c r="J552" s="6" t="s">
        <v>2506</v>
      </c>
      <c r="K552" s="3" t="s">
        <v>2510</v>
      </c>
      <c r="L552" s="3" t="s">
        <v>2511</v>
      </c>
    </row>
    <row r="553" spans="1:12" s="13" customFormat="1" ht="20.100000000000001" customHeight="1">
      <c r="A553" s="36">
        <v>2</v>
      </c>
      <c r="B553" s="5" t="s">
        <v>2502</v>
      </c>
      <c r="C553" s="3" t="s">
        <v>2105</v>
      </c>
      <c r="D553" s="3" t="s">
        <v>1551</v>
      </c>
      <c r="E553" s="27">
        <f t="shared" si="5"/>
        <v>300</v>
      </c>
      <c r="F553" s="27">
        <v>100</v>
      </c>
      <c r="G553" s="60">
        <v>200</v>
      </c>
      <c r="H553" s="27">
        <v>0</v>
      </c>
      <c r="I553" s="6" t="s">
        <v>2459</v>
      </c>
      <c r="J553" s="6" t="s">
        <v>2503</v>
      </c>
      <c r="K553" s="3" t="s">
        <v>2504</v>
      </c>
      <c r="L553" s="3" t="s">
        <v>2505</v>
      </c>
    </row>
    <row r="554" spans="1:12" s="13" customFormat="1" ht="20.100000000000001" customHeight="1">
      <c r="A554" s="36">
        <v>2</v>
      </c>
      <c r="B554" s="5" t="s">
        <v>530</v>
      </c>
      <c r="C554" s="3" t="s">
        <v>2105</v>
      </c>
      <c r="D554" s="3" t="s">
        <v>1551</v>
      </c>
      <c r="E554" s="27">
        <f t="shared" si="5"/>
        <v>450</v>
      </c>
      <c r="F554" s="27">
        <v>200</v>
      </c>
      <c r="G554" s="60">
        <v>200</v>
      </c>
      <c r="H554" s="27">
        <v>50</v>
      </c>
      <c r="I554" s="6" t="s">
        <v>2459</v>
      </c>
      <c r="J554" s="6" t="s">
        <v>2506</v>
      </c>
      <c r="K554" s="3" t="s">
        <v>2507</v>
      </c>
      <c r="L554" s="3" t="s">
        <v>2508</v>
      </c>
    </row>
    <row r="555" spans="1:12" s="13" customFormat="1" ht="20.100000000000001" customHeight="1">
      <c r="A555" s="36">
        <v>2</v>
      </c>
      <c r="B555" s="5" t="s">
        <v>2498</v>
      </c>
      <c r="C555" s="3" t="s">
        <v>14</v>
      </c>
      <c r="D555" s="3" t="s">
        <v>10</v>
      </c>
      <c r="E555" s="27">
        <f t="shared" si="5"/>
        <v>269</v>
      </c>
      <c r="F555" s="27">
        <v>94</v>
      </c>
      <c r="G555" s="60">
        <v>169</v>
      </c>
      <c r="H555" s="27">
        <v>6</v>
      </c>
      <c r="I555" s="6" t="s">
        <v>529</v>
      </c>
      <c r="J555" s="6" t="s">
        <v>2499</v>
      </c>
      <c r="K555" s="3" t="s">
        <v>2500</v>
      </c>
      <c r="L555" s="3" t="s">
        <v>2501</v>
      </c>
    </row>
    <row r="556" spans="1:12" s="13" customFormat="1" ht="20.100000000000001" customHeight="1">
      <c r="A556" s="36">
        <v>2</v>
      </c>
      <c r="B556" s="5" t="s">
        <v>2535</v>
      </c>
      <c r="C556" s="3" t="s">
        <v>14</v>
      </c>
      <c r="D556" s="3" t="s">
        <v>10</v>
      </c>
      <c r="E556" s="27">
        <f t="shared" si="5"/>
        <v>166</v>
      </c>
      <c r="F556" s="27">
        <v>61</v>
      </c>
      <c r="G556" s="60">
        <v>103</v>
      </c>
      <c r="H556" s="27">
        <v>2</v>
      </c>
      <c r="I556" s="6" t="s">
        <v>2493</v>
      </c>
      <c r="J556" s="6" t="s">
        <v>2536</v>
      </c>
      <c r="K556" s="3" t="s">
        <v>2537</v>
      </c>
      <c r="L556" s="3" t="s">
        <v>2538</v>
      </c>
    </row>
    <row r="557" spans="1:12" s="13" customFormat="1" ht="20.100000000000001" customHeight="1">
      <c r="A557" s="36">
        <v>2</v>
      </c>
      <c r="B557" s="5" t="s">
        <v>2487</v>
      </c>
      <c r="C557" s="3" t="s">
        <v>1623</v>
      </c>
      <c r="D557" s="3" t="s">
        <v>1644</v>
      </c>
      <c r="E557" s="27">
        <f t="shared" si="5"/>
        <v>395</v>
      </c>
      <c r="F557" s="27">
        <v>259</v>
      </c>
      <c r="G557" s="60">
        <v>95</v>
      </c>
      <c r="H557" s="27">
        <v>41</v>
      </c>
      <c r="I557" s="6" t="s">
        <v>2459</v>
      </c>
      <c r="J557" s="6" t="s">
        <v>2417</v>
      </c>
      <c r="K557" s="3" t="s">
        <v>2488</v>
      </c>
      <c r="L557" s="3" t="s">
        <v>2489</v>
      </c>
    </row>
    <row r="558" spans="1:12" s="13" customFormat="1" ht="20.100000000000001" customHeight="1">
      <c r="A558" s="36">
        <v>2</v>
      </c>
      <c r="B558" s="5" t="s">
        <v>2490</v>
      </c>
      <c r="C558" s="3" t="s">
        <v>14</v>
      </c>
      <c r="D558" s="3" t="s">
        <v>10</v>
      </c>
      <c r="E558" s="27">
        <f t="shared" si="5"/>
        <v>76</v>
      </c>
      <c r="F558" s="27">
        <v>22</v>
      </c>
      <c r="G558" s="60">
        <v>51</v>
      </c>
      <c r="H558" s="27">
        <v>3</v>
      </c>
      <c r="I558" s="6" t="s">
        <v>2459</v>
      </c>
      <c r="J558" s="6" t="s">
        <v>2417</v>
      </c>
      <c r="K558" s="3" t="s">
        <v>2491</v>
      </c>
      <c r="L558" s="3" t="s">
        <v>2492</v>
      </c>
    </row>
    <row r="559" spans="1:12" s="13" customFormat="1" ht="20.100000000000001" customHeight="1">
      <c r="A559" s="36">
        <v>2</v>
      </c>
      <c r="B559" s="5" t="s">
        <v>2472</v>
      </c>
      <c r="C559" s="3" t="s">
        <v>2468</v>
      </c>
      <c r="D559" s="3" t="s">
        <v>1644</v>
      </c>
      <c r="E559" s="27">
        <f t="shared" si="5"/>
        <v>1440</v>
      </c>
      <c r="F559" s="27">
        <v>360</v>
      </c>
      <c r="G559" s="60">
        <v>980</v>
      </c>
      <c r="H559" s="27">
        <v>100</v>
      </c>
      <c r="I559" s="6" t="s">
        <v>2459</v>
      </c>
      <c r="J559" s="6" t="s">
        <v>2469</v>
      </c>
      <c r="K559" s="3" t="s">
        <v>2473</v>
      </c>
      <c r="L559" s="3" t="s">
        <v>2474</v>
      </c>
    </row>
    <row r="560" spans="1:12" s="13" customFormat="1" ht="20.100000000000001" customHeight="1">
      <c r="A560" s="36">
        <v>2</v>
      </c>
      <c r="B560" s="5" t="s">
        <v>2478</v>
      </c>
      <c r="C560" s="3" t="s">
        <v>2468</v>
      </c>
      <c r="D560" s="3" t="s">
        <v>1644</v>
      </c>
      <c r="E560" s="27">
        <f t="shared" si="5"/>
        <v>1200</v>
      </c>
      <c r="F560" s="27">
        <v>300</v>
      </c>
      <c r="G560" s="60">
        <v>800</v>
      </c>
      <c r="H560" s="27">
        <v>100</v>
      </c>
      <c r="I560" s="6" t="s">
        <v>2459</v>
      </c>
      <c r="J560" s="6" t="s">
        <v>2469</v>
      </c>
      <c r="K560" s="3" t="s">
        <v>2479</v>
      </c>
      <c r="L560" s="3" t="s">
        <v>2480</v>
      </c>
    </row>
    <row r="561" spans="1:12" s="13" customFormat="1" ht="20.100000000000001" customHeight="1">
      <c r="A561" s="36">
        <v>2</v>
      </c>
      <c r="B561" s="5" t="s">
        <v>2527</v>
      </c>
      <c r="C561" s="3" t="s">
        <v>1635</v>
      </c>
      <c r="D561" s="3" t="s">
        <v>1551</v>
      </c>
      <c r="E561" s="27">
        <f t="shared" si="5"/>
        <v>415</v>
      </c>
      <c r="F561" s="27">
        <v>15</v>
      </c>
      <c r="G561" s="60">
        <v>400</v>
      </c>
      <c r="H561" s="27">
        <v>0</v>
      </c>
      <c r="I561" s="6" t="s">
        <v>2459</v>
      </c>
      <c r="J561" s="6" t="s">
        <v>2520</v>
      </c>
      <c r="K561" s="3" t="s">
        <v>2528</v>
      </c>
      <c r="L561" s="3" t="s">
        <v>2529</v>
      </c>
    </row>
    <row r="562" spans="1:12" s="13" customFormat="1" ht="20.100000000000001" customHeight="1">
      <c r="A562" s="36">
        <v>2</v>
      </c>
      <c r="B562" s="5" t="s">
        <v>2484</v>
      </c>
      <c r="C562" s="3" t="s">
        <v>2468</v>
      </c>
      <c r="D562" s="3" t="s">
        <v>1644</v>
      </c>
      <c r="E562" s="27">
        <f t="shared" si="5"/>
        <v>1118</v>
      </c>
      <c r="F562" s="27">
        <v>720</v>
      </c>
      <c r="G562" s="60">
        <v>358</v>
      </c>
      <c r="H562" s="27">
        <v>40</v>
      </c>
      <c r="I562" s="6" t="s">
        <v>2459</v>
      </c>
      <c r="J562" s="6" t="s">
        <v>2469</v>
      </c>
      <c r="K562" s="3" t="s">
        <v>2485</v>
      </c>
      <c r="L562" s="3" t="s">
        <v>2486</v>
      </c>
    </row>
    <row r="563" spans="1:12" s="13" customFormat="1" ht="20.100000000000001" customHeight="1">
      <c r="A563" s="36">
        <v>2</v>
      </c>
      <c r="B563" s="5" t="s">
        <v>2518</v>
      </c>
      <c r="C563" s="3" t="s">
        <v>2519</v>
      </c>
      <c r="D563" s="3" t="s">
        <v>1551</v>
      </c>
      <c r="E563" s="27">
        <f t="shared" si="5"/>
        <v>838</v>
      </c>
      <c r="F563" s="27">
        <v>500</v>
      </c>
      <c r="G563" s="60">
        <v>300</v>
      </c>
      <c r="H563" s="27">
        <v>38</v>
      </c>
      <c r="I563" s="6" t="s">
        <v>2459</v>
      </c>
      <c r="J563" s="6" t="s">
        <v>2520</v>
      </c>
      <c r="K563" s="3" t="s">
        <v>2521</v>
      </c>
      <c r="L563" s="3" t="s">
        <v>2522</v>
      </c>
    </row>
    <row r="564" spans="1:12" s="13" customFormat="1" ht="20.100000000000001" customHeight="1">
      <c r="A564" s="36">
        <v>2</v>
      </c>
      <c r="B564" s="5" t="s">
        <v>2475</v>
      </c>
      <c r="C564" s="3" t="s">
        <v>2468</v>
      </c>
      <c r="D564" s="3" t="s">
        <v>1644</v>
      </c>
      <c r="E564" s="27">
        <f t="shared" si="5"/>
        <v>490</v>
      </c>
      <c r="F564" s="27">
        <v>200</v>
      </c>
      <c r="G564" s="60">
        <v>270</v>
      </c>
      <c r="H564" s="27">
        <v>20</v>
      </c>
      <c r="I564" s="6" t="s">
        <v>2459</v>
      </c>
      <c r="J564" s="6" t="s">
        <v>2469</v>
      </c>
      <c r="K564" s="3" t="s">
        <v>2476</v>
      </c>
      <c r="L564" s="3" t="s">
        <v>2477</v>
      </c>
    </row>
    <row r="565" spans="1:12" s="13" customFormat="1" ht="20.100000000000001" customHeight="1">
      <c r="A565" s="36">
        <v>2</v>
      </c>
      <c r="B565" s="5" t="s">
        <v>2467</v>
      </c>
      <c r="C565" s="3" t="s">
        <v>2468</v>
      </c>
      <c r="D565" s="3" t="s">
        <v>1644</v>
      </c>
      <c r="E565" s="27">
        <f t="shared" si="5"/>
        <v>240</v>
      </c>
      <c r="F565" s="27">
        <v>60</v>
      </c>
      <c r="G565" s="60">
        <v>170</v>
      </c>
      <c r="H565" s="27">
        <v>10</v>
      </c>
      <c r="I565" s="6" t="s">
        <v>2459</v>
      </c>
      <c r="J565" s="6" t="s">
        <v>2469</v>
      </c>
      <c r="K565" s="3" t="s">
        <v>2470</v>
      </c>
      <c r="L565" s="3" t="s">
        <v>2471</v>
      </c>
    </row>
    <row r="566" spans="1:12" s="13" customFormat="1" ht="20.100000000000001" customHeight="1">
      <c r="A566" s="36">
        <v>2</v>
      </c>
      <c r="B566" s="5" t="s">
        <v>2523</v>
      </c>
      <c r="C566" s="3" t="s">
        <v>2519</v>
      </c>
      <c r="D566" s="3" t="s">
        <v>1551</v>
      </c>
      <c r="E566" s="27">
        <f t="shared" si="5"/>
        <v>341</v>
      </c>
      <c r="F566" s="15">
        <v>235</v>
      </c>
      <c r="G566" s="60">
        <v>100</v>
      </c>
      <c r="H566" s="27">
        <v>6</v>
      </c>
      <c r="I566" s="6" t="s">
        <v>2459</v>
      </c>
      <c r="J566" s="6" t="s">
        <v>2520</v>
      </c>
      <c r="K566" s="3" t="s">
        <v>2521</v>
      </c>
      <c r="L566" s="3" t="s">
        <v>2522</v>
      </c>
    </row>
    <row r="567" spans="1:12" s="13" customFormat="1" ht="20.100000000000001" customHeight="1">
      <c r="A567" s="36">
        <v>2</v>
      </c>
      <c r="B567" s="5" t="s">
        <v>2524</v>
      </c>
      <c r="C567" s="3" t="s">
        <v>79</v>
      </c>
      <c r="D567" s="3" t="s">
        <v>10</v>
      </c>
      <c r="E567" s="27">
        <f t="shared" si="5"/>
        <v>370</v>
      </c>
      <c r="F567" s="27">
        <v>270</v>
      </c>
      <c r="G567" s="60">
        <v>95</v>
      </c>
      <c r="H567" s="27">
        <v>5</v>
      </c>
      <c r="I567" s="6" t="s">
        <v>2459</v>
      </c>
      <c r="J567" s="6" t="s">
        <v>2520</v>
      </c>
      <c r="K567" s="3" t="s">
        <v>2525</v>
      </c>
      <c r="L567" s="3" t="s">
        <v>2526</v>
      </c>
    </row>
    <row r="568" spans="1:12" s="13" customFormat="1" ht="20.100000000000001" customHeight="1">
      <c r="A568" s="36">
        <v>2</v>
      </c>
      <c r="B568" s="5" t="s">
        <v>2481</v>
      </c>
      <c r="C568" s="3" t="s">
        <v>2468</v>
      </c>
      <c r="D568" s="3" t="s">
        <v>1644</v>
      </c>
      <c r="E568" s="27">
        <f t="shared" si="5"/>
        <v>305</v>
      </c>
      <c r="F568" s="27">
        <v>218</v>
      </c>
      <c r="G568" s="60">
        <v>77</v>
      </c>
      <c r="H568" s="27">
        <v>10</v>
      </c>
      <c r="I568" s="6" t="s">
        <v>2459</v>
      </c>
      <c r="J568" s="6" t="s">
        <v>2469</v>
      </c>
      <c r="K568" s="3" t="s">
        <v>2482</v>
      </c>
      <c r="L568" s="3" t="s">
        <v>2483</v>
      </c>
    </row>
    <row r="569" spans="1:12" s="13" customFormat="1" ht="20.100000000000001" customHeight="1">
      <c r="A569" s="36">
        <v>2</v>
      </c>
      <c r="B569" s="5" t="s">
        <v>2495</v>
      </c>
      <c r="C569" s="3" t="s">
        <v>147</v>
      </c>
      <c r="D569" s="3" t="s">
        <v>1551</v>
      </c>
      <c r="E569" s="27">
        <f t="shared" si="5"/>
        <v>365</v>
      </c>
      <c r="F569" s="27">
        <v>313</v>
      </c>
      <c r="G569" s="60">
        <v>50</v>
      </c>
      <c r="H569" s="27">
        <v>2</v>
      </c>
      <c r="I569" s="6" t="s">
        <v>2459</v>
      </c>
      <c r="J569" s="6" t="s">
        <v>2236</v>
      </c>
      <c r="K569" s="3" t="s">
        <v>2496</v>
      </c>
      <c r="L569" s="3" t="s">
        <v>2497</v>
      </c>
    </row>
    <row r="570" spans="1:12" s="13" customFormat="1" ht="20.100000000000001" customHeight="1">
      <c r="A570" s="36">
        <v>2</v>
      </c>
      <c r="B570" s="5" t="s">
        <v>532</v>
      </c>
      <c r="C570" s="3" t="s">
        <v>160</v>
      </c>
      <c r="D570" s="3" t="s">
        <v>10</v>
      </c>
      <c r="E570" s="27">
        <f t="shared" si="5"/>
        <v>25.49</v>
      </c>
      <c r="F570" s="27">
        <v>0</v>
      </c>
      <c r="G570" s="60">
        <v>25.49</v>
      </c>
      <c r="H570" s="27">
        <v>0</v>
      </c>
      <c r="I570" s="6" t="s">
        <v>529</v>
      </c>
      <c r="J570" s="6" t="s">
        <v>531</v>
      </c>
      <c r="K570" s="3" t="s">
        <v>533</v>
      </c>
      <c r="L570" s="3" t="s">
        <v>534</v>
      </c>
    </row>
    <row r="571" spans="1:12" s="13" customFormat="1" ht="20.100000000000001" customHeight="1">
      <c r="A571" s="36">
        <v>2</v>
      </c>
      <c r="B571" s="5" t="s">
        <v>2530</v>
      </c>
      <c r="C571" s="3" t="s">
        <v>160</v>
      </c>
      <c r="D571" s="3" t="s">
        <v>10</v>
      </c>
      <c r="E571" s="27">
        <f t="shared" si="5"/>
        <v>25</v>
      </c>
      <c r="F571" s="27">
        <v>0</v>
      </c>
      <c r="G571" s="60">
        <v>25</v>
      </c>
      <c r="H571" s="27">
        <v>0</v>
      </c>
      <c r="I571" s="6" t="s">
        <v>2493</v>
      </c>
      <c r="J571" s="6" t="s">
        <v>2532</v>
      </c>
      <c r="K571" s="3" t="s">
        <v>2533</v>
      </c>
      <c r="L571" s="3" t="s">
        <v>2534</v>
      </c>
    </row>
    <row r="572" spans="1:12" s="13" customFormat="1" ht="20.100000000000001" customHeight="1">
      <c r="A572" s="36">
        <v>2</v>
      </c>
      <c r="B572" s="5" t="s">
        <v>528</v>
      </c>
      <c r="C572" s="3" t="s">
        <v>35</v>
      </c>
      <c r="D572" s="3" t="s">
        <v>10</v>
      </c>
      <c r="E572" s="27">
        <f t="shared" si="5"/>
        <v>21</v>
      </c>
      <c r="F572" s="28">
        <v>0</v>
      </c>
      <c r="G572" s="60">
        <v>21</v>
      </c>
      <c r="H572" s="28" t="s">
        <v>2227</v>
      </c>
      <c r="I572" s="6" t="s">
        <v>2493</v>
      </c>
      <c r="J572" s="6" t="s">
        <v>2494</v>
      </c>
      <c r="K572" s="3" t="s">
        <v>526</v>
      </c>
      <c r="L572" s="3" t="s">
        <v>527</v>
      </c>
    </row>
    <row r="573" spans="1:12" s="13" customFormat="1" ht="20.100000000000001" customHeight="1">
      <c r="A573" s="36">
        <v>3</v>
      </c>
      <c r="B573" s="5" t="s">
        <v>2301</v>
      </c>
      <c r="C573" s="3" t="s">
        <v>1623</v>
      </c>
      <c r="D573" s="3" t="s">
        <v>2302</v>
      </c>
      <c r="E573" s="28">
        <v>6210</v>
      </c>
      <c r="F573" s="28">
        <v>2608</v>
      </c>
      <c r="G573" s="59">
        <v>2795</v>
      </c>
      <c r="H573" s="28">
        <v>807</v>
      </c>
      <c r="I573" s="6" t="s">
        <v>491</v>
      </c>
      <c r="J573" s="6" t="s">
        <v>2303</v>
      </c>
      <c r="K573" s="3" t="s">
        <v>2304</v>
      </c>
      <c r="L573" s="3" t="s">
        <v>2305</v>
      </c>
    </row>
    <row r="574" spans="1:12" s="13" customFormat="1" ht="20.100000000000001" customHeight="1">
      <c r="A574" s="36">
        <v>3</v>
      </c>
      <c r="B574" s="5" t="s">
        <v>2321</v>
      </c>
      <c r="C574" s="3" t="s">
        <v>14</v>
      </c>
      <c r="D574" s="3" t="s">
        <v>10</v>
      </c>
      <c r="E574" s="28">
        <f>SUM(F574:J574)</f>
        <v>1920</v>
      </c>
      <c r="F574" s="28">
        <v>900</v>
      </c>
      <c r="G574" s="59">
        <v>1000</v>
      </c>
      <c r="H574" s="28">
        <v>20</v>
      </c>
      <c r="I574" s="6" t="s">
        <v>491</v>
      </c>
      <c r="J574" s="3" t="s">
        <v>1965</v>
      </c>
      <c r="K574" s="3" t="s">
        <v>2319</v>
      </c>
      <c r="L574" s="3" t="s">
        <v>2320</v>
      </c>
    </row>
    <row r="575" spans="1:12" s="13" customFormat="1" ht="20.100000000000001" customHeight="1">
      <c r="A575" s="36">
        <v>3</v>
      </c>
      <c r="B575" s="5" t="s">
        <v>514</v>
      </c>
      <c r="C575" s="3" t="s">
        <v>14</v>
      </c>
      <c r="D575" s="3" t="s">
        <v>10</v>
      </c>
      <c r="E575" s="28">
        <f>SUM(F575:J575)</f>
        <v>1627</v>
      </c>
      <c r="F575" s="28">
        <v>752</v>
      </c>
      <c r="G575" s="59">
        <v>875</v>
      </c>
      <c r="H575" s="28" t="s">
        <v>2322</v>
      </c>
      <c r="I575" s="6" t="s">
        <v>491</v>
      </c>
      <c r="J575" s="3" t="s">
        <v>492</v>
      </c>
      <c r="K575" s="3" t="s">
        <v>515</v>
      </c>
      <c r="L575" s="3" t="s">
        <v>516</v>
      </c>
    </row>
    <row r="576" spans="1:12" s="13" customFormat="1" ht="20.100000000000001" customHeight="1">
      <c r="A576" s="36">
        <v>3</v>
      </c>
      <c r="B576" s="5" t="s">
        <v>518</v>
      </c>
      <c r="C576" s="3" t="s">
        <v>14</v>
      </c>
      <c r="D576" s="3" t="s">
        <v>10</v>
      </c>
      <c r="E576" s="28">
        <f>SUM(F576:J576)</f>
        <v>1396</v>
      </c>
      <c r="F576" s="28">
        <v>550</v>
      </c>
      <c r="G576" s="59">
        <v>846</v>
      </c>
      <c r="H576" s="28" t="s">
        <v>2323</v>
      </c>
      <c r="I576" s="6" t="s">
        <v>491</v>
      </c>
      <c r="J576" s="3" t="s">
        <v>492</v>
      </c>
      <c r="K576" s="3" t="s">
        <v>515</v>
      </c>
      <c r="L576" s="3" t="s">
        <v>516</v>
      </c>
    </row>
    <row r="577" spans="1:12" s="13" customFormat="1" ht="20.100000000000001" customHeight="1">
      <c r="A577" s="36">
        <v>3</v>
      </c>
      <c r="B577" s="5" t="s">
        <v>2318</v>
      </c>
      <c r="C577" s="3" t="s">
        <v>14</v>
      </c>
      <c r="D577" s="3" t="s">
        <v>1701</v>
      </c>
      <c r="E577" s="28">
        <f>SUM(F577:J577)</f>
        <v>1420</v>
      </c>
      <c r="F577" s="28">
        <v>600</v>
      </c>
      <c r="G577" s="59">
        <v>800</v>
      </c>
      <c r="H577" s="28">
        <v>20</v>
      </c>
      <c r="I577" s="6" t="s">
        <v>491</v>
      </c>
      <c r="J577" s="3" t="s">
        <v>1965</v>
      </c>
      <c r="K577" s="3" t="s">
        <v>2319</v>
      </c>
      <c r="L577" s="3" t="s">
        <v>2320</v>
      </c>
    </row>
    <row r="578" spans="1:12" s="13" customFormat="1" ht="20.100000000000001" customHeight="1">
      <c r="A578" s="36">
        <v>3</v>
      </c>
      <c r="B578" s="5" t="s">
        <v>517</v>
      </c>
      <c r="C578" s="3" t="s">
        <v>14</v>
      </c>
      <c r="D578" s="3" t="s">
        <v>10</v>
      </c>
      <c r="E578" s="28">
        <f>SUM(F578:J578)</f>
        <v>656</v>
      </c>
      <c r="F578" s="28">
        <v>167</v>
      </c>
      <c r="G578" s="59">
        <v>489</v>
      </c>
      <c r="H578" s="28" t="s">
        <v>2323</v>
      </c>
      <c r="I578" s="6" t="s">
        <v>491</v>
      </c>
      <c r="J578" s="3" t="s">
        <v>492</v>
      </c>
      <c r="K578" s="3" t="s">
        <v>515</v>
      </c>
      <c r="L578" s="3" t="s">
        <v>516</v>
      </c>
    </row>
    <row r="579" spans="1:12" s="13" customFormat="1" ht="20.100000000000001" customHeight="1">
      <c r="A579" s="36">
        <v>3</v>
      </c>
      <c r="B579" s="5" t="s">
        <v>2309</v>
      </c>
      <c r="C579" s="3" t="s">
        <v>14</v>
      </c>
      <c r="D579" s="3" t="s">
        <v>10</v>
      </c>
      <c r="E579" s="28">
        <v>250</v>
      </c>
      <c r="F579" s="28">
        <v>80</v>
      </c>
      <c r="G579" s="59">
        <v>170</v>
      </c>
      <c r="H579" s="28">
        <v>8</v>
      </c>
      <c r="I579" s="6" t="s">
        <v>491</v>
      </c>
      <c r="J579" s="6" t="s">
        <v>2303</v>
      </c>
      <c r="K579" s="3" t="s">
        <v>2307</v>
      </c>
      <c r="L579" s="3" t="s">
        <v>2308</v>
      </c>
    </row>
    <row r="580" spans="1:12" s="13" customFormat="1" ht="20.100000000000001" customHeight="1">
      <c r="A580" s="36">
        <v>3</v>
      </c>
      <c r="B580" s="5" t="s">
        <v>2314</v>
      </c>
      <c r="C580" s="3" t="s">
        <v>14</v>
      </c>
      <c r="D580" s="3" t="s">
        <v>10</v>
      </c>
      <c r="E580" s="27">
        <f>SUM(F580:J580)</f>
        <v>196</v>
      </c>
      <c r="F580" s="27">
        <v>57</v>
      </c>
      <c r="G580" s="60">
        <v>136</v>
      </c>
      <c r="H580" s="27">
        <v>3</v>
      </c>
      <c r="I580" s="6" t="s">
        <v>2270</v>
      </c>
      <c r="J580" s="6" t="s">
        <v>2315</v>
      </c>
      <c r="K580" s="3" t="s">
        <v>2316</v>
      </c>
      <c r="L580" s="3" t="s">
        <v>2317</v>
      </c>
    </row>
    <row r="581" spans="1:12" s="13" customFormat="1" ht="20.100000000000001" customHeight="1">
      <c r="A581" s="36">
        <v>3</v>
      </c>
      <c r="B581" s="5" t="s">
        <v>2306</v>
      </c>
      <c r="C581" s="3" t="s">
        <v>14</v>
      </c>
      <c r="D581" s="3" t="s">
        <v>10</v>
      </c>
      <c r="E581" s="28">
        <v>170</v>
      </c>
      <c r="F581" s="28">
        <v>50</v>
      </c>
      <c r="G581" s="59">
        <v>120</v>
      </c>
      <c r="H581" s="28">
        <v>8</v>
      </c>
      <c r="I581" s="6" t="s">
        <v>491</v>
      </c>
      <c r="J581" s="6" t="s">
        <v>2303</v>
      </c>
      <c r="K581" s="3" t="s">
        <v>2307</v>
      </c>
      <c r="L581" s="3" t="s">
        <v>2308</v>
      </c>
    </row>
    <row r="582" spans="1:12" s="13" customFormat="1" ht="20.100000000000001" customHeight="1">
      <c r="A582" s="36">
        <v>3</v>
      </c>
      <c r="B582" s="5" t="s">
        <v>510</v>
      </c>
      <c r="C582" s="3" t="s">
        <v>14</v>
      </c>
      <c r="D582" s="3" t="s">
        <v>10</v>
      </c>
      <c r="E582" s="28">
        <f>SUM(F582:J582)</f>
        <v>70</v>
      </c>
      <c r="F582" s="28">
        <v>37</v>
      </c>
      <c r="G582" s="59">
        <v>33</v>
      </c>
      <c r="H582" s="28" t="s">
        <v>2274</v>
      </c>
      <c r="I582" s="6" t="s">
        <v>491</v>
      </c>
      <c r="J582" s="17" t="s">
        <v>492</v>
      </c>
      <c r="K582" s="3" t="s">
        <v>511</v>
      </c>
      <c r="L582" s="3" t="s">
        <v>512</v>
      </c>
    </row>
    <row r="583" spans="1:12" s="13" customFormat="1" ht="20.100000000000001" customHeight="1">
      <c r="A583" s="36">
        <v>3</v>
      </c>
      <c r="B583" s="5" t="s">
        <v>513</v>
      </c>
      <c r="C583" s="3" t="s">
        <v>14</v>
      </c>
      <c r="D583" s="3" t="s">
        <v>10</v>
      </c>
      <c r="E583" s="28">
        <f>SUM(F583:J583)</f>
        <v>65</v>
      </c>
      <c r="F583" s="28">
        <v>33</v>
      </c>
      <c r="G583" s="59">
        <v>32</v>
      </c>
      <c r="H583" s="28" t="s">
        <v>2322</v>
      </c>
      <c r="I583" s="6" t="s">
        <v>491</v>
      </c>
      <c r="J583" s="17" t="s">
        <v>492</v>
      </c>
      <c r="K583" s="3" t="s">
        <v>511</v>
      </c>
      <c r="L583" s="3" t="s">
        <v>512</v>
      </c>
    </row>
    <row r="584" spans="1:12" s="13" customFormat="1" ht="20.100000000000001" customHeight="1">
      <c r="A584" s="36">
        <v>3</v>
      </c>
      <c r="B584" s="5" t="s">
        <v>2324</v>
      </c>
      <c r="C584" s="3" t="s">
        <v>79</v>
      </c>
      <c r="D584" s="3" t="s">
        <v>10</v>
      </c>
      <c r="E584" s="28">
        <f>SUM(F584:J584)</f>
        <v>5500</v>
      </c>
      <c r="F584" s="28">
        <v>2500</v>
      </c>
      <c r="G584" s="59">
        <v>2500</v>
      </c>
      <c r="H584" s="28">
        <v>500</v>
      </c>
      <c r="I584" s="6" t="s">
        <v>491</v>
      </c>
      <c r="J584" s="17" t="s">
        <v>2325</v>
      </c>
      <c r="K584" s="3" t="s">
        <v>2326</v>
      </c>
      <c r="L584" s="3" t="s">
        <v>2327</v>
      </c>
    </row>
    <row r="585" spans="1:12" s="13" customFormat="1" ht="20.100000000000001" customHeight="1">
      <c r="A585" s="36">
        <v>3</v>
      </c>
      <c r="B585" s="5" t="s">
        <v>2328</v>
      </c>
      <c r="C585" s="3" t="s">
        <v>79</v>
      </c>
      <c r="D585" s="3" t="s">
        <v>10</v>
      </c>
      <c r="E585" s="28">
        <f>SUM(F585:J585)</f>
        <v>2000</v>
      </c>
      <c r="F585" s="28">
        <v>500</v>
      </c>
      <c r="G585" s="59">
        <v>1200</v>
      </c>
      <c r="H585" s="28">
        <v>300</v>
      </c>
      <c r="I585" s="6" t="s">
        <v>491</v>
      </c>
      <c r="J585" s="17" t="s">
        <v>2006</v>
      </c>
      <c r="K585" s="3" t="s">
        <v>2329</v>
      </c>
      <c r="L585" s="3" t="s">
        <v>2330</v>
      </c>
    </row>
    <row r="586" spans="1:12" s="13" customFormat="1" ht="20.100000000000001" customHeight="1">
      <c r="A586" s="36">
        <v>3</v>
      </c>
      <c r="B586" s="5" t="s">
        <v>2358</v>
      </c>
      <c r="C586" s="3" t="s">
        <v>1628</v>
      </c>
      <c r="D586" s="3" t="s">
        <v>37</v>
      </c>
      <c r="E586" s="27">
        <v>45</v>
      </c>
      <c r="F586" s="27">
        <v>30</v>
      </c>
      <c r="G586" s="60">
        <v>15</v>
      </c>
      <c r="H586" s="27">
        <v>0</v>
      </c>
      <c r="I586" s="6" t="s">
        <v>2359</v>
      </c>
      <c r="J586" s="6" t="s">
        <v>2360</v>
      </c>
      <c r="K586" s="3" t="s">
        <v>2361</v>
      </c>
      <c r="L586" s="3" t="s">
        <v>2362</v>
      </c>
    </row>
    <row r="587" spans="1:12" s="13" customFormat="1" ht="20.100000000000001" customHeight="1">
      <c r="A587" s="36">
        <v>3</v>
      </c>
      <c r="B587" s="5" t="s">
        <v>2355</v>
      </c>
      <c r="C587" s="3" t="s">
        <v>83</v>
      </c>
      <c r="D587" s="3" t="s">
        <v>10</v>
      </c>
      <c r="E587" s="28">
        <v>700</v>
      </c>
      <c r="F587" s="28">
        <v>200</v>
      </c>
      <c r="G587" s="59">
        <v>500</v>
      </c>
      <c r="H587" s="28" t="s">
        <v>2227</v>
      </c>
      <c r="I587" s="6" t="s">
        <v>491</v>
      </c>
      <c r="J587" s="6" t="s">
        <v>2345</v>
      </c>
      <c r="K587" s="3" t="s">
        <v>2356</v>
      </c>
      <c r="L587" s="3" t="s">
        <v>2357</v>
      </c>
    </row>
    <row r="588" spans="1:12" s="13" customFormat="1" ht="20.100000000000001" customHeight="1">
      <c r="A588" s="36">
        <v>3</v>
      </c>
      <c r="B588" s="5" t="s">
        <v>2348</v>
      </c>
      <c r="C588" s="3" t="s">
        <v>83</v>
      </c>
      <c r="D588" s="3" t="s">
        <v>10</v>
      </c>
      <c r="E588" s="28">
        <v>230</v>
      </c>
      <c r="F588" s="28">
        <v>0</v>
      </c>
      <c r="G588" s="59">
        <v>230</v>
      </c>
      <c r="H588" s="28" t="s">
        <v>2228</v>
      </c>
      <c r="I588" s="6" t="s">
        <v>491</v>
      </c>
      <c r="J588" s="6" t="s">
        <v>2349</v>
      </c>
      <c r="K588" s="3" t="s">
        <v>2350</v>
      </c>
      <c r="L588" s="3" t="s">
        <v>2351</v>
      </c>
    </row>
    <row r="589" spans="1:12" s="13" customFormat="1" ht="20.100000000000001" customHeight="1">
      <c r="A589" s="36">
        <v>3</v>
      </c>
      <c r="B589" s="5" t="s">
        <v>2331</v>
      </c>
      <c r="C589" s="3" t="s">
        <v>1536</v>
      </c>
      <c r="D589" s="3" t="s">
        <v>37</v>
      </c>
      <c r="E589" s="28">
        <v>845</v>
      </c>
      <c r="F589" s="28">
        <v>600</v>
      </c>
      <c r="G589" s="59">
        <v>200</v>
      </c>
      <c r="H589" s="28">
        <v>45</v>
      </c>
      <c r="I589" s="6" t="s">
        <v>491</v>
      </c>
      <c r="J589" s="6" t="s">
        <v>2332</v>
      </c>
      <c r="K589" s="3" t="s">
        <v>2333</v>
      </c>
      <c r="L589" s="3" t="s">
        <v>2334</v>
      </c>
    </row>
    <row r="590" spans="1:12" s="13" customFormat="1" ht="20.100000000000001" customHeight="1">
      <c r="A590" s="36">
        <v>3</v>
      </c>
      <c r="B590" s="5" t="s">
        <v>2338</v>
      </c>
      <c r="C590" s="3" t="s">
        <v>1637</v>
      </c>
      <c r="D590" s="3" t="s">
        <v>37</v>
      </c>
      <c r="E590" s="28">
        <f>F590+G590+H590</f>
        <v>180</v>
      </c>
      <c r="F590" s="28">
        <v>20</v>
      </c>
      <c r="G590" s="59">
        <v>150</v>
      </c>
      <c r="H590" s="28">
        <v>10</v>
      </c>
      <c r="I590" s="6" t="s">
        <v>491</v>
      </c>
      <c r="J590" s="6" t="s">
        <v>2332</v>
      </c>
      <c r="K590" s="3" t="s">
        <v>2339</v>
      </c>
      <c r="L590" s="3" t="s">
        <v>2340</v>
      </c>
    </row>
    <row r="591" spans="1:12" s="13" customFormat="1" ht="20.100000000000001" customHeight="1">
      <c r="A591" s="36">
        <v>3</v>
      </c>
      <c r="B591" s="5" t="s">
        <v>2344</v>
      </c>
      <c r="C591" s="3" t="s">
        <v>83</v>
      </c>
      <c r="D591" s="3" t="s">
        <v>37</v>
      </c>
      <c r="E591" s="28">
        <v>150</v>
      </c>
      <c r="F591" s="28">
        <v>0</v>
      </c>
      <c r="G591" s="59">
        <v>150</v>
      </c>
      <c r="H591" s="28" t="s">
        <v>2227</v>
      </c>
      <c r="I591" s="6" t="s">
        <v>491</v>
      </c>
      <c r="J591" s="6" t="s">
        <v>2345</v>
      </c>
      <c r="K591" s="3" t="s">
        <v>2346</v>
      </c>
      <c r="L591" s="3" t="s">
        <v>2347</v>
      </c>
    </row>
    <row r="592" spans="1:12" s="13" customFormat="1" ht="20.100000000000001" customHeight="1">
      <c r="A592" s="36">
        <v>3</v>
      </c>
      <c r="B592" s="5" t="s">
        <v>2310</v>
      </c>
      <c r="C592" s="3" t="s">
        <v>193</v>
      </c>
      <c r="D592" s="3" t="s">
        <v>10</v>
      </c>
      <c r="E592" s="28">
        <v>70</v>
      </c>
      <c r="F592" s="28" t="s">
        <v>2311</v>
      </c>
      <c r="G592" s="59">
        <v>70</v>
      </c>
      <c r="H592" s="28" t="s">
        <v>2311</v>
      </c>
      <c r="I592" s="6" t="s">
        <v>491</v>
      </c>
      <c r="J592" s="3" t="s">
        <v>2312</v>
      </c>
      <c r="K592" s="3" t="s">
        <v>2245</v>
      </c>
      <c r="L592" s="3" t="s">
        <v>2313</v>
      </c>
    </row>
    <row r="593" spans="1:12" s="13" customFormat="1" ht="20.100000000000001" customHeight="1">
      <c r="A593" s="36">
        <v>3</v>
      </c>
      <c r="B593" s="5" t="s">
        <v>2352</v>
      </c>
      <c r="C593" s="3" t="s">
        <v>83</v>
      </c>
      <c r="D593" s="3" t="s">
        <v>10</v>
      </c>
      <c r="E593" s="28">
        <v>70</v>
      </c>
      <c r="F593" s="28" t="s">
        <v>2228</v>
      </c>
      <c r="G593" s="59">
        <v>70</v>
      </c>
      <c r="H593" s="28" t="s">
        <v>2228</v>
      </c>
      <c r="I593" s="6" t="s">
        <v>491</v>
      </c>
      <c r="J593" s="6" t="s">
        <v>2349</v>
      </c>
      <c r="K593" s="3" t="s">
        <v>2353</v>
      </c>
      <c r="L593" s="3" t="s">
        <v>2354</v>
      </c>
    </row>
    <row r="594" spans="1:12" s="13" customFormat="1" ht="20.100000000000001" customHeight="1">
      <c r="A594" s="36">
        <v>3</v>
      </c>
      <c r="B594" s="5" t="s">
        <v>503</v>
      </c>
      <c r="C594" s="3" t="s">
        <v>1638</v>
      </c>
      <c r="D594" s="3" t="s">
        <v>10</v>
      </c>
      <c r="E594" s="28">
        <v>100</v>
      </c>
      <c r="F594" s="28">
        <v>30</v>
      </c>
      <c r="G594" s="59">
        <v>65</v>
      </c>
      <c r="H594" s="28">
        <v>5</v>
      </c>
      <c r="I594" s="6" t="s">
        <v>491</v>
      </c>
      <c r="J594" s="3" t="s">
        <v>502</v>
      </c>
      <c r="K594" s="3" t="s">
        <v>504</v>
      </c>
      <c r="L594" s="3" t="s">
        <v>505</v>
      </c>
    </row>
    <row r="595" spans="1:12" s="13" customFormat="1" ht="20.100000000000001" customHeight="1">
      <c r="A595" s="36">
        <v>3</v>
      </c>
      <c r="B595" s="5" t="s">
        <v>2341</v>
      </c>
      <c r="C595" s="3" t="s">
        <v>1637</v>
      </c>
      <c r="D595" s="3" t="s">
        <v>37</v>
      </c>
      <c r="E595" s="28">
        <f>F595+G595+H595</f>
        <v>54</v>
      </c>
      <c r="F595" s="28">
        <v>5</v>
      </c>
      <c r="G595" s="59">
        <v>44</v>
      </c>
      <c r="H595" s="28">
        <v>5</v>
      </c>
      <c r="I595" s="6" t="s">
        <v>491</v>
      </c>
      <c r="J595" s="6" t="s">
        <v>2332</v>
      </c>
      <c r="K595" s="3" t="s">
        <v>2342</v>
      </c>
      <c r="L595" s="3" t="s">
        <v>2343</v>
      </c>
    </row>
    <row r="596" spans="1:12" s="13" customFormat="1" ht="20.100000000000001" customHeight="1">
      <c r="A596" s="36">
        <v>3</v>
      </c>
      <c r="B596" s="5" t="s">
        <v>2335</v>
      </c>
      <c r="C596" s="3" t="s">
        <v>1638</v>
      </c>
      <c r="D596" s="3" t="s">
        <v>37</v>
      </c>
      <c r="E596" s="28">
        <v>30</v>
      </c>
      <c r="F596" s="28" t="s">
        <v>2227</v>
      </c>
      <c r="G596" s="59">
        <v>30</v>
      </c>
      <c r="H596" s="28" t="s">
        <v>2227</v>
      </c>
      <c r="I596" s="6" t="s">
        <v>491</v>
      </c>
      <c r="J596" s="6" t="s">
        <v>2332</v>
      </c>
      <c r="K596" s="3" t="s">
        <v>2336</v>
      </c>
      <c r="L596" s="3" t="s">
        <v>2337</v>
      </c>
    </row>
    <row r="597" spans="1:12" s="13" customFormat="1" ht="20.100000000000001" customHeight="1">
      <c r="A597" s="36">
        <v>3</v>
      </c>
      <c r="B597" s="5" t="s">
        <v>506</v>
      </c>
      <c r="C597" s="3" t="s">
        <v>147</v>
      </c>
      <c r="D597" s="3" t="s">
        <v>10</v>
      </c>
      <c r="E597" s="28">
        <v>120</v>
      </c>
      <c r="F597" s="28">
        <v>95</v>
      </c>
      <c r="G597" s="59">
        <v>20</v>
      </c>
      <c r="H597" s="28">
        <v>5</v>
      </c>
      <c r="I597" s="6" t="s">
        <v>491</v>
      </c>
      <c r="J597" s="3" t="s">
        <v>502</v>
      </c>
      <c r="K597" s="3" t="s">
        <v>507</v>
      </c>
      <c r="L597" s="3" t="s">
        <v>508</v>
      </c>
    </row>
    <row r="598" spans="1:12" s="13" customFormat="1" ht="20.100000000000001" customHeight="1">
      <c r="A598" s="36">
        <v>3</v>
      </c>
      <c r="B598" s="5" t="s">
        <v>509</v>
      </c>
      <c r="C598" s="3" t="s">
        <v>147</v>
      </c>
      <c r="D598" s="3" t="s">
        <v>10</v>
      </c>
      <c r="E598" s="28">
        <v>55</v>
      </c>
      <c r="F598" s="28">
        <v>47</v>
      </c>
      <c r="G598" s="59">
        <v>6</v>
      </c>
      <c r="H598" s="28">
        <v>2</v>
      </c>
      <c r="I598" s="6" t="s">
        <v>491</v>
      </c>
      <c r="J598" s="3" t="s">
        <v>502</v>
      </c>
      <c r="K598" s="3" t="s">
        <v>507</v>
      </c>
      <c r="L598" s="3" t="s">
        <v>508</v>
      </c>
    </row>
    <row r="599" spans="1:12" s="13" customFormat="1" ht="20.100000000000001" customHeight="1">
      <c r="A599" s="36">
        <v>3</v>
      </c>
      <c r="B599" s="5" t="s">
        <v>1893</v>
      </c>
      <c r="C599" s="3" t="s">
        <v>1628</v>
      </c>
      <c r="D599" s="3" t="s">
        <v>37</v>
      </c>
      <c r="E599" s="27">
        <v>2400</v>
      </c>
      <c r="F599" s="27">
        <v>1250</v>
      </c>
      <c r="G599" s="60">
        <v>1150</v>
      </c>
      <c r="H599" s="27">
        <v>0</v>
      </c>
      <c r="I599" s="6" t="s">
        <v>8112</v>
      </c>
      <c r="J599" s="6" t="s">
        <v>1778</v>
      </c>
      <c r="K599" s="3" t="s">
        <v>1894</v>
      </c>
      <c r="L599" s="3" t="s">
        <v>1895</v>
      </c>
    </row>
    <row r="600" spans="1:12" s="13" customFormat="1" ht="20.100000000000001" customHeight="1">
      <c r="A600" s="36">
        <v>3</v>
      </c>
      <c r="B600" s="5" t="s">
        <v>1896</v>
      </c>
      <c r="C600" s="3" t="s">
        <v>1628</v>
      </c>
      <c r="D600" s="3" t="s">
        <v>37</v>
      </c>
      <c r="E600" s="27">
        <v>1000</v>
      </c>
      <c r="F600" s="27">
        <v>300</v>
      </c>
      <c r="G600" s="60">
        <v>650</v>
      </c>
      <c r="H600" s="27">
        <v>50</v>
      </c>
      <c r="I600" s="6" t="s">
        <v>8112</v>
      </c>
      <c r="J600" s="6" t="s">
        <v>1782</v>
      </c>
      <c r="K600" s="3" t="s">
        <v>1897</v>
      </c>
      <c r="L600" s="3" t="s">
        <v>1840</v>
      </c>
    </row>
    <row r="601" spans="1:12" s="13" customFormat="1" ht="20.100000000000001" customHeight="1">
      <c r="A601" s="36">
        <v>3</v>
      </c>
      <c r="B601" s="5" t="s">
        <v>1903</v>
      </c>
      <c r="C601" s="3" t="s">
        <v>1628</v>
      </c>
      <c r="D601" s="3" t="s">
        <v>37</v>
      </c>
      <c r="E601" s="27">
        <v>867</v>
      </c>
      <c r="F601" s="27">
        <v>313</v>
      </c>
      <c r="G601" s="60">
        <v>530</v>
      </c>
      <c r="H601" s="27">
        <v>24</v>
      </c>
      <c r="I601" s="6" t="s">
        <v>8112</v>
      </c>
      <c r="J601" s="6" t="s">
        <v>1904</v>
      </c>
      <c r="K601" s="3" t="s">
        <v>1905</v>
      </c>
      <c r="L601" s="3" t="s">
        <v>1906</v>
      </c>
    </row>
    <row r="602" spans="1:12" s="13" customFormat="1" ht="20.100000000000001" customHeight="1">
      <c r="A602" s="36">
        <v>3</v>
      </c>
      <c r="B602" s="5" t="s">
        <v>1889</v>
      </c>
      <c r="C602" s="3" t="s">
        <v>1625</v>
      </c>
      <c r="D602" s="3" t="s">
        <v>1639</v>
      </c>
      <c r="E602" s="27">
        <v>800</v>
      </c>
      <c r="F602" s="27">
        <v>450</v>
      </c>
      <c r="G602" s="60">
        <v>350</v>
      </c>
      <c r="H602" s="27">
        <v>0</v>
      </c>
      <c r="I602" s="6" t="s">
        <v>8112</v>
      </c>
      <c r="J602" s="6" t="s">
        <v>1890</v>
      </c>
      <c r="K602" s="3" t="s">
        <v>1891</v>
      </c>
      <c r="L602" s="3" t="s">
        <v>1892</v>
      </c>
    </row>
    <row r="603" spans="1:12" s="13" customFormat="1" ht="20.100000000000001" customHeight="1">
      <c r="A603" s="36">
        <v>3</v>
      </c>
      <c r="B603" s="5" t="s">
        <v>1898</v>
      </c>
      <c r="C603" s="3" t="s">
        <v>1628</v>
      </c>
      <c r="D603" s="3" t="s">
        <v>37</v>
      </c>
      <c r="E603" s="27">
        <v>193</v>
      </c>
      <c r="F603" s="27">
        <v>0</v>
      </c>
      <c r="G603" s="60">
        <v>193</v>
      </c>
      <c r="H603" s="27">
        <v>0</v>
      </c>
      <c r="I603" s="6" t="s">
        <v>8112</v>
      </c>
      <c r="J603" s="6" t="s">
        <v>1782</v>
      </c>
      <c r="K603" s="3" t="s">
        <v>1786</v>
      </c>
      <c r="L603" s="3" t="s">
        <v>1787</v>
      </c>
    </row>
    <row r="604" spans="1:12" s="13" customFormat="1" ht="20.100000000000001" customHeight="1">
      <c r="A604" s="36">
        <v>3</v>
      </c>
      <c r="B604" s="5" t="s">
        <v>1907</v>
      </c>
      <c r="C604" s="3" t="s">
        <v>1623</v>
      </c>
      <c r="D604" s="3" t="s">
        <v>1701</v>
      </c>
      <c r="E604" s="27">
        <v>300</v>
      </c>
      <c r="F604" s="27">
        <v>150</v>
      </c>
      <c r="G604" s="60">
        <v>150</v>
      </c>
      <c r="H604" s="18">
        <v>0</v>
      </c>
      <c r="I604" s="6" t="s">
        <v>8112</v>
      </c>
      <c r="J604" s="6" t="s">
        <v>1908</v>
      </c>
      <c r="K604" s="3" t="s">
        <v>1905</v>
      </c>
      <c r="L604" s="3" t="s">
        <v>1909</v>
      </c>
    </row>
    <row r="605" spans="1:12" s="13" customFormat="1" ht="20.100000000000001" customHeight="1">
      <c r="A605" s="36">
        <v>3</v>
      </c>
      <c r="B605" s="5" t="s">
        <v>1910</v>
      </c>
      <c r="C605" s="3" t="s">
        <v>1623</v>
      </c>
      <c r="D605" s="3" t="s">
        <v>1701</v>
      </c>
      <c r="E605" s="27">
        <v>130</v>
      </c>
      <c r="F605" s="27">
        <v>62</v>
      </c>
      <c r="G605" s="60">
        <v>68</v>
      </c>
      <c r="H605" s="27">
        <v>0</v>
      </c>
      <c r="I605" s="6" t="s">
        <v>8112</v>
      </c>
      <c r="J605" s="6" t="s">
        <v>1911</v>
      </c>
      <c r="K605" s="3" t="s">
        <v>1912</v>
      </c>
      <c r="L605" s="3" t="s">
        <v>1913</v>
      </c>
    </row>
    <row r="606" spans="1:12" s="13" customFormat="1" ht="20.100000000000001" customHeight="1">
      <c r="A606" s="36">
        <v>3</v>
      </c>
      <c r="B606" s="5" t="s">
        <v>1885</v>
      </c>
      <c r="C606" s="3" t="s">
        <v>1625</v>
      </c>
      <c r="D606" s="3" t="s">
        <v>1639</v>
      </c>
      <c r="E606" s="27">
        <v>18</v>
      </c>
      <c r="F606" s="27">
        <v>12</v>
      </c>
      <c r="G606" s="60">
        <v>6</v>
      </c>
      <c r="H606" s="27">
        <v>0</v>
      </c>
      <c r="I606" s="6" t="s">
        <v>8112</v>
      </c>
      <c r="J606" s="6" t="s">
        <v>1886</v>
      </c>
      <c r="K606" s="3" t="s">
        <v>1887</v>
      </c>
      <c r="L606" s="3" t="s">
        <v>1888</v>
      </c>
    </row>
    <row r="607" spans="1:12" s="13" customFormat="1" ht="20.100000000000001" customHeight="1">
      <c r="A607" s="36">
        <v>3</v>
      </c>
      <c r="B607" s="5" t="s">
        <v>1920</v>
      </c>
      <c r="C607" s="3" t="s">
        <v>1915</v>
      </c>
      <c r="D607" s="3" t="s">
        <v>1701</v>
      </c>
      <c r="E607" s="27">
        <f>SUM(F607:J607)</f>
        <v>670</v>
      </c>
      <c r="F607" s="27">
        <v>40</v>
      </c>
      <c r="G607" s="60">
        <v>620</v>
      </c>
      <c r="H607" s="27">
        <v>10</v>
      </c>
      <c r="I607" s="6" t="s">
        <v>8112</v>
      </c>
      <c r="J607" s="6" t="s">
        <v>1916</v>
      </c>
      <c r="K607" s="3" t="s">
        <v>1921</v>
      </c>
      <c r="L607" s="3" t="s">
        <v>1922</v>
      </c>
    </row>
    <row r="608" spans="1:12" s="13" customFormat="1" ht="20.100000000000001" customHeight="1">
      <c r="A608" s="36">
        <v>3</v>
      </c>
      <c r="B608" s="5" t="s">
        <v>1928</v>
      </c>
      <c r="C608" s="3" t="s">
        <v>1924</v>
      </c>
      <c r="D608" s="3" t="s">
        <v>37</v>
      </c>
      <c r="E608" s="27">
        <f>SUM(F608:J608)</f>
        <v>260</v>
      </c>
      <c r="F608" s="27">
        <v>5</v>
      </c>
      <c r="G608" s="60">
        <v>250</v>
      </c>
      <c r="H608" s="27">
        <v>5</v>
      </c>
      <c r="I608" s="6" t="s">
        <v>8112</v>
      </c>
      <c r="J608" s="6" t="s">
        <v>1925</v>
      </c>
      <c r="K608" s="3" t="s">
        <v>1929</v>
      </c>
      <c r="L608" s="3" t="s">
        <v>1930</v>
      </c>
    </row>
    <row r="609" spans="1:12" s="13" customFormat="1" ht="20.100000000000001" customHeight="1">
      <c r="A609" s="36">
        <v>3</v>
      </c>
      <c r="B609" s="5" t="s">
        <v>1919</v>
      </c>
      <c r="C609" s="3" t="s">
        <v>1915</v>
      </c>
      <c r="D609" s="3" t="s">
        <v>1701</v>
      </c>
      <c r="E609" s="27">
        <v>320</v>
      </c>
      <c r="F609" s="27">
        <v>60</v>
      </c>
      <c r="G609" s="60">
        <v>220</v>
      </c>
      <c r="H609" s="27">
        <v>40</v>
      </c>
      <c r="I609" s="6" t="s">
        <v>8112</v>
      </c>
      <c r="J609" s="6" t="s">
        <v>1916</v>
      </c>
      <c r="K609" s="3" t="s">
        <v>1917</v>
      </c>
      <c r="L609" s="3" t="s">
        <v>1918</v>
      </c>
    </row>
    <row r="610" spans="1:12" s="13" customFormat="1" ht="20.100000000000001" customHeight="1">
      <c r="A610" s="36">
        <v>3</v>
      </c>
      <c r="B610" s="5" t="s">
        <v>1914</v>
      </c>
      <c r="C610" s="3" t="s">
        <v>1915</v>
      </c>
      <c r="D610" s="3" t="s">
        <v>1619</v>
      </c>
      <c r="E610" s="27">
        <v>150</v>
      </c>
      <c r="F610" s="27">
        <v>0</v>
      </c>
      <c r="G610" s="60">
        <v>90</v>
      </c>
      <c r="H610" s="27">
        <v>60</v>
      </c>
      <c r="I610" s="6" t="s">
        <v>8112</v>
      </c>
      <c r="J610" s="6" t="s">
        <v>1916</v>
      </c>
      <c r="K610" s="3" t="s">
        <v>1917</v>
      </c>
      <c r="L610" s="3" t="s">
        <v>1918</v>
      </c>
    </row>
    <row r="611" spans="1:12" s="13" customFormat="1" ht="20.100000000000001" customHeight="1">
      <c r="A611" s="36">
        <v>3</v>
      </c>
      <c r="B611" s="5" t="s">
        <v>1923</v>
      </c>
      <c r="C611" s="3" t="s">
        <v>1924</v>
      </c>
      <c r="D611" s="3" t="s">
        <v>37</v>
      </c>
      <c r="E611" s="27">
        <f>SUM(F611:J611)</f>
        <v>88</v>
      </c>
      <c r="F611" s="27">
        <v>3</v>
      </c>
      <c r="G611" s="60">
        <v>85</v>
      </c>
      <c r="H611" s="27">
        <v>0</v>
      </c>
      <c r="I611" s="6" t="s">
        <v>8112</v>
      </c>
      <c r="J611" s="6" t="s">
        <v>1925</v>
      </c>
      <c r="K611" s="3" t="s">
        <v>1926</v>
      </c>
      <c r="L611" s="3" t="s">
        <v>1927</v>
      </c>
    </row>
    <row r="612" spans="1:12" s="13" customFormat="1" ht="20.100000000000001" customHeight="1">
      <c r="A612" s="36">
        <v>3</v>
      </c>
      <c r="B612" s="5" t="s">
        <v>1931</v>
      </c>
      <c r="C612" s="3" t="s">
        <v>1703</v>
      </c>
      <c r="D612" s="3" t="s">
        <v>1573</v>
      </c>
      <c r="E612" s="27">
        <v>230</v>
      </c>
      <c r="F612" s="27">
        <v>150</v>
      </c>
      <c r="G612" s="60">
        <v>80</v>
      </c>
      <c r="H612" s="27">
        <v>0</v>
      </c>
      <c r="I612" s="6" t="s">
        <v>8112</v>
      </c>
      <c r="J612" s="6" t="s">
        <v>1818</v>
      </c>
      <c r="K612" s="3" t="s">
        <v>1819</v>
      </c>
      <c r="L612" s="3" t="s">
        <v>1932</v>
      </c>
    </row>
    <row r="613" spans="1:12" s="13" customFormat="1" ht="20.100000000000001" customHeight="1">
      <c r="A613" s="36">
        <v>3</v>
      </c>
      <c r="B613" s="5" t="s">
        <v>1899</v>
      </c>
      <c r="C613" s="3" t="s">
        <v>1900</v>
      </c>
      <c r="D613" s="3" t="s">
        <v>37</v>
      </c>
      <c r="E613" s="27">
        <v>200</v>
      </c>
      <c r="F613" s="27">
        <v>0</v>
      </c>
      <c r="G613" s="60">
        <v>0</v>
      </c>
      <c r="H613" s="27">
        <v>0</v>
      </c>
      <c r="I613" s="6" t="s">
        <v>8112</v>
      </c>
      <c r="J613" s="6" t="s">
        <v>1782</v>
      </c>
      <c r="K613" s="3" t="s">
        <v>1901</v>
      </c>
      <c r="L613" s="3" t="s">
        <v>1902</v>
      </c>
    </row>
    <row r="614" spans="1:12" s="13" customFormat="1" ht="20.100000000000001" customHeight="1">
      <c r="A614" s="36">
        <v>3</v>
      </c>
      <c r="B614" s="5" t="s">
        <v>337</v>
      </c>
      <c r="C614" s="3" t="s">
        <v>14</v>
      </c>
      <c r="D614" s="3" t="s">
        <v>10</v>
      </c>
      <c r="E614" s="28">
        <v>742</v>
      </c>
      <c r="F614" s="28">
        <v>248</v>
      </c>
      <c r="G614" s="59">
        <v>483</v>
      </c>
      <c r="H614" s="28">
        <v>10</v>
      </c>
      <c r="I614" s="6" t="s">
        <v>239</v>
      </c>
      <c r="J614" s="6" t="s">
        <v>286</v>
      </c>
      <c r="K614" s="3" t="s">
        <v>338</v>
      </c>
      <c r="L614" s="3" t="s">
        <v>339</v>
      </c>
    </row>
    <row r="615" spans="1:12" s="13" customFormat="1" ht="20.100000000000001" customHeight="1">
      <c r="A615" s="36">
        <v>3</v>
      </c>
      <c r="B615" s="5" t="s">
        <v>259</v>
      </c>
      <c r="C615" s="3" t="s">
        <v>14</v>
      </c>
      <c r="D615" s="3" t="s">
        <v>10</v>
      </c>
      <c r="E615" s="28">
        <v>850</v>
      </c>
      <c r="F615" s="28">
        <v>410</v>
      </c>
      <c r="G615" s="59">
        <v>430</v>
      </c>
      <c r="H615" s="28">
        <v>10</v>
      </c>
      <c r="I615" s="6" t="s">
        <v>239</v>
      </c>
      <c r="J615" s="6" t="s">
        <v>255</v>
      </c>
      <c r="K615" s="3" t="s">
        <v>260</v>
      </c>
      <c r="L615" s="3" t="s">
        <v>261</v>
      </c>
    </row>
    <row r="616" spans="1:12" s="13" customFormat="1" ht="20.100000000000001" customHeight="1">
      <c r="A616" s="36">
        <v>3</v>
      </c>
      <c r="B616" s="5" t="s">
        <v>331</v>
      </c>
      <c r="C616" s="3" t="s">
        <v>14</v>
      </c>
      <c r="D616" s="3" t="s">
        <v>10</v>
      </c>
      <c r="E616" s="28">
        <v>903</v>
      </c>
      <c r="F616" s="28">
        <v>516</v>
      </c>
      <c r="G616" s="59">
        <v>387</v>
      </c>
      <c r="H616" s="28">
        <v>0</v>
      </c>
      <c r="I616" s="6" t="s">
        <v>2129</v>
      </c>
      <c r="J616" s="6" t="s">
        <v>327</v>
      </c>
      <c r="K616" s="3" t="s">
        <v>329</v>
      </c>
      <c r="L616" s="3" t="s">
        <v>330</v>
      </c>
    </row>
    <row r="617" spans="1:12" s="13" customFormat="1" ht="20.100000000000001" customHeight="1">
      <c r="A617" s="36">
        <v>3</v>
      </c>
      <c r="B617" s="5" t="s">
        <v>333</v>
      </c>
      <c r="C617" s="3" t="s">
        <v>14</v>
      </c>
      <c r="D617" s="3" t="s">
        <v>10</v>
      </c>
      <c r="E617" s="28">
        <v>546</v>
      </c>
      <c r="F617" s="28">
        <v>246</v>
      </c>
      <c r="G617" s="59">
        <v>265</v>
      </c>
      <c r="H617" s="28">
        <v>35</v>
      </c>
      <c r="I617" s="6" t="s">
        <v>2129</v>
      </c>
      <c r="J617" s="6" t="s">
        <v>332</v>
      </c>
      <c r="K617" s="3" t="s">
        <v>334</v>
      </c>
      <c r="L617" s="3" t="s">
        <v>335</v>
      </c>
    </row>
    <row r="618" spans="1:12" s="13" customFormat="1" ht="20.100000000000001" customHeight="1">
      <c r="A618" s="36">
        <v>3</v>
      </c>
      <c r="B618" s="5" t="s">
        <v>336</v>
      </c>
      <c r="C618" s="3" t="s">
        <v>14</v>
      </c>
      <c r="D618" s="3" t="s">
        <v>10</v>
      </c>
      <c r="E618" s="28">
        <v>531</v>
      </c>
      <c r="F618" s="28">
        <v>285</v>
      </c>
      <c r="G618" s="59">
        <v>208</v>
      </c>
      <c r="H618" s="28">
        <v>38</v>
      </c>
      <c r="I618" s="6" t="s">
        <v>2129</v>
      </c>
      <c r="J618" s="6" t="s">
        <v>332</v>
      </c>
      <c r="K618" s="3" t="s">
        <v>334</v>
      </c>
      <c r="L618" s="3" t="s">
        <v>335</v>
      </c>
    </row>
    <row r="619" spans="1:12" s="13" customFormat="1" ht="20.100000000000001" customHeight="1">
      <c r="A619" s="36">
        <v>3</v>
      </c>
      <c r="B619" s="5" t="s">
        <v>2127</v>
      </c>
      <c r="C619" s="3" t="s">
        <v>2105</v>
      </c>
      <c r="D619" s="3" t="s">
        <v>1551</v>
      </c>
      <c r="E619" s="28">
        <f>SUM(F619:J619)</f>
        <v>550</v>
      </c>
      <c r="F619" s="28">
        <v>300</v>
      </c>
      <c r="G619" s="59">
        <v>200</v>
      </c>
      <c r="H619" s="28">
        <v>50</v>
      </c>
      <c r="I619" s="6" t="s">
        <v>2099</v>
      </c>
      <c r="J619" s="6" t="s">
        <v>2100</v>
      </c>
      <c r="K619" s="3" t="s">
        <v>2107</v>
      </c>
      <c r="L619" s="3" t="s">
        <v>238</v>
      </c>
    </row>
    <row r="620" spans="1:12" s="13" customFormat="1" ht="20.100000000000001" customHeight="1">
      <c r="A620" s="36">
        <v>3</v>
      </c>
      <c r="B620" s="5" t="s">
        <v>2125</v>
      </c>
      <c r="C620" s="3" t="s">
        <v>2105</v>
      </c>
      <c r="D620" s="3" t="s">
        <v>2106</v>
      </c>
      <c r="E620" s="28">
        <f>SUM(F620:J620)</f>
        <v>500</v>
      </c>
      <c r="F620" s="28">
        <v>300</v>
      </c>
      <c r="G620" s="59">
        <v>150</v>
      </c>
      <c r="H620" s="28">
        <v>50</v>
      </c>
      <c r="I620" s="6" t="s">
        <v>2099</v>
      </c>
      <c r="J620" s="6" t="s">
        <v>2100</v>
      </c>
      <c r="K620" s="3" t="s">
        <v>2107</v>
      </c>
      <c r="L620" s="3" t="s">
        <v>238</v>
      </c>
    </row>
    <row r="621" spans="1:12" s="13" customFormat="1" ht="20.100000000000001" customHeight="1">
      <c r="A621" s="36">
        <v>3</v>
      </c>
      <c r="B621" s="5" t="s">
        <v>328</v>
      </c>
      <c r="C621" s="3" t="s">
        <v>14</v>
      </c>
      <c r="D621" s="3" t="s">
        <v>10</v>
      </c>
      <c r="E621" s="28">
        <v>296</v>
      </c>
      <c r="F621" s="28">
        <v>169</v>
      </c>
      <c r="G621" s="59">
        <v>127</v>
      </c>
      <c r="H621" s="28">
        <v>0</v>
      </c>
      <c r="I621" s="6" t="s">
        <v>2119</v>
      </c>
      <c r="J621" s="6" t="s">
        <v>327</v>
      </c>
      <c r="K621" s="3" t="s">
        <v>329</v>
      </c>
      <c r="L621" s="3" t="s">
        <v>330</v>
      </c>
    </row>
    <row r="622" spans="1:12" s="13" customFormat="1" ht="20.100000000000001" customHeight="1">
      <c r="A622" s="36">
        <v>3</v>
      </c>
      <c r="B622" s="5" t="s">
        <v>2126</v>
      </c>
      <c r="C622" s="3" t="s">
        <v>2105</v>
      </c>
      <c r="D622" s="3" t="s">
        <v>1551</v>
      </c>
      <c r="E622" s="28">
        <f>SUM(F622:J622)</f>
        <v>130</v>
      </c>
      <c r="F622" s="28">
        <v>0</v>
      </c>
      <c r="G622" s="59">
        <v>80</v>
      </c>
      <c r="H622" s="28">
        <v>50</v>
      </c>
      <c r="I622" s="6" t="s">
        <v>2099</v>
      </c>
      <c r="J622" s="6" t="s">
        <v>2100</v>
      </c>
      <c r="K622" s="3" t="s">
        <v>2107</v>
      </c>
      <c r="L622" s="3" t="s">
        <v>238</v>
      </c>
    </row>
    <row r="623" spans="1:12" s="13" customFormat="1" ht="20.100000000000001" customHeight="1">
      <c r="A623" s="36">
        <v>3</v>
      </c>
      <c r="B623" s="5" t="s">
        <v>324</v>
      </c>
      <c r="C623" s="3" t="s">
        <v>193</v>
      </c>
      <c r="D623" s="3" t="s">
        <v>10</v>
      </c>
      <c r="E623" s="28">
        <v>1010</v>
      </c>
      <c r="F623" s="28">
        <v>30</v>
      </c>
      <c r="G623" s="59">
        <v>950</v>
      </c>
      <c r="H623" s="28">
        <v>30</v>
      </c>
      <c r="I623" s="6" t="s">
        <v>239</v>
      </c>
      <c r="J623" s="6" t="s">
        <v>240</v>
      </c>
      <c r="K623" s="3" t="s">
        <v>325</v>
      </c>
      <c r="L623" s="3" t="s">
        <v>326</v>
      </c>
    </row>
    <row r="624" spans="1:12" s="13" customFormat="1" ht="20.100000000000001" customHeight="1">
      <c r="A624" s="36">
        <v>3</v>
      </c>
      <c r="B624" s="5" t="s">
        <v>347</v>
      </c>
      <c r="C624" s="3" t="s">
        <v>83</v>
      </c>
      <c r="D624" s="3" t="s">
        <v>10</v>
      </c>
      <c r="E624" s="28">
        <v>1214</v>
      </c>
      <c r="F624" s="28">
        <v>814</v>
      </c>
      <c r="G624" s="59">
        <v>400</v>
      </c>
      <c r="H624" s="28">
        <v>0</v>
      </c>
      <c r="I624" s="6" t="s">
        <v>239</v>
      </c>
      <c r="J624" s="6" t="s">
        <v>346</v>
      </c>
      <c r="K624" s="3" t="s">
        <v>348</v>
      </c>
      <c r="L624" s="3" t="s">
        <v>349</v>
      </c>
    </row>
    <row r="625" spans="1:12" s="13" customFormat="1" ht="20.100000000000001" customHeight="1">
      <c r="A625" s="36">
        <v>3</v>
      </c>
      <c r="B625" s="5" t="s">
        <v>321</v>
      </c>
      <c r="C625" s="3" t="s">
        <v>193</v>
      </c>
      <c r="D625" s="3" t="s">
        <v>10</v>
      </c>
      <c r="E625" s="28">
        <v>375</v>
      </c>
      <c r="F625" s="18">
        <v>0</v>
      </c>
      <c r="G625" s="59">
        <v>375</v>
      </c>
      <c r="H625" s="28" t="s">
        <v>2227</v>
      </c>
      <c r="I625" s="6" t="s">
        <v>239</v>
      </c>
      <c r="J625" s="6" t="s">
        <v>240</v>
      </c>
      <c r="K625" s="3" t="s">
        <v>322</v>
      </c>
      <c r="L625" s="3" t="s">
        <v>323</v>
      </c>
    </row>
    <row r="626" spans="1:12" s="13" customFormat="1" ht="20.100000000000001" customHeight="1">
      <c r="A626" s="36">
        <v>3</v>
      </c>
      <c r="B626" s="5" t="s">
        <v>351</v>
      </c>
      <c r="C626" s="3" t="s">
        <v>79</v>
      </c>
      <c r="D626" s="3" t="s">
        <v>10</v>
      </c>
      <c r="E626" s="28">
        <v>450</v>
      </c>
      <c r="F626" s="28">
        <v>180</v>
      </c>
      <c r="G626" s="59">
        <v>250</v>
      </c>
      <c r="H626" s="28">
        <v>20</v>
      </c>
      <c r="I626" s="6" t="s">
        <v>239</v>
      </c>
      <c r="J626" s="6" t="s">
        <v>350</v>
      </c>
      <c r="K626" s="3" t="s">
        <v>352</v>
      </c>
      <c r="L626" s="3" t="s">
        <v>353</v>
      </c>
    </row>
    <row r="627" spans="1:12" s="13" customFormat="1" ht="20.100000000000001" customHeight="1">
      <c r="A627" s="36">
        <v>3</v>
      </c>
      <c r="B627" s="5" t="s">
        <v>2124</v>
      </c>
      <c r="C627" s="3" t="s">
        <v>147</v>
      </c>
      <c r="D627" s="3" t="s">
        <v>10</v>
      </c>
      <c r="E627" s="28">
        <f>SUM(F627:J627)</f>
        <v>175.5</v>
      </c>
      <c r="F627" s="28">
        <v>46</v>
      </c>
      <c r="G627" s="59">
        <v>129</v>
      </c>
      <c r="H627" s="28">
        <v>0.5</v>
      </c>
      <c r="I627" s="6" t="s">
        <v>2099</v>
      </c>
      <c r="J627" s="6" t="s">
        <v>2100</v>
      </c>
      <c r="K627" s="3" t="s">
        <v>2101</v>
      </c>
      <c r="L627" s="3" t="s">
        <v>2102</v>
      </c>
    </row>
    <row r="628" spans="1:12" s="13" customFormat="1" ht="20.100000000000001" customHeight="1">
      <c r="A628" s="36">
        <v>3</v>
      </c>
      <c r="B628" s="5" t="s">
        <v>343</v>
      </c>
      <c r="C628" s="3" t="s">
        <v>83</v>
      </c>
      <c r="D628" s="3" t="s">
        <v>10</v>
      </c>
      <c r="E628" s="28">
        <v>200</v>
      </c>
      <c r="F628" s="28">
        <v>90</v>
      </c>
      <c r="G628" s="59">
        <v>100</v>
      </c>
      <c r="H628" s="28">
        <v>10</v>
      </c>
      <c r="I628" s="6" t="s">
        <v>239</v>
      </c>
      <c r="J628" s="6" t="s">
        <v>296</v>
      </c>
      <c r="K628" s="3" t="s">
        <v>344</v>
      </c>
      <c r="L628" s="3" t="s">
        <v>345</v>
      </c>
    </row>
    <row r="629" spans="1:12" s="13" customFormat="1" ht="20.100000000000001" customHeight="1">
      <c r="A629" s="36">
        <v>3</v>
      </c>
      <c r="B629" s="5" t="s">
        <v>340</v>
      </c>
      <c r="C629" s="3" t="s">
        <v>79</v>
      </c>
      <c r="D629" s="3" t="s">
        <v>10</v>
      </c>
      <c r="E629" s="28">
        <v>20</v>
      </c>
      <c r="F629" s="28">
        <v>8</v>
      </c>
      <c r="G629" s="59">
        <v>12</v>
      </c>
      <c r="H629" s="28">
        <v>0</v>
      </c>
      <c r="I629" s="6" t="s">
        <v>239</v>
      </c>
      <c r="J629" s="6" t="s">
        <v>296</v>
      </c>
      <c r="K629" s="3" t="s">
        <v>341</v>
      </c>
      <c r="L629" s="3" t="s">
        <v>342</v>
      </c>
    </row>
    <row r="630" spans="1:12" s="13" customFormat="1" ht="20.100000000000001" customHeight="1">
      <c r="A630" s="36">
        <v>3</v>
      </c>
      <c r="B630" s="5" t="s">
        <v>4264</v>
      </c>
      <c r="C630" s="3" t="s">
        <v>1623</v>
      </c>
      <c r="D630" s="3" t="s">
        <v>4258</v>
      </c>
      <c r="E630" s="28">
        <v>529</v>
      </c>
      <c r="F630" s="28">
        <v>138</v>
      </c>
      <c r="G630" s="59">
        <v>391</v>
      </c>
      <c r="H630" s="28">
        <v>0</v>
      </c>
      <c r="I630" s="6" t="s">
        <v>8113</v>
      </c>
      <c r="J630" s="6" t="s">
        <v>4266</v>
      </c>
      <c r="K630" s="3" t="s">
        <v>4267</v>
      </c>
      <c r="L630" s="3" t="s">
        <v>4268</v>
      </c>
    </row>
    <row r="631" spans="1:12" s="13" customFormat="1" ht="20.100000000000001" customHeight="1">
      <c r="A631" s="36">
        <v>3</v>
      </c>
      <c r="B631" s="5" t="s">
        <v>4269</v>
      </c>
      <c r="C631" s="3" t="s">
        <v>14</v>
      </c>
      <c r="D631" s="3" t="s">
        <v>10</v>
      </c>
      <c r="E631" s="27">
        <f>SUM(F631:J631)</f>
        <v>215</v>
      </c>
      <c r="F631" s="27">
        <v>62</v>
      </c>
      <c r="G631" s="60">
        <v>152</v>
      </c>
      <c r="H631" s="27">
        <v>1</v>
      </c>
      <c r="I631" s="6" t="s">
        <v>8113</v>
      </c>
      <c r="J631" s="6" t="s">
        <v>4270</v>
      </c>
      <c r="K631" s="3" t="s">
        <v>4271</v>
      </c>
      <c r="L631" s="3" t="s">
        <v>1198</v>
      </c>
    </row>
    <row r="632" spans="1:12" s="13" customFormat="1" ht="20.100000000000001" customHeight="1">
      <c r="A632" s="36">
        <v>3</v>
      </c>
      <c r="B632" s="5" t="s">
        <v>1196</v>
      </c>
      <c r="C632" s="3" t="s">
        <v>79</v>
      </c>
      <c r="D632" s="3" t="s">
        <v>10</v>
      </c>
      <c r="E632" s="28">
        <v>5600</v>
      </c>
      <c r="F632" s="28">
        <v>2500</v>
      </c>
      <c r="G632" s="59">
        <v>3000</v>
      </c>
      <c r="H632" s="28">
        <v>100</v>
      </c>
      <c r="I632" s="6" t="s">
        <v>8113</v>
      </c>
      <c r="J632" s="6" t="s">
        <v>4255</v>
      </c>
      <c r="K632" s="3" t="s">
        <v>1197</v>
      </c>
      <c r="L632" s="3" t="s">
        <v>4256</v>
      </c>
    </row>
    <row r="633" spans="1:12" s="13" customFormat="1" ht="20.100000000000001" customHeight="1">
      <c r="A633" s="36">
        <v>3</v>
      </c>
      <c r="B633" s="5" t="s">
        <v>4290</v>
      </c>
      <c r="C633" s="3" t="s">
        <v>1635</v>
      </c>
      <c r="D633" s="3" t="s">
        <v>1551</v>
      </c>
      <c r="E633" s="27">
        <f>SUM(F633:J633)</f>
        <v>360</v>
      </c>
      <c r="F633" s="27">
        <v>0</v>
      </c>
      <c r="G633" s="60">
        <v>360</v>
      </c>
      <c r="H633" s="27">
        <v>0</v>
      </c>
      <c r="I633" s="6" t="s">
        <v>8113</v>
      </c>
      <c r="J633" s="6" t="s">
        <v>1938</v>
      </c>
      <c r="K633" s="3" t="s">
        <v>4291</v>
      </c>
      <c r="L633" s="3" t="s">
        <v>4292</v>
      </c>
    </row>
    <row r="634" spans="1:12" s="13" customFormat="1" ht="20.100000000000001" customHeight="1">
      <c r="A634" s="36">
        <v>3</v>
      </c>
      <c r="B634" s="5" t="s">
        <v>4284</v>
      </c>
      <c r="C634" s="3" t="s">
        <v>1635</v>
      </c>
      <c r="D634" s="3" t="s">
        <v>10</v>
      </c>
      <c r="E634" s="27">
        <v>2680</v>
      </c>
      <c r="F634" s="27">
        <v>2220</v>
      </c>
      <c r="G634" s="60">
        <v>360</v>
      </c>
      <c r="H634" s="27">
        <v>100</v>
      </c>
      <c r="I634" s="6" t="s">
        <v>8113</v>
      </c>
      <c r="J634" s="6" t="s">
        <v>4281</v>
      </c>
      <c r="K634" s="3" t="s">
        <v>4285</v>
      </c>
      <c r="L634" s="3" t="s">
        <v>4286</v>
      </c>
    </row>
    <row r="635" spans="1:12" s="13" customFormat="1" ht="20.100000000000001" customHeight="1">
      <c r="A635" s="36">
        <v>3</v>
      </c>
      <c r="B635" s="5" t="s">
        <v>4275</v>
      </c>
      <c r="C635" s="3" t="s">
        <v>79</v>
      </c>
      <c r="D635" s="3" t="s">
        <v>1551</v>
      </c>
      <c r="E635" s="27">
        <v>1400</v>
      </c>
      <c r="F635" s="27">
        <v>1000</v>
      </c>
      <c r="G635" s="60">
        <v>350</v>
      </c>
      <c r="H635" s="27">
        <v>50</v>
      </c>
      <c r="I635" s="6" t="s">
        <v>8113</v>
      </c>
      <c r="J635" s="6" t="s">
        <v>4276</v>
      </c>
      <c r="K635" s="3" t="s">
        <v>4277</v>
      </c>
      <c r="L635" s="3" t="s">
        <v>4278</v>
      </c>
    </row>
    <row r="636" spans="1:12" s="13" customFormat="1" ht="20.100000000000001" customHeight="1">
      <c r="A636" s="36">
        <v>3</v>
      </c>
      <c r="B636" s="5" t="s">
        <v>4279</v>
      </c>
      <c r="C636" s="3" t="s">
        <v>79</v>
      </c>
      <c r="D636" s="3" t="s">
        <v>1551</v>
      </c>
      <c r="E636" s="27">
        <v>500</v>
      </c>
      <c r="F636" s="27">
        <v>150</v>
      </c>
      <c r="G636" s="60">
        <v>340</v>
      </c>
      <c r="H636" s="27">
        <v>10</v>
      </c>
      <c r="I636" s="6" t="s">
        <v>8113</v>
      </c>
      <c r="J636" s="6" t="s">
        <v>4276</v>
      </c>
      <c r="K636" s="3" t="s">
        <v>4277</v>
      </c>
      <c r="L636" s="3" t="s">
        <v>4278</v>
      </c>
    </row>
    <row r="637" spans="1:12" s="13" customFormat="1" ht="20.100000000000001" customHeight="1">
      <c r="A637" s="36">
        <v>3</v>
      </c>
      <c r="B637" s="5" t="s">
        <v>4287</v>
      </c>
      <c r="C637" s="3" t="s">
        <v>1635</v>
      </c>
      <c r="D637" s="3" t="s">
        <v>10</v>
      </c>
      <c r="E637" s="27">
        <v>200</v>
      </c>
      <c r="F637" s="27">
        <v>0</v>
      </c>
      <c r="G637" s="60">
        <v>200</v>
      </c>
      <c r="H637" s="27">
        <v>0</v>
      </c>
      <c r="I637" s="6" t="s">
        <v>8113</v>
      </c>
      <c r="J637" s="6" t="s">
        <v>4281</v>
      </c>
      <c r="K637" s="3" t="s">
        <v>4288</v>
      </c>
      <c r="L637" s="3" t="s">
        <v>4289</v>
      </c>
    </row>
    <row r="638" spans="1:12" s="13" customFormat="1" ht="20.100000000000001" customHeight="1">
      <c r="A638" s="36">
        <v>3</v>
      </c>
      <c r="B638" s="5" t="s">
        <v>4280</v>
      </c>
      <c r="C638" s="3" t="s">
        <v>79</v>
      </c>
      <c r="D638" s="3" t="s">
        <v>10</v>
      </c>
      <c r="E638" s="27">
        <v>300</v>
      </c>
      <c r="F638" s="27">
        <v>120</v>
      </c>
      <c r="G638" s="60">
        <v>180</v>
      </c>
      <c r="H638" s="27">
        <v>0</v>
      </c>
      <c r="I638" s="6" t="s">
        <v>8113</v>
      </c>
      <c r="J638" s="6" t="s">
        <v>4281</v>
      </c>
      <c r="K638" s="3" t="s">
        <v>4282</v>
      </c>
      <c r="L638" s="3" t="s">
        <v>4283</v>
      </c>
    </row>
    <row r="639" spans="1:12" s="13" customFormat="1" ht="20.100000000000001" customHeight="1">
      <c r="A639" s="36">
        <v>3</v>
      </c>
      <c r="B639" s="5" t="s">
        <v>4261</v>
      </c>
      <c r="C639" s="3" t="s">
        <v>2804</v>
      </c>
      <c r="D639" s="3" t="s">
        <v>10</v>
      </c>
      <c r="E639" s="28">
        <v>77</v>
      </c>
      <c r="F639" s="28">
        <v>0</v>
      </c>
      <c r="G639" s="59">
        <v>75</v>
      </c>
      <c r="H639" s="28">
        <v>2</v>
      </c>
      <c r="I639" s="6" t="s">
        <v>8113</v>
      </c>
      <c r="J639" s="6" t="s">
        <v>2325</v>
      </c>
      <c r="K639" s="3" t="s">
        <v>4262</v>
      </c>
      <c r="L639" s="3" t="s">
        <v>4263</v>
      </c>
    </row>
    <row r="640" spans="1:12" s="13" customFormat="1" ht="20.100000000000001" customHeight="1">
      <c r="A640" s="36">
        <v>3</v>
      </c>
      <c r="B640" s="5" t="s">
        <v>4257</v>
      </c>
      <c r="C640" s="3" t="s">
        <v>2804</v>
      </c>
      <c r="D640" s="3" t="s">
        <v>4258</v>
      </c>
      <c r="E640" s="28">
        <v>150</v>
      </c>
      <c r="F640" s="28">
        <v>80</v>
      </c>
      <c r="G640" s="59">
        <v>70</v>
      </c>
      <c r="H640" s="28">
        <v>0</v>
      </c>
      <c r="I640" s="6" t="s">
        <v>8113</v>
      </c>
      <c r="J640" s="6" t="s">
        <v>2325</v>
      </c>
      <c r="K640" s="3" t="s">
        <v>4259</v>
      </c>
      <c r="L640" s="3" t="s">
        <v>4260</v>
      </c>
    </row>
    <row r="641" spans="1:229" s="13" customFormat="1" ht="20.100000000000001" customHeight="1">
      <c r="A641" s="36">
        <v>3</v>
      </c>
      <c r="B641" s="5" t="s">
        <v>4272</v>
      </c>
      <c r="C641" s="3" t="s">
        <v>147</v>
      </c>
      <c r="D641" s="3" t="s">
        <v>1551</v>
      </c>
      <c r="E641" s="27">
        <f t="shared" ref="E641:E646" si="6">SUM(F641:J641)</f>
        <v>150</v>
      </c>
      <c r="F641" s="27">
        <v>100</v>
      </c>
      <c r="G641" s="60">
        <v>50</v>
      </c>
      <c r="H641" s="27">
        <v>0</v>
      </c>
      <c r="I641" s="6" t="s">
        <v>8113</v>
      </c>
      <c r="J641" s="6" t="s">
        <v>2829</v>
      </c>
      <c r="K641" s="3" t="s">
        <v>4273</v>
      </c>
      <c r="L641" s="3" t="s">
        <v>4274</v>
      </c>
    </row>
    <row r="642" spans="1:229" s="13" customFormat="1" ht="20.100000000000001" customHeight="1">
      <c r="A642" s="36">
        <v>3</v>
      </c>
      <c r="B642" s="4" t="s">
        <v>4495</v>
      </c>
      <c r="C642" s="3" t="s">
        <v>83</v>
      </c>
      <c r="D642" s="3" t="s">
        <v>10</v>
      </c>
      <c r="E642" s="27">
        <f t="shared" si="6"/>
        <v>6848</v>
      </c>
      <c r="F642" s="27">
        <v>5951</v>
      </c>
      <c r="G642" s="60">
        <v>500</v>
      </c>
      <c r="H642" s="27">
        <v>397</v>
      </c>
      <c r="I642" s="6" t="s">
        <v>1204</v>
      </c>
      <c r="J642" s="6" t="s">
        <v>1205</v>
      </c>
      <c r="K642" s="3" t="s">
        <v>4496</v>
      </c>
      <c r="L642" s="3" t="s">
        <v>4497</v>
      </c>
    </row>
    <row r="643" spans="1:229" s="13" customFormat="1" ht="20.100000000000001" customHeight="1">
      <c r="A643" s="36">
        <v>3</v>
      </c>
      <c r="B643" s="5" t="s">
        <v>4506</v>
      </c>
      <c r="C643" s="3" t="s">
        <v>1636</v>
      </c>
      <c r="D643" s="3" t="s">
        <v>1573</v>
      </c>
      <c r="E643" s="27">
        <f t="shared" si="6"/>
        <v>1420</v>
      </c>
      <c r="F643" s="27">
        <v>930</v>
      </c>
      <c r="G643" s="60">
        <v>480</v>
      </c>
      <c r="H643" s="27">
        <v>10</v>
      </c>
      <c r="I643" s="6" t="s">
        <v>1204</v>
      </c>
      <c r="J643" s="6" t="s">
        <v>4478</v>
      </c>
      <c r="K643" s="3" t="s">
        <v>4507</v>
      </c>
      <c r="L643" s="3" t="s">
        <v>4508</v>
      </c>
    </row>
    <row r="644" spans="1:229" s="13" customFormat="1" ht="20.100000000000001" customHeight="1">
      <c r="A644" s="36">
        <v>3</v>
      </c>
      <c r="B644" s="4" t="s">
        <v>4498</v>
      </c>
      <c r="C644" s="3" t="s">
        <v>1636</v>
      </c>
      <c r="D644" s="3" t="s">
        <v>1573</v>
      </c>
      <c r="E644" s="27">
        <f t="shared" si="6"/>
        <v>2482</v>
      </c>
      <c r="F644" s="27">
        <v>2232</v>
      </c>
      <c r="G644" s="60">
        <v>150</v>
      </c>
      <c r="H644" s="27">
        <v>100</v>
      </c>
      <c r="I644" s="6" t="s">
        <v>4473</v>
      </c>
      <c r="J644" s="6" t="s">
        <v>4499</v>
      </c>
      <c r="K644" s="3" t="s">
        <v>4500</v>
      </c>
      <c r="L644" s="3" t="s">
        <v>4501</v>
      </c>
    </row>
    <row r="645" spans="1:229" s="13" customFormat="1" ht="20.100000000000001" customHeight="1">
      <c r="A645" s="36">
        <v>3</v>
      </c>
      <c r="B645" s="4" t="s">
        <v>4503</v>
      </c>
      <c r="C645" s="3" t="s">
        <v>83</v>
      </c>
      <c r="D645" s="3" t="s">
        <v>10</v>
      </c>
      <c r="E645" s="27">
        <f t="shared" si="6"/>
        <v>294</v>
      </c>
      <c r="F645" s="27">
        <v>174</v>
      </c>
      <c r="G645" s="60">
        <v>103</v>
      </c>
      <c r="H645" s="27">
        <v>17</v>
      </c>
      <c r="I645" s="6" t="s">
        <v>4473</v>
      </c>
      <c r="J645" s="6" t="s">
        <v>4499</v>
      </c>
      <c r="K645" s="3" t="s">
        <v>4504</v>
      </c>
      <c r="L645" s="3" t="s">
        <v>4505</v>
      </c>
    </row>
    <row r="646" spans="1:229" s="13" customFormat="1" ht="20.100000000000001" customHeight="1">
      <c r="A646" s="36">
        <v>3</v>
      </c>
      <c r="B646" s="4" t="s">
        <v>4502</v>
      </c>
      <c r="C646" s="3" t="s">
        <v>83</v>
      </c>
      <c r="D646" s="3" t="s">
        <v>10</v>
      </c>
      <c r="E646" s="27">
        <f t="shared" si="6"/>
        <v>237</v>
      </c>
      <c r="F646" s="27">
        <v>137</v>
      </c>
      <c r="G646" s="60">
        <v>50</v>
      </c>
      <c r="H646" s="27">
        <v>50</v>
      </c>
      <c r="I646" s="6" t="s">
        <v>1204</v>
      </c>
      <c r="J646" s="6" t="s">
        <v>1205</v>
      </c>
      <c r="K646" s="3" t="s">
        <v>1206</v>
      </c>
      <c r="L646" s="3" t="s">
        <v>1207</v>
      </c>
    </row>
    <row r="647" spans="1:229" s="13" customFormat="1" ht="20.100000000000001" customHeight="1">
      <c r="A647" s="36">
        <v>3</v>
      </c>
      <c r="B647" s="5" t="s">
        <v>4509</v>
      </c>
      <c r="C647" s="3" t="s">
        <v>1636</v>
      </c>
      <c r="D647" s="3" t="s">
        <v>1573</v>
      </c>
      <c r="E647" s="27">
        <v>42</v>
      </c>
      <c r="F647" s="27">
        <v>0</v>
      </c>
      <c r="G647" s="60">
        <v>32</v>
      </c>
      <c r="H647" s="27">
        <v>10</v>
      </c>
      <c r="I647" s="6" t="s">
        <v>1204</v>
      </c>
      <c r="J647" s="6" t="s">
        <v>4478</v>
      </c>
      <c r="K647" s="3" t="s">
        <v>4507</v>
      </c>
      <c r="L647" s="3" t="s">
        <v>4510</v>
      </c>
    </row>
    <row r="648" spans="1:229" s="13" customFormat="1" ht="20.100000000000001" customHeight="1">
      <c r="A648" s="36">
        <v>3</v>
      </c>
      <c r="B648" s="5" t="s">
        <v>3099</v>
      </c>
      <c r="C648" s="3" t="s">
        <v>1623</v>
      </c>
      <c r="D648" s="3" t="s">
        <v>1644</v>
      </c>
      <c r="E648" s="27">
        <f>SUM(F648:J648)</f>
        <v>1076</v>
      </c>
      <c r="F648" s="27">
        <v>452</v>
      </c>
      <c r="G648" s="60">
        <v>614</v>
      </c>
      <c r="H648" s="27">
        <v>10</v>
      </c>
      <c r="I648" s="6" t="s">
        <v>3017</v>
      </c>
      <c r="J648" s="6" t="s">
        <v>3093</v>
      </c>
      <c r="K648" s="3" t="s">
        <v>2457</v>
      </c>
      <c r="L648" s="3" t="s">
        <v>3100</v>
      </c>
    </row>
    <row r="649" spans="1:229" s="13" customFormat="1" ht="20.100000000000001" customHeight="1">
      <c r="A649" s="36">
        <v>3</v>
      </c>
      <c r="B649" s="5" t="s">
        <v>985</v>
      </c>
      <c r="C649" s="3" t="s">
        <v>1623</v>
      </c>
      <c r="D649" s="3" t="s">
        <v>1644</v>
      </c>
      <c r="E649" s="27">
        <f>SUM(F649:J649)</f>
        <v>654</v>
      </c>
      <c r="F649" s="27">
        <v>197</v>
      </c>
      <c r="G649" s="60">
        <v>440</v>
      </c>
      <c r="H649" s="27">
        <v>17</v>
      </c>
      <c r="I649" s="6" t="s">
        <v>3017</v>
      </c>
      <c r="J649" s="6" t="s">
        <v>3093</v>
      </c>
      <c r="K649" s="3" t="s">
        <v>3094</v>
      </c>
      <c r="L649" s="3" t="s">
        <v>3095</v>
      </c>
    </row>
    <row r="650" spans="1:229" s="13" customFormat="1" ht="20.100000000000001" customHeight="1">
      <c r="A650" s="36">
        <v>3</v>
      </c>
      <c r="B650" s="5" t="s">
        <v>3144</v>
      </c>
      <c r="C650" s="3" t="s">
        <v>1623</v>
      </c>
      <c r="D650" s="3" t="s">
        <v>1644</v>
      </c>
      <c r="E650" s="27">
        <v>380</v>
      </c>
      <c r="F650" s="27">
        <v>17</v>
      </c>
      <c r="G650" s="60">
        <v>353</v>
      </c>
      <c r="H650" s="27">
        <v>10</v>
      </c>
      <c r="I650" s="6" t="s">
        <v>3017</v>
      </c>
      <c r="J650" s="6" t="s">
        <v>1965</v>
      </c>
      <c r="K650" s="3" t="s">
        <v>3145</v>
      </c>
      <c r="L650" s="3" t="s">
        <v>3146</v>
      </c>
    </row>
    <row r="651" spans="1:229" s="13" customFormat="1" ht="20.100000000000001" customHeight="1">
      <c r="A651" s="36">
        <v>3</v>
      </c>
      <c r="B651" s="5" t="s">
        <v>3104</v>
      </c>
      <c r="C651" s="3" t="s">
        <v>1623</v>
      </c>
      <c r="D651" s="3" t="s">
        <v>1644</v>
      </c>
      <c r="E651" s="27">
        <f>SUM(F651:J651)</f>
        <v>360</v>
      </c>
      <c r="F651" s="27">
        <v>180</v>
      </c>
      <c r="G651" s="60">
        <v>175</v>
      </c>
      <c r="H651" s="27">
        <v>5</v>
      </c>
      <c r="I651" s="6" t="s">
        <v>3017</v>
      </c>
      <c r="J651" s="6" t="s">
        <v>3093</v>
      </c>
      <c r="K651" s="3" t="s">
        <v>3105</v>
      </c>
      <c r="L651" s="3" t="s">
        <v>3106</v>
      </c>
    </row>
    <row r="652" spans="1:229" s="13" customFormat="1" ht="20.100000000000001" customHeight="1">
      <c r="A652" s="36">
        <v>3</v>
      </c>
      <c r="B652" s="5" t="s">
        <v>3101</v>
      </c>
      <c r="C652" s="3" t="s">
        <v>1623</v>
      </c>
      <c r="D652" s="3" t="s">
        <v>1644</v>
      </c>
      <c r="E652" s="27">
        <f>SUM(F652:J652)</f>
        <v>407</v>
      </c>
      <c r="F652" s="27">
        <v>245</v>
      </c>
      <c r="G652" s="60">
        <v>155</v>
      </c>
      <c r="H652" s="27">
        <v>7</v>
      </c>
      <c r="I652" s="6" t="s">
        <v>3017</v>
      </c>
      <c r="J652" s="6" t="s">
        <v>3093</v>
      </c>
      <c r="K652" s="3" t="s">
        <v>3102</v>
      </c>
      <c r="L652" s="3" t="s">
        <v>3103</v>
      </c>
    </row>
    <row r="653" spans="1:229" s="13" customFormat="1" ht="20.100000000000001" customHeight="1">
      <c r="A653" s="36">
        <v>3</v>
      </c>
      <c r="B653" s="5" t="s">
        <v>3147</v>
      </c>
      <c r="C653" s="3" t="s">
        <v>1623</v>
      </c>
      <c r="D653" s="3" t="s">
        <v>10</v>
      </c>
      <c r="E653" s="27">
        <v>170</v>
      </c>
      <c r="F653" s="27">
        <v>10</v>
      </c>
      <c r="G653" s="60">
        <v>150</v>
      </c>
      <c r="H653" s="27">
        <v>10</v>
      </c>
      <c r="I653" s="6" t="s">
        <v>3017</v>
      </c>
      <c r="J653" s="6" t="s">
        <v>1965</v>
      </c>
      <c r="K653" s="3" t="s">
        <v>3145</v>
      </c>
      <c r="L653" s="3" t="s">
        <v>3146</v>
      </c>
    </row>
    <row r="654" spans="1:229" s="13" customFormat="1" ht="20.100000000000001" customHeight="1">
      <c r="A654" s="36">
        <v>3</v>
      </c>
      <c r="B654" s="5" t="s">
        <v>3096</v>
      </c>
      <c r="C654" s="3" t="s">
        <v>1623</v>
      </c>
      <c r="D654" s="3" t="s">
        <v>1644</v>
      </c>
      <c r="E654" s="27">
        <f>SUM(F654:J654)</f>
        <v>352</v>
      </c>
      <c r="F654" s="27">
        <v>212</v>
      </c>
      <c r="G654" s="60">
        <v>138</v>
      </c>
      <c r="H654" s="27">
        <v>2</v>
      </c>
      <c r="I654" s="6" t="s">
        <v>3017</v>
      </c>
      <c r="J654" s="6" t="s">
        <v>3093</v>
      </c>
      <c r="K654" s="3" t="s">
        <v>3097</v>
      </c>
      <c r="L654" s="3" t="s">
        <v>3098</v>
      </c>
    </row>
    <row r="655" spans="1:229" s="13" customFormat="1" ht="20.100000000000001" customHeight="1">
      <c r="A655" s="36">
        <v>3</v>
      </c>
      <c r="B655" s="5" t="s">
        <v>992</v>
      </c>
      <c r="C655" s="3" t="s">
        <v>147</v>
      </c>
      <c r="D655" s="3" t="s">
        <v>10</v>
      </c>
      <c r="E655" s="27">
        <v>500</v>
      </c>
      <c r="F655" s="27">
        <v>150</v>
      </c>
      <c r="G655" s="60">
        <v>340</v>
      </c>
      <c r="H655" s="27">
        <v>10</v>
      </c>
      <c r="I655" s="6" t="s">
        <v>3017</v>
      </c>
      <c r="J655" s="6" t="s">
        <v>2934</v>
      </c>
      <c r="K655" s="3" t="s">
        <v>993</v>
      </c>
      <c r="L655" s="3" t="s">
        <v>994</v>
      </c>
      <c r="HO655" s="8"/>
      <c r="HP655" s="8"/>
      <c r="HQ655" s="8"/>
      <c r="HR655" s="8"/>
      <c r="HS655" s="8"/>
      <c r="HT655" s="8"/>
      <c r="HU655" s="8"/>
    </row>
    <row r="656" spans="1:229" s="13" customFormat="1" ht="20.100000000000001" customHeight="1">
      <c r="A656" s="36">
        <v>3</v>
      </c>
      <c r="B656" s="5" t="s">
        <v>3188</v>
      </c>
      <c r="C656" s="3" t="s">
        <v>2468</v>
      </c>
      <c r="D656" s="3" t="s">
        <v>1644</v>
      </c>
      <c r="E656" s="27">
        <v>1000</v>
      </c>
      <c r="F656" s="27">
        <v>700</v>
      </c>
      <c r="G656" s="60">
        <v>300</v>
      </c>
      <c r="H656" s="27">
        <v>0</v>
      </c>
      <c r="I656" s="6" t="s">
        <v>3017</v>
      </c>
      <c r="J656" s="6" t="s">
        <v>2469</v>
      </c>
      <c r="K656" s="3" t="s">
        <v>3189</v>
      </c>
      <c r="L656" s="3" t="s">
        <v>3190</v>
      </c>
    </row>
    <row r="657" spans="1:229" s="13" customFormat="1" ht="20.100000000000001" customHeight="1">
      <c r="A657" s="36">
        <v>3</v>
      </c>
      <c r="B657" s="5" t="s">
        <v>3191</v>
      </c>
      <c r="C657" s="3" t="s">
        <v>2468</v>
      </c>
      <c r="D657" s="3" t="s">
        <v>1644</v>
      </c>
      <c r="E657" s="27">
        <v>1000</v>
      </c>
      <c r="F657" s="27">
        <v>700</v>
      </c>
      <c r="G657" s="60">
        <v>300</v>
      </c>
      <c r="H657" s="27">
        <v>0</v>
      </c>
      <c r="I657" s="6" t="s">
        <v>3017</v>
      </c>
      <c r="J657" s="6" t="s">
        <v>2469</v>
      </c>
      <c r="K657" s="3" t="s">
        <v>3189</v>
      </c>
      <c r="L657" s="3" t="s">
        <v>3190</v>
      </c>
    </row>
    <row r="658" spans="1:229" s="13" customFormat="1" ht="20.100000000000001" customHeight="1">
      <c r="A658" s="36">
        <v>3</v>
      </c>
      <c r="B658" s="5" t="s">
        <v>3200</v>
      </c>
      <c r="C658" s="3" t="s">
        <v>2468</v>
      </c>
      <c r="D658" s="3" t="s">
        <v>1644</v>
      </c>
      <c r="E658" s="27">
        <v>380</v>
      </c>
      <c r="F658" s="27">
        <v>100</v>
      </c>
      <c r="G658" s="60">
        <v>250</v>
      </c>
      <c r="H658" s="27">
        <f>E658-F658-G658</f>
        <v>30</v>
      </c>
      <c r="I658" s="6" t="s">
        <v>3017</v>
      </c>
      <c r="J658" s="6" t="s">
        <v>3193</v>
      </c>
      <c r="K658" s="3" t="s">
        <v>3197</v>
      </c>
      <c r="L658" s="3" t="s">
        <v>3198</v>
      </c>
    </row>
    <row r="659" spans="1:229" s="13" customFormat="1" ht="20.100000000000001" customHeight="1">
      <c r="A659" s="36">
        <v>3</v>
      </c>
      <c r="B659" s="5" t="s">
        <v>3201</v>
      </c>
      <c r="C659" s="3" t="s">
        <v>1635</v>
      </c>
      <c r="D659" s="3" t="s">
        <v>1644</v>
      </c>
      <c r="E659" s="27">
        <f>SUM(F659:J659)</f>
        <v>200</v>
      </c>
      <c r="F659" s="27">
        <v>0</v>
      </c>
      <c r="G659" s="60">
        <v>200</v>
      </c>
      <c r="H659" s="27">
        <v>0</v>
      </c>
      <c r="I659" s="6" t="s">
        <v>3017</v>
      </c>
      <c r="J659" s="6" t="s">
        <v>3193</v>
      </c>
      <c r="K659" s="3" t="s">
        <v>3202</v>
      </c>
      <c r="L659" s="3" t="s">
        <v>3203</v>
      </c>
    </row>
    <row r="660" spans="1:229" s="13" customFormat="1" ht="20.100000000000001" customHeight="1">
      <c r="A660" s="36">
        <v>3</v>
      </c>
      <c r="B660" s="5" t="s">
        <v>979</v>
      </c>
      <c r="C660" s="3" t="s">
        <v>79</v>
      </c>
      <c r="D660" s="3" t="s">
        <v>10</v>
      </c>
      <c r="E660" s="27">
        <v>177</v>
      </c>
      <c r="F660" s="27">
        <v>40</v>
      </c>
      <c r="G660" s="60">
        <v>127</v>
      </c>
      <c r="H660" s="27">
        <v>10</v>
      </c>
      <c r="I660" s="6" t="s">
        <v>3017</v>
      </c>
      <c r="J660" s="6" t="s">
        <v>972</v>
      </c>
      <c r="K660" s="3" t="s">
        <v>974</v>
      </c>
      <c r="L660" s="3" t="s">
        <v>975</v>
      </c>
    </row>
    <row r="661" spans="1:229" s="13" customFormat="1" ht="20.100000000000001" customHeight="1">
      <c r="A661" s="36">
        <v>3</v>
      </c>
      <c r="B661" s="5" t="s">
        <v>3185</v>
      </c>
      <c r="C661" s="3" t="s">
        <v>2468</v>
      </c>
      <c r="D661" s="3" t="s">
        <v>1644</v>
      </c>
      <c r="E661" s="27">
        <f>SUM(F661:J661)</f>
        <v>480</v>
      </c>
      <c r="F661" s="27">
        <f>280+30</f>
        <v>310</v>
      </c>
      <c r="G661" s="60">
        <f>100+25</f>
        <v>125</v>
      </c>
      <c r="H661" s="27">
        <f>40+5</f>
        <v>45</v>
      </c>
      <c r="I661" s="6" t="s">
        <v>3017</v>
      </c>
      <c r="J661" s="6" t="s">
        <v>2469</v>
      </c>
      <c r="K661" s="3" t="s">
        <v>3186</v>
      </c>
      <c r="L661" s="3" t="s">
        <v>3187</v>
      </c>
    </row>
    <row r="662" spans="1:229" s="13" customFormat="1" ht="20.100000000000001" customHeight="1">
      <c r="A662" s="44">
        <v>3</v>
      </c>
      <c r="B662" s="14" t="s">
        <v>3243</v>
      </c>
      <c r="C662" s="16" t="s">
        <v>147</v>
      </c>
      <c r="D662" s="16" t="s">
        <v>1551</v>
      </c>
      <c r="E662" s="15">
        <f>SUM(F662:J662)</f>
        <v>979</v>
      </c>
      <c r="F662" s="15">
        <v>889</v>
      </c>
      <c r="G662" s="63">
        <v>87</v>
      </c>
      <c r="H662" s="15">
        <v>3</v>
      </c>
      <c r="I662" s="6" t="s">
        <v>3017</v>
      </c>
      <c r="J662" s="26" t="s">
        <v>2236</v>
      </c>
      <c r="K662" s="16" t="s">
        <v>3241</v>
      </c>
      <c r="L662" s="16" t="s">
        <v>3242</v>
      </c>
      <c r="HO662" s="8"/>
      <c r="HP662" s="8"/>
      <c r="HQ662" s="8"/>
      <c r="HR662" s="8"/>
      <c r="HS662" s="8"/>
      <c r="HT662" s="8"/>
      <c r="HU662" s="8"/>
    </row>
    <row r="663" spans="1:229" s="13" customFormat="1" ht="20.100000000000001" customHeight="1">
      <c r="A663" s="36">
        <v>3</v>
      </c>
      <c r="B663" s="5" t="s">
        <v>4803</v>
      </c>
      <c r="C663" s="3" t="s">
        <v>1064</v>
      </c>
      <c r="D663" s="3" t="s">
        <v>10</v>
      </c>
      <c r="E663" s="27">
        <f>SUM(F663:J663)</f>
        <v>9900</v>
      </c>
      <c r="F663" s="27">
        <v>1900</v>
      </c>
      <c r="G663" s="60">
        <v>7000</v>
      </c>
      <c r="H663" s="27">
        <v>1000</v>
      </c>
      <c r="I663" s="6" t="s">
        <v>4777</v>
      </c>
      <c r="J663" s="6" t="s">
        <v>4778</v>
      </c>
      <c r="K663" s="3" t="s">
        <v>4804</v>
      </c>
      <c r="L663" s="3" t="s">
        <v>4805</v>
      </c>
    </row>
    <row r="664" spans="1:229" s="13" customFormat="1" ht="20.100000000000001" customHeight="1">
      <c r="A664" s="36">
        <v>3</v>
      </c>
      <c r="B664" s="5" t="s">
        <v>4806</v>
      </c>
      <c r="C664" s="3" t="s">
        <v>1064</v>
      </c>
      <c r="D664" s="3" t="s">
        <v>10</v>
      </c>
      <c r="E664" s="27">
        <f>SUM(F664:J664)</f>
        <v>2200</v>
      </c>
      <c r="F664" s="27">
        <v>400</v>
      </c>
      <c r="G664" s="60">
        <v>1500</v>
      </c>
      <c r="H664" s="27">
        <v>300</v>
      </c>
      <c r="I664" s="6" t="s">
        <v>4777</v>
      </c>
      <c r="J664" s="6" t="s">
        <v>4778</v>
      </c>
      <c r="K664" s="3" t="s">
        <v>4782</v>
      </c>
      <c r="L664" s="3" t="s">
        <v>4783</v>
      </c>
    </row>
    <row r="665" spans="1:229" s="13" customFormat="1" ht="20.100000000000001" customHeight="1">
      <c r="A665" s="36">
        <v>3</v>
      </c>
      <c r="B665" s="5" t="s">
        <v>4823</v>
      </c>
      <c r="C665" s="3" t="s">
        <v>83</v>
      </c>
      <c r="D665" s="3" t="s">
        <v>10</v>
      </c>
      <c r="E665" s="27">
        <f>SUM(F665:J665)</f>
        <v>1405</v>
      </c>
      <c r="F665" s="27">
        <v>500</v>
      </c>
      <c r="G665" s="60">
        <v>805</v>
      </c>
      <c r="H665" s="27">
        <v>100</v>
      </c>
      <c r="I665" s="6" t="s">
        <v>4786</v>
      </c>
      <c r="J665" s="6" t="s">
        <v>4424</v>
      </c>
      <c r="K665" s="3" t="s">
        <v>4824</v>
      </c>
      <c r="L665" s="3" t="s">
        <v>4825</v>
      </c>
    </row>
    <row r="666" spans="1:229" s="13" customFormat="1" ht="20.100000000000001" customHeight="1">
      <c r="A666" s="36">
        <v>3</v>
      </c>
      <c r="B666" s="5" t="s">
        <v>4807</v>
      </c>
      <c r="C666" s="3" t="s">
        <v>83</v>
      </c>
      <c r="D666" s="3" t="s">
        <v>10</v>
      </c>
      <c r="E666" s="27">
        <v>600</v>
      </c>
      <c r="F666" s="27">
        <v>200</v>
      </c>
      <c r="G666" s="60">
        <v>300</v>
      </c>
      <c r="H666" s="27">
        <v>50</v>
      </c>
      <c r="I666" s="6" t="s">
        <v>4777</v>
      </c>
      <c r="J666" s="6" t="s">
        <v>4808</v>
      </c>
      <c r="K666" s="3" t="s">
        <v>4809</v>
      </c>
      <c r="L666" s="3" t="s">
        <v>4810</v>
      </c>
    </row>
    <row r="667" spans="1:229" s="13" customFormat="1" ht="20.100000000000001" customHeight="1">
      <c r="A667" s="36">
        <v>3</v>
      </c>
      <c r="B667" s="5" t="s">
        <v>4812</v>
      </c>
      <c r="C667" s="3" t="s">
        <v>83</v>
      </c>
      <c r="D667" s="3" t="s">
        <v>10</v>
      </c>
      <c r="E667" s="27">
        <f t="shared" ref="E667:E674" si="7">SUM(F667:J667)</f>
        <v>2050</v>
      </c>
      <c r="F667" s="27">
        <v>1800</v>
      </c>
      <c r="G667" s="60">
        <v>200</v>
      </c>
      <c r="H667" s="27">
        <v>50</v>
      </c>
      <c r="I667" s="6" t="s">
        <v>4777</v>
      </c>
      <c r="J667" s="6" t="s">
        <v>4808</v>
      </c>
      <c r="K667" s="3" t="s">
        <v>4809</v>
      </c>
      <c r="L667" s="3" t="s">
        <v>4810</v>
      </c>
    </row>
    <row r="668" spans="1:229" s="13" customFormat="1" ht="20.100000000000001" customHeight="1">
      <c r="A668" s="36">
        <v>3</v>
      </c>
      <c r="B668" s="5" t="s">
        <v>4827</v>
      </c>
      <c r="C668" s="3" t="s">
        <v>83</v>
      </c>
      <c r="D668" s="3" t="s">
        <v>10</v>
      </c>
      <c r="E668" s="27">
        <f t="shared" si="7"/>
        <v>870</v>
      </c>
      <c r="F668" s="27">
        <v>700</v>
      </c>
      <c r="G668" s="60">
        <v>150</v>
      </c>
      <c r="H668" s="27">
        <v>20</v>
      </c>
      <c r="I668" s="6" t="s">
        <v>4786</v>
      </c>
      <c r="J668" s="6" t="s">
        <v>4424</v>
      </c>
      <c r="K668" s="3" t="s">
        <v>1485</v>
      </c>
      <c r="L668" s="3" t="s">
        <v>4828</v>
      </c>
    </row>
    <row r="669" spans="1:229" s="13" customFormat="1" ht="20.100000000000001" customHeight="1">
      <c r="A669" s="36">
        <v>3</v>
      </c>
      <c r="B669" s="5" t="s">
        <v>4816</v>
      </c>
      <c r="C669" s="3" t="s">
        <v>1635</v>
      </c>
      <c r="D669" s="3" t="s">
        <v>1551</v>
      </c>
      <c r="E669" s="27">
        <f t="shared" si="7"/>
        <v>1419</v>
      </c>
      <c r="F669" s="27">
        <v>1233</v>
      </c>
      <c r="G669" s="60">
        <v>150</v>
      </c>
      <c r="H669" s="27">
        <v>36</v>
      </c>
      <c r="I669" s="6" t="s">
        <v>4786</v>
      </c>
      <c r="J669" s="6" t="s">
        <v>4424</v>
      </c>
      <c r="K669" s="3" t="s">
        <v>4817</v>
      </c>
      <c r="L669" s="3" t="s">
        <v>4818</v>
      </c>
    </row>
    <row r="670" spans="1:229" s="13" customFormat="1" ht="20.100000000000001" customHeight="1">
      <c r="A670" s="36">
        <v>3</v>
      </c>
      <c r="B670" s="5" t="s">
        <v>4811</v>
      </c>
      <c r="C670" s="3" t="s">
        <v>83</v>
      </c>
      <c r="D670" s="3" t="s">
        <v>10</v>
      </c>
      <c r="E670" s="27">
        <f t="shared" si="7"/>
        <v>1800</v>
      </c>
      <c r="F670" s="27">
        <v>1600</v>
      </c>
      <c r="G670" s="60">
        <v>150</v>
      </c>
      <c r="H670" s="27">
        <v>50</v>
      </c>
      <c r="I670" s="6" t="s">
        <v>4777</v>
      </c>
      <c r="J670" s="6" t="s">
        <v>4808</v>
      </c>
      <c r="K670" s="3" t="s">
        <v>4809</v>
      </c>
      <c r="L670" s="3" t="s">
        <v>4810</v>
      </c>
    </row>
    <row r="671" spans="1:229" s="13" customFormat="1" ht="20.100000000000001" customHeight="1">
      <c r="A671" s="36">
        <v>3</v>
      </c>
      <c r="B671" s="5" t="s">
        <v>4819</v>
      </c>
      <c r="C671" s="3" t="s">
        <v>1635</v>
      </c>
      <c r="D671" s="3" t="s">
        <v>1551</v>
      </c>
      <c r="E671" s="27">
        <f t="shared" si="7"/>
        <v>156</v>
      </c>
      <c r="F671" s="27">
        <v>20</v>
      </c>
      <c r="G671" s="60">
        <v>100</v>
      </c>
      <c r="H671" s="27">
        <v>36</v>
      </c>
      <c r="I671" s="6" t="s">
        <v>4786</v>
      </c>
      <c r="J671" s="6" t="s">
        <v>4424</v>
      </c>
      <c r="K671" s="3" t="s">
        <v>4817</v>
      </c>
      <c r="L671" s="3" t="s">
        <v>4818</v>
      </c>
    </row>
    <row r="672" spans="1:229" s="13" customFormat="1" ht="20.100000000000001" customHeight="1">
      <c r="A672" s="36">
        <v>3</v>
      </c>
      <c r="B672" s="5" t="s">
        <v>4813</v>
      </c>
      <c r="C672" s="3" t="s">
        <v>147</v>
      </c>
      <c r="D672" s="3" t="s">
        <v>10</v>
      </c>
      <c r="E672" s="27">
        <f t="shared" si="7"/>
        <v>178</v>
      </c>
      <c r="F672" s="27">
        <v>98</v>
      </c>
      <c r="G672" s="60">
        <v>60</v>
      </c>
      <c r="H672" s="27">
        <v>20</v>
      </c>
      <c r="I672" s="6" t="s">
        <v>4786</v>
      </c>
      <c r="J672" s="6" t="s">
        <v>4787</v>
      </c>
      <c r="K672" s="3" t="s">
        <v>4814</v>
      </c>
      <c r="L672" s="3" t="s">
        <v>4815</v>
      </c>
    </row>
    <row r="673" spans="1:12" s="13" customFormat="1" ht="20.100000000000001" customHeight="1">
      <c r="A673" s="36">
        <v>3</v>
      </c>
      <c r="B673" s="5" t="s">
        <v>4820</v>
      </c>
      <c r="C673" s="3" t="s">
        <v>83</v>
      </c>
      <c r="D673" s="3" t="s">
        <v>10</v>
      </c>
      <c r="E673" s="27">
        <f t="shared" si="7"/>
        <v>110</v>
      </c>
      <c r="F673" s="27">
        <v>50</v>
      </c>
      <c r="G673" s="60">
        <v>50</v>
      </c>
      <c r="H673" s="27">
        <v>10</v>
      </c>
      <c r="I673" s="6" t="s">
        <v>4786</v>
      </c>
      <c r="J673" s="6" t="s">
        <v>4424</v>
      </c>
      <c r="K673" s="3" t="s">
        <v>4821</v>
      </c>
      <c r="L673" s="3" t="s">
        <v>4822</v>
      </c>
    </row>
    <row r="674" spans="1:12" s="13" customFormat="1" ht="20.100000000000001" customHeight="1">
      <c r="A674" s="36">
        <v>3</v>
      </c>
      <c r="B674" s="5" t="s">
        <v>4826</v>
      </c>
      <c r="C674" s="3" t="s">
        <v>83</v>
      </c>
      <c r="D674" s="3" t="s">
        <v>2106</v>
      </c>
      <c r="E674" s="27">
        <f t="shared" si="7"/>
        <v>65</v>
      </c>
      <c r="F674" s="27">
        <v>45</v>
      </c>
      <c r="G674" s="60">
        <v>10</v>
      </c>
      <c r="H674" s="27">
        <v>10</v>
      </c>
      <c r="I674" s="6" t="s">
        <v>4786</v>
      </c>
      <c r="J674" s="6" t="s">
        <v>4424</v>
      </c>
      <c r="K674" s="3" t="s">
        <v>4824</v>
      </c>
      <c r="L674" s="3" t="s">
        <v>4825</v>
      </c>
    </row>
    <row r="675" spans="1:12" s="13" customFormat="1" ht="20.100000000000001" customHeight="1">
      <c r="A675" s="36">
        <v>3</v>
      </c>
      <c r="B675" s="5" t="s">
        <v>8026</v>
      </c>
      <c r="C675" s="3" t="s">
        <v>14</v>
      </c>
      <c r="D675" s="3" t="s">
        <v>10</v>
      </c>
      <c r="E675" s="27">
        <v>171</v>
      </c>
      <c r="F675" s="27">
        <v>58</v>
      </c>
      <c r="G675" s="60">
        <v>113</v>
      </c>
      <c r="H675" s="28">
        <v>0</v>
      </c>
      <c r="I675" s="6" t="s">
        <v>206</v>
      </c>
      <c r="J675" s="6" t="s">
        <v>8027</v>
      </c>
      <c r="K675" s="3" t="s">
        <v>8028</v>
      </c>
      <c r="L675" s="3" t="s">
        <v>8029</v>
      </c>
    </row>
    <row r="676" spans="1:12" s="13" customFormat="1" ht="20.100000000000001" customHeight="1">
      <c r="A676" s="36">
        <v>3</v>
      </c>
      <c r="B676" s="5" t="s">
        <v>8019</v>
      </c>
      <c r="C676" s="3" t="s">
        <v>83</v>
      </c>
      <c r="D676" s="3" t="s">
        <v>10</v>
      </c>
      <c r="E676" s="27">
        <v>10834</v>
      </c>
      <c r="F676" s="27">
        <v>9834</v>
      </c>
      <c r="G676" s="60">
        <v>1000</v>
      </c>
      <c r="H676" s="27">
        <v>0</v>
      </c>
      <c r="I676" s="6" t="s">
        <v>206</v>
      </c>
      <c r="J676" s="6" t="s">
        <v>240</v>
      </c>
      <c r="K676" s="3" t="s">
        <v>8020</v>
      </c>
      <c r="L676" s="3" t="s">
        <v>8021</v>
      </c>
    </row>
    <row r="677" spans="1:12" s="13" customFormat="1" ht="20.100000000000001" customHeight="1">
      <c r="A677" s="36">
        <v>3</v>
      </c>
      <c r="B677" s="5" t="s">
        <v>8035</v>
      </c>
      <c r="C677" s="3" t="s">
        <v>79</v>
      </c>
      <c r="D677" s="3" t="s">
        <v>10</v>
      </c>
      <c r="E677" s="27">
        <v>1392</v>
      </c>
      <c r="F677" s="27">
        <v>700</v>
      </c>
      <c r="G677" s="60">
        <v>692</v>
      </c>
      <c r="H677" s="28"/>
      <c r="I677" s="6" t="s">
        <v>206</v>
      </c>
      <c r="J677" s="6" t="s">
        <v>207</v>
      </c>
      <c r="K677" s="3" t="s">
        <v>8033</v>
      </c>
      <c r="L677" s="3" t="s">
        <v>205</v>
      </c>
    </row>
    <row r="678" spans="1:12" s="13" customFormat="1" ht="20.100000000000001" customHeight="1">
      <c r="A678" s="36">
        <v>3</v>
      </c>
      <c r="B678" s="5" t="s">
        <v>8024</v>
      </c>
      <c r="C678" s="3" t="s">
        <v>83</v>
      </c>
      <c r="D678" s="3" t="s">
        <v>10</v>
      </c>
      <c r="E678" s="27">
        <v>330</v>
      </c>
      <c r="F678" s="27">
        <v>0</v>
      </c>
      <c r="G678" s="60">
        <v>330</v>
      </c>
      <c r="H678" s="28">
        <v>0</v>
      </c>
      <c r="I678" s="6" t="s">
        <v>206</v>
      </c>
      <c r="J678" s="6" t="s">
        <v>8011</v>
      </c>
      <c r="K678" s="3" t="s">
        <v>8025</v>
      </c>
      <c r="L678" s="3" t="s">
        <v>8008</v>
      </c>
    </row>
    <row r="679" spans="1:12" s="13" customFormat="1" ht="20.100000000000001" customHeight="1">
      <c r="A679" s="36">
        <v>3</v>
      </c>
      <c r="B679" s="5" t="s">
        <v>8030</v>
      </c>
      <c r="C679" s="3" t="s">
        <v>79</v>
      </c>
      <c r="D679" s="3" t="s">
        <v>10</v>
      </c>
      <c r="E679" s="27">
        <v>360</v>
      </c>
      <c r="F679" s="27">
        <v>110</v>
      </c>
      <c r="G679" s="60">
        <v>250</v>
      </c>
      <c r="H679" s="28"/>
      <c r="I679" s="6" t="s">
        <v>206</v>
      </c>
      <c r="J679" s="6" t="s">
        <v>207</v>
      </c>
      <c r="K679" s="3" t="s">
        <v>209</v>
      </c>
      <c r="L679" s="3" t="s">
        <v>8031</v>
      </c>
    </row>
    <row r="680" spans="1:12" s="13" customFormat="1" ht="20.100000000000001" customHeight="1">
      <c r="A680" s="36">
        <v>3</v>
      </c>
      <c r="B680" s="5" t="s">
        <v>8022</v>
      </c>
      <c r="C680" s="3" t="s">
        <v>83</v>
      </c>
      <c r="D680" s="3" t="s">
        <v>10</v>
      </c>
      <c r="E680" s="27">
        <v>246</v>
      </c>
      <c r="F680" s="27">
        <v>0</v>
      </c>
      <c r="G680" s="60">
        <v>246</v>
      </c>
      <c r="H680" s="28">
        <v>0</v>
      </c>
      <c r="I680" s="6" t="s">
        <v>206</v>
      </c>
      <c r="J680" s="6" t="s">
        <v>8011</v>
      </c>
      <c r="K680" s="3" t="s">
        <v>8023</v>
      </c>
      <c r="L680" s="3" t="s">
        <v>8007</v>
      </c>
    </row>
    <row r="681" spans="1:12" s="13" customFormat="1" ht="20.100000000000001" customHeight="1">
      <c r="A681" s="36">
        <v>3</v>
      </c>
      <c r="B681" s="5" t="s">
        <v>8032</v>
      </c>
      <c r="C681" s="3" t="s">
        <v>79</v>
      </c>
      <c r="D681" s="3" t="s">
        <v>10</v>
      </c>
      <c r="E681" s="27">
        <v>160</v>
      </c>
      <c r="F681" s="27">
        <v>80</v>
      </c>
      <c r="G681" s="60">
        <v>80</v>
      </c>
      <c r="H681" s="28"/>
      <c r="I681" s="6" t="s">
        <v>206</v>
      </c>
      <c r="J681" s="6" t="s">
        <v>207</v>
      </c>
      <c r="K681" s="3" t="s">
        <v>8033</v>
      </c>
      <c r="L681" s="3" t="s">
        <v>8034</v>
      </c>
    </row>
    <row r="682" spans="1:12" s="13" customFormat="1" ht="20.100000000000001" customHeight="1">
      <c r="A682" s="36">
        <v>3</v>
      </c>
      <c r="B682" s="5" t="s">
        <v>8013</v>
      </c>
      <c r="C682" s="3" t="s">
        <v>83</v>
      </c>
      <c r="D682" s="3" t="s">
        <v>10</v>
      </c>
      <c r="E682" s="27">
        <v>65</v>
      </c>
      <c r="F682" s="27">
        <v>0</v>
      </c>
      <c r="G682" s="60">
        <v>65</v>
      </c>
      <c r="H682" s="27"/>
      <c r="I682" s="6" t="s">
        <v>206</v>
      </c>
      <c r="J682" s="6" t="s">
        <v>240</v>
      </c>
      <c r="K682" s="3" t="s">
        <v>8014</v>
      </c>
      <c r="L682" s="3" t="s">
        <v>8015</v>
      </c>
    </row>
    <row r="683" spans="1:12" s="13" customFormat="1" ht="20.100000000000001" customHeight="1">
      <c r="A683" s="36">
        <v>3</v>
      </c>
      <c r="B683" s="5" t="s">
        <v>8016</v>
      </c>
      <c r="C683" s="3" t="s">
        <v>83</v>
      </c>
      <c r="D683" s="3" t="s">
        <v>10</v>
      </c>
      <c r="E683" s="27">
        <v>30</v>
      </c>
      <c r="F683" s="27">
        <v>0</v>
      </c>
      <c r="G683" s="60">
        <v>30</v>
      </c>
      <c r="H683" s="28">
        <v>0</v>
      </c>
      <c r="I683" s="6" t="s">
        <v>206</v>
      </c>
      <c r="J683" s="6" t="s">
        <v>240</v>
      </c>
      <c r="K683" s="3" t="s">
        <v>8017</v>
      </c>
      <c r="L683" s="3" t="s">
        <v>8018</v>
      </c>
    </row>
    <row r="684" spans="1:12" s="13" customFormat="1" ht="20.100000000000001" customHeight="1">
      <c r="A684" s="36">
        <v>3</v>
      </c>
      <c r="B684" s="5" t="s">
        <v>3575</v>
      </c>
      <c r="C684" s="3" t="s">
        <v>1623</v>
      </c>
      <c r="D684" s="3" t="s">
        <v>67</v>
      </c>
      <c r="E684" s="18">
        <v>1400</v>
      </c>
      <c r="F684" s="18">
        <v>0</v>
      </c>
      <c r="G684" s="61">
        <v>1400</v>
      </c>
      <c r="H684" s="18">
        <v>0</v>
      </c>
      <c r="I684" s="6" t="s">
        <v>3387</v>
      </c>
      <c r="J684" s="6" t="s">
        <v>2564</v>
      </c>
      <c r="K684" s="3" t="s">
        <v>3577</v>
      </c>
      <c r="L684" s="3" t="s">
        <v>3578</v>
      </c>
    </row>
    <row r="685" spans="1:12" s="13" customFormat="1" ht="20.100000000000001" customHeight="1">
      <c r="A685" s="36">
        <v>3</v>
      </c>
      <c r="B685" s="5" t="s">
        <v>1061</v>
      </c>
      <c r="C685" s="3" t="s">
        <v>14</v>
      </c>
      <c r="D685" s="3" t="s">
        <v>10</v>
      </c>
      <c r="E685" s="27">
        <v>3382</v>
      </c>
      <c r="F685" s="27">
        <v>2313</v>
      </c>
      <c r="G685" s="60">
        <v>1068</v>
      </c>
      <c r="H685" s="27">
        <v>0</v>
      </c>
      <c r="I685" s="6" t="s">
        <v>3387</v>
      </c>
      <c r="J685" s="6" t="s">
        <v>3579</v>
      </c>
      <c r="K685" s="3" t="s">
        <v>1029</v>
      </c>
      <c r="L685" s="3" t="s">
        <v>1030</v>
      </c>
    </row>
    <row r="686" spans="1:12" s="13" customFormat="1" ht="20.100000000000001" customHeight="1">
      <c r="A686" s="36">
        <v>3</v>
      </c>
      <c r="B686" s="5" t="s">
        <v>1058</v>
      </c>
      <c r="C686" s="3" t="s">
        <v>14</v>
      </c>
      <c r="D686" s="3" t="s">
        <v>10</v>
      </c>
      <c r="E686" s="18">
        <v>835</v>
      </c>
      <c r="F686" s="18">
        <v>201</v>
      </c>
      <c r="G686" s="61">
        <v>613</v>
      </c>
      <c r="H686" s="18">
        <v>21</v>
      </c>
      <c r="I686" s="6" t="s">
        <v>3280</v>
      </c>
      <c r="J686" s="6" t="s">
        <v>1000</v>
      </c>
      <c r="K686" s="3" t="s">
        <v>1059</v>
      </c>
      <c r="L686" s="3" t="s">
        <v>1060</v>
      </c>
    </row>
    <row r="687" spans="1:12" s="13" customFormat="1" ht="20.100000000000001" customHeight="1">
      <c r="A687" s="36">
        <v>3</v>
      </c>
      <c r="B687" s="23" t="s">
        <v>1055</v>
      </c>
      <c r="C687" s="3" t="s">
        <v>14</v>
      </c>
      <c r="D687" s="3" t="s">
        <v>67</v>
      </c>
      <c r="E687" s="18">
        <v>530</v>
      </c>
      <c r="F687" s="18">
        <v>0</v>
      </c>
      <c r="G687" s="61">
        <v>530</v>
      </c>
      <c r="H687" s="18">
        <v>0</v>
      </c>
      <c r="I687" s="6" t="s">
        <v>3559</v>
      </c>
      <c r="J687" s="6" t="s">
        <v>2417</v>
      </c>
      <c r="K687" s="3" t="s">
        <v>1056</v>
      </c>
      <c r="L687" s="3" t="s">
        <v>1057</v>
      </c>
    </row>
    <row r="688" spans="1:12" s="13" customFormat="1" ht="20.100000000000001" customHeight="1">
      <c r="A688" s="36">
        <v>3</v>
      </c>
      <c r="B688" s="5" t="s">
        <v>3558</v>
      </c>
      <c r="C688" s="3" t="s">
        <v>14</v>
      </c>
      <c r="D688" s="3" t="s">
        <v>10</v>
      </c>
      <c r="E688" s="18">
        <v>2245</v>
      </c>
      <c r="F688" s="18">
        <v>1762</v>
      </c>
      <c r="G688" s="61">
        <v>483</v>
      </c>
      <c r="H688" s="18">
        <v>0</v>
      </c>
      <c r="I688" s="6" t="s">
        <v>3435</v>
      </c>
      <c r="J688" s="6" t="s">
        <v>2934</v>
      </c>
      <c r="K688" s="3" t="s">
        <v>1053</v>
      </c>
      <c r="L688" s="3" t="s">
        <v>1054</v>
      </c>
    </row>
    <row r="689" spans="1:229" s="13" customFormat="1" ht="20.100000000000001" customHeight="1">
      <c r="A689" s="36">
        <v>3</v>
      </c>
      <c r="B689" s="5" t="s">
        <v>3546</v>
      </c>
      <c r="C689" s="3" t="s">
        <v>2105</v>
      </c>
      <c r="D689" s="3" t="s">
        <v>1551</v>
      </c>
      <c r="E689" s="18">
        <v>540</v>
      </c>
      <c r="F689" s="18">
        <v>177</v>
      </c>
      <c r="G689" s="61">
        <v>363</v>
      </c>
      <c r="H689" s="18">
        <v>0</v>
      </c>
      <c r="I689" s="6" t="s">
        <v>3435</v>
      </c>
      <c r="J689" s="6" t="s">
        <v>3527</v>
      </c>
      <c r="K689" s="3" t="s">
        <v>3547</v>
      </c>
      <c r="L689" s="3" t="s">
        <v>3548</v>
      </c>
    </row>
    <row r="690" spans="1:229" s="13" customFormat="1" ht="20.100000000000001" customHeight="1">
      <c r="A690" s="36">
        <v>3</v>
      </c>
      <c r="B690" s="5" t="s">
        <v>3541</v>
      </c>
      <c r="C690" s="3" t="s">
        <v>2105</v>
      </c>
      <c r="D690" s="3" t="s">
        <v>1551</v>
      </c>
      <c r="E690" s="18">
        <v>350</v>
      </c>
      <c r="F690" s="18">
        <v>60</v>
      </c>
      <c r="G690" s="61">
        <v>290</v>
      </c>
      <c r="H690" s="28" t="s">
        <v>2227</v>
      </c>
      <c r="I690" s="6" t="s">
        <v>3435</v>
      </c>
      <c r="J690" s="6" t="s">
        <v>3527</v>
      </c>
      <c r="K690" s="3" t="s">
        <v>3542</v>
      </c>
      <c r="L690" s="3" t="s">
        <v>3543</v>
      </c>
    </row>
    <row r="691" spans="1:229" s="8" customFormat="1" ht="20.100000000000001" customHeight="1">
      <c r="A691" s="36">
        <v>3</v>
      </c>
      <c r="B691" s="5" t="s">
        <v>3526</v>
      </c>
      <c r="C691" s="3" t="s">
        <v>2105</v>
      </c>
      <c r="D691" s="3" t="s">
        <v>1551</v>
      </c>
      <c r="E691" s="18">
        <v>200</v>
      </c>
      <c r="F691" s="18">
        <v>100</v>
      </c>
      <c r="G691" s="61">
        <v>100</v>
      </c>
      <c r="H691" s="18">
        <v>0</v>
      </c>
      <c r="I691" s="6" t="s">
        <v>3435</v>
      </c>
      <c r="J691" s="6" t="s">
        <v>3527</v>
      </c>
      <c r="K691" s="3" t="s">
        <v>3528</v>
      </c>
      <c r="L691" s="3" t="s">
        <v>3529</v>
      </c>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c r="BN691" s="13"/>
      <c r="BO691" s="13"/>
      <c r="BP691" s="13"/>
      <c r="BQ691" s="13"/>
      <c r="BR691" s="13"/>
      <c r="BS691" s="13"/>
      <c r="BT691" s="13"/>
      <c r="BU691" s="13"/>
      <c r="BV691" s="13"/>
      <c r="BW691" s="13"/>
      <c r="BX691" s="13"/>
      <c r="BY691" s="13"/>
      <c r="BZ691" s="13"/>
      <c r="CA691" s="13"/>
      <c r="CB691" s="13"/>
      <c r="CC691" s="13"/>
      <c r="CD691" s="13"/>
      <c r="CE691" s="13"/>
      <c r="CF691" s="13"/>
      <c r="CG691" s="13"/>
      <c r="CH691" s="13"/>
      <c r="CI691" s="13"/>
      <c r="CJ691" s="13"/>
      <c r="CK691" s="13"/>
      <c r="CL691" s="13"/>
      <c r="CM691" s="13"/>
      <c r="CN691" s="13"/>
      <c r="CO691" s="13"/>
      <c r="CP691" s="13"/>
      <c r="CQ691" s="13"/>
      <c r="CR691" s="13"/>
      <c r="CS691" s="13"/>
      <c r="CT691" s="13"/>
      <c r="CU691" s="13"/>
      <c r="CV691" s="13"/>
      <c r="CW691" s="13"/>
      <c r="CX691" s="13"/>
      <c r="CY691" s="13"/>
      <c r="CZ691" s="13"/>
      <c r="DA691" s="13"/>
      <c r="DB691" s="13"/>
      <c r="DC691" s="13"/>
      <c r="DD691" s="13"/>
      <c r="DE691" s="13"/>
      <c r="DF691" s="13"/>
      <c r="DG691" s="13"/>
      <c r="DH691" s="13"/>
      <c r="DI691" s="13"/>
      <c r="DJ691" s="13"/>
      <c r="DK691" s="13"/>
      <c r="DL691" s="13"/>
      <c r="DM691" s="13"/>
      <c r="DN691" s="13"/>
      <c r="DO691" s="13"/>
      <c r="DP691" s="13"/>
      <c r="DQ691" s="13"/>
      <c r="DR691" s="13"/>
      <c r="DS691" s="13"/>
      <c r="DT691" s="13"/>
      <c r="DU691" s="13"/>
      <c r="DV691" s="13"/>
      <c r="DW691" s="13"/>
      <c r="DX691" s="13"/>
      <c r="DY691" s="13"/>
      <c r="DZ691" s="13"/>
      <c r="EA691" s="13"/>
      <c r="EB691" s="13"/>
      <c r="EC691" s="13"/>
      <c r="ED691" s="13"/>
      <c r="EE691" s="13"/>
      <c r="EF691" s="13"/>
      <c r="EG691" s="13"/>
      <c r="EH691" s="13"/>
      <c r="EI691" s="13"/>
      <c r="EJ691" s="13"/>
      <c r="EK691" s="13"/>
      <c r="EL691" s="13"/>
      <c r="EM691" s="13"/>
      <c r="EN691" s="13"/>
      <c r="EO691" s="13"/>
      <c r="EP691" s="13"/>
      <c r="EQ691" s="13"/>
      <c r="ER691" s="13"/>
      <c r="ES691" s="13"/>
      <c r="ET691" s="13"/>
      <c r="EU691" s="13"/>
      <c r="EV691" s="13"/>
      <c r="EW691" s="13"/>
      <c r="EX691" s="13"/>
      <c r="EY691" s="13"/>
      <c r="EZ691" s="13"/>
      <c r="FA691" s="13"/>
      <c r="FB691" s="13"/>
      <c r="FC691" s="13"/>
      <c r="FD691" s="13"/>
      <c r="FE691" s="13"/>
      <c r="FF691" s="13"/>
      <c r="FG691" s="13"/>
      <c r="FH691" s="13"/>
      <c r="FI691" s="13"/>
      <c r="FJ691" s="13"/>
      <c r="FK691" s="13"/>
      <c r="FL691" s="13"/>
      <c r="FM691" s="13"/>
      <c r="FN691" s="13"/>
      <c r="FO691" s="13"/>
      <c r="FP691" s="13"/>
      <c r="FQ691" s="13"/>
      <c r="FR691" s="13"/>
      <c r="FS691" s="13"/>
      <c r="FT691" s="13"/>
      <c r="FU691" s="13"/>
      <c r="FV691" s="13"/>
      <c r="FW691" s="13"/>
      <c r="FX691" s="13"/>
      <c r="FY691" s="13"/>
      <c r="FZ691" s="13"/>
      <c r="GA691" s="13"/>
      <c r="GB691" s="13"/>
      <c r="GC691" s="13"/>
      <c r="GD691" s="13"/>
      <c r="GE691" s="13"/>
      <c r="GF691" s="13"/>
      <c r="GG691" s="13"/>
      <c r="GH691" s="13"/>
      <c r="GI691" s="13"/>
      <c r="GJ691" s="13"/>
      <c r="GK691" s="13"/>
      <c r="GL691" s="13"/>
      <c r="GM691" s="13"/>
      <c r="GN691" s="13"/>
      <c r="GO691" s="13"/>
      <c r="GP691" s="13"/>
      <c r="GQ691" s="13"/>
      <c r="GR691" s="13"/>
      <c r="GS691" s="13"/>
      <c r="GT691" s="13"/>
      <c r="GU691" s="13"/>
      <c r="GV691" s="13"/>
      <c r="GW691" s="13"/>
      <c r="GX691" s="13"/>
      <c r="GY691" s="13"/>
      <c r="GZ691" s="13"/>
      <c r="HA691" s="13"/>
      <c r="HB691" s="13"/>
      <c r="HC691" s="13"/>
      <c r="HD691" s="13"/>
      <c r="HE691" s="13"/>
      <c r="HF691" s="13"/>
      <c r="HG691" s="13"/>
      <c r="HH691" s="13"/>
      <c r="HI691" s="13"/>
      <c r="HJ691" s="13"/>
      <c r="HK691" s="13"/>
      <c r="HL691" s="13"/>
      <c r="HM691" s="13"/>
      <c r="HN691" s="13"/>
      <c r="HO691" s="13"/>
      <c r="HP691" s="13"/>
      <c r="HQ691" s="13"/>
      <c r="HR691" s="13"/>
      <c r="HS691" s="13"/>
      <c r="HT691" s="13"/>
      <c r="HU691" s="13"/>
    </row>
    <row r="692" spans="1:229" s="8" customFormat="1" ht="20.100000000000001" customHeight="1">
      <c r="A692" s="36">
        <v>3</v>
      </c>
      <c r="B692" s="5" t="s">
        <v>3574</v>
      </c>
      <c r="C692" s="3" t="s">
        <v>3564</v>
      </c>
      <c r="D692" s="3" t="s">
        <v>2302</v>
      </c>
      <c r="E692" s="18">
        <v>1750</v>
      </c>
      <c r="F692" s="18">
        <v>500</v>
      </c>
      <c r="G692" s="61">
        <v>1200</v>
      </c>
      <c r="H692" s="18">
        <v>50</v>
      </c>
      <c r="I692" s="6" t="s">
        <v>3387</v>
      </c>
      <c r="J692" s="6" t="s">
        <v>3565</v>
      </c>
      <c r="K692" s="3" t="s">
        <v>3566</v>
      </c>
      <c r="L692" s="3" t="s">
        <v>3567</v>
      </c>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3"/>
      <c r="BP692" s="13"/>
      <c r="BQ692" s="13"/>
      <c r="BR692" s="13"/>
      <c r="BS692" s="13"/>
      <c r="BT692" s="13"/>
      <c r="BU692" s="13"/>
      <c r="BV692" s="13"/>
      <c r="BW692" s="13"/>
      <c r="BX692" s="13"/>
      <c r="BY692" s="13"/>
      <c r="BZ692" s="13"/>
      <c r="CA692" s="13"/>
      <c r="CB692" s="13"/>
      <c r="CC692" s="13"/>
      <c r="CD692" s="13"/>
      <c r="CE692" s="13"/>
      <c r="CF692" s="13"/>
      <c r="CG692" s="13"/>
      <c r="CH692" s="13"/>
      <c r="CI692" s="13"/>
      <c r="CJ692" s="13"/>
      <c r="CK692" s="13"/>
      <c r="CL692" s="13"/>
      <c r="CM692" s="13"/>
      <c r="CN692" s="13"/>
      <c r="CO692" s="13"/>
      <c r="CP692" s="13"/>
      <c r="CQ692" s="13"/>
      <c r="CR692" s="13"/>
      <c r="CS692" s="13"/>
      <c r="CT692" s="13"/>
      <c r="CU692" s="13"/>
      <c r="CV692" s="13"/>
      <c r="CW692" s="13"/>
      <c r="CX692" s="13"/>
      <c r="CY692" s="13"/>
      <c r="CZ692" s="13"/>
      <c r="DA692" s="13"/>
      <c r="DB692" s="13"/>
      <c r="DC692" s="13"/>
      <c r="DD692" s="13"/>
      <c r="DE692" s="13"/>
      <c r="DF692" s="13"/>
      <c r="DG692" s="13"/>
      <c r="DH692" s="13"/>
      <c r="DI692" s="13"/>
      <c r="DJ692" s="13"/>
      <c r="DK692" s="13"/>
      <c r="DL692" s="13"/>
      <c r="DM692" s="13"/>
      <c r="DN692" s="13"/>
      <c r="DO692" s="13"/>
      <c r="DP692" s="13"/>
      <c r="DQ692" s="13"/>
      <c r="DR692" s="13"/>
      <c r="DS692" s="13"/>
      <c r="DT692" s="13"/>
      <c r="DU692" s="13"/>
      <c r="DV692" s="13"/>
      <c r="DW692" s="13"/>
      <c r="DX692" s="13"/>
      <c r="DY692" s="13"/>
      <c r="DZ692" s="13"/>
      <c r="EA692" s="13"/>
      <c r="EB692" s="13"/>
      <c r="EC692" s="13"/>
      <c r="ED692" s="13"/>
      <c r="EE692" s="13"/>
      <c r="EF692" s="13"/>
      <c r="EG692" s="13"/>
      <c r="EH692" s="13"/>
      <c r="EI692" s="13"/>
      <c r="EJ692" s="13"/>
      <c r="EK692" s="13"/>
      <c r="EL692" s="13"/>
      <c r="EM692" s="13"/>
      <c r="EN692" s="13"/>
      <c r="EO692" s="13"/>
      <c r="EP692" s="13"/>
      <c r="EQ692" s="13"/>
      <c r="ER692" s="13"/>
      <c r="ES692" s="13"/>
      <c r="ET692" s="13"/>
      <c r="EU692" s="13"/>
      <c r="EV692" s="13"/>
      <c r="EW692" s="13"/>
      <c r="EX692" s="13"/>
      <c r="EY692" s="13"/>
      <c r="EZ692" s="13"/>
      <c r="FA692" s="13"/>
      <c r="FB692" s="13"/>
      <c r="FC692" s="13"/>
      <c r="FD692" s="13"/>
      <c r="FE692" s="13"/>
      <c r="FF692" s="13"/>
      <c r="FG692" s="13"/>
      <c r="FH692" s="13"/>
      <c r="FI692" s="13"/>
      <c r="FJ692" s="13"/>
      <c r="FK692" s="13"/>
      <c r="FL692" s="13"/>
      <c r="FM692" s="13"/>
      <c r="FN692" s="13"/>
      <c r="FO692" s="13"/>
      <c r="FP692" s="13"/>
      <c r="FQ692" s="13"/>
      <c r="FR692" s="13"/>
      <c r="FS692" s="13"/>
      <c r="FT692" s="13"/>
      <c r="FU692" s="13"/>
      <c r="FV692" s="13"/>
      <c r="FW692" s="13"/>
      <c r="FX692" s="13"/>
      <c r="FY692" s="13"/>
      <c r="FZ692" s="13"/>
      <c r="GA692" s="13"/>
      <c r="GB692" s="13"/>
      <c r="GC692" s="13"/>
      <c r="GD692" s="13"/>
      <c r="GE692" s="13"/>
      <c r="GF692" s="13"/>
      <c r="GG692" s="13"/>
      <c r="GH692" s="13"/>
      <c r="GI692" s="13"/>
      <c r="GJ692" s="13"/>
      <c r="GK692" s="13"/>
      <c r="GL692" s="13"/>
      <c r="GM692" s="13"/>
      <c r="GN692" s="13"/>
      <c r="GO692" s="13"/>
      <c r="GP692" s="13"/>
      <c r="GQ692" s="13"/>
      <c r="GR692" s="13"/>
      <c r="GS692" s="13"/>
      <c r="GT692" s="13"/>
      <c r="GU692" s="13"/>
      <c r="GV692" s="13"/>
      <c r="GW692" s="13"/>
      <c r="GX692" s="13"/>
      <c r="GY692" s="13"/>
      <c r="GZ692" s="13"/>
      <c r="HA692" s="13"/>
      <c r="HB692" s="13"/>
      <c r="HC692" s="13"/>
      <c r="HD692" s="13"/>
      <c r="HE692" s="13"/>
      <c r="HF692" s="13"/>
      <c r="HG692" s="13"/>
      <c r="HH692" s="13"/>
      <c r="HI692" s="13"/>
      <c r="HJ692" s="13"/>
      <c r="HK692" s="13"/>
      <c r="HL692" s="13"/>
      <c r="HM692" s="13"/>
      <c r="HN692" s="13"/>
      <c r="HO692" s="13"/>
      <c r="HP692" s="13"/>
      <c r="HQ692" s="13"/>
      <c r="HR692" s="13"/>
      <c r="HS692" s="13"/>
      <c r="HT692" s="13"/>
      <c r="HU692" s="13"/>
    </row>
    <row r="693" spans="1:229" s="8" customFormat="1" ht="20.100000000000001" customHeight="1">
      <c r="A693" s="36">
        <v>3</v>
      </c>
      <c r="B693" s="5" t="s">
        <v>3571</v>
      </c>
      <c r="C693" s="3" t="s">
        <v>3564</v>
      </c>
      <c r="D693" s="3" t="s">
        <v>2302</v>
      </c>
      <c r="E693" s="18">
        <v>1800</v>
      </c>
      <c r="F693" s="18">
        <v>500</v>
      </c>
      <c r="G693" s="61">
        <v>1200</v>
      </c>
      <c r="H693" s="18">
        <v>100</v>
      </c>
      <c r="I693" s="6" t="s">
        <v>3387</v>
      </c>
      <c r="J693" s="6" t="s">
        <v>3565</v>
      </c>
      <c r="K693" s="3" t="s">
        <v>3572</v>
      </c>
      <c r="L693" s="3" t="s">
        <v>3573</v>
      </c>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c r="BN693" s="13"/>
      <c r="BO693" s="13"/>
      <c r="BP693" s="13"/>
      <c r="BQ693" s="13"/>
      <c r="BR693" s="13"/>
      <c r="BS693" s="13"/>
      <c r="BT693" s="13"/>
      <c r="BU693" s="13"/>
      <c r="BV693" s="13"/>
      <c r="BW693" s="13"/>
      <c r="BX693" s="13"/>
      <c r="BY693" s="13"/>
      <c r="BZ693" s="13"/>
      <c r="CA693" s="13"/>
      <c r="CB693" s="13"/>
      <c r="CC693" s="13"/>
      <c r="CD693" s="13"/>
      <c r="CE693" s="13"/>
      <c r="CF693" s="13"/>
      <c r="CG693" s="13"/>
      <c r="CH693" s="13"/>
      <c r="CI693" s="13"/>
      <c r="CJ693" s="13"/>
      <c r="CK693" s="13"/>
      <c r="CL693" s="13"/>
      <c r="CM693" s="13"/>
      <c r="CN693" s="13"/>
      <c r="CO693" s="13"/>
      <c r="CP693" s="13"/>
      <c r="CQ693" s="13"/>
      <c r="CR693" s="13"/>
      <c r="CS693" s="13"/>
      <c r="CT693" s="13"/>
      <c r="CU693" s="13"/>
      <c r="CV693" s="13"/>
      <c r="CW693" s="13"/>
      <c r="CX693" s="13"/>
      <c r="CY693" s="13"/>
      <c r="CZ693" s="13"/>
      <c r="DA693" s="13"/>
      <c r="DB693" s="13"/>
      <c r="DC693" s="13"/>
      <c r="DD693" s="13"/>
      <c r="DE693" s="13"/>
      <c r="DF693" s="13"/>
      <c r="DG693" s="13"/>
      <c r="DH693" s="13"/>
      <c r="DI693" s="13"/>
      <c r="DJ693" s="13"/>
      <c r="DK693" s="13"/>
      <c r="DL693" s="13"/>
      <c r="DM693" s="13"/>
      <c r="DN693" s="13"/>
      <c r="DO693" s="13"/>
      <c r="DP693" s="13"/>
      <c r="DQ693" s="13"/>
      <c r="DR693" s="13"/>
      <c r="DS693" s="13"/>
      <c r="DT693" s="13"/>
      <c r="DU693" s="13"/>
      <c r="DV693" s="13"/>
      <c r="DW693" s="13"/>
      <c r="DX693" s="13"/>
      <c r="DY693" s="13"/>
      <c r="DZ693" s="13"/>
      <c r="EA693" s="13"/>
      <c r="EB693" s="13"/>
      <c r="EC693" s="13"/>
      <c r="ED693" s="13"/>
      <c r="EE693" s="13"/>
      <c r="EF693" s="13"/>
      <c r="EG693" s="13"/>
      <c r="EH693" s="13"/>
      <c r="EI693" s="13"/>
      <c r="EJ693" s="13"/>
      <c r="EK693" s="13"/>
      <c r="EL693" s="13"/>
      <c r="EM693" s="13"/>
      <c r="EN693" s="13"/>
      <c r="EO693" s="13"/>
      <c r="EP693" s="13"/>
      <c r="EQ693" s="13"/>
      <c r="ER693" s="13"/>
      <c r="ES693" s="13"/>
      <c r="ET693" s="13"/>
      <c r="EU693" s="13"/>
      <c r="EV693" s="13"/>
      <c r="EW693" s="13"/>
      <c r="EX693" s="13"/>
      <c r="EY693" s="13"/>
      <c r="EZ693" s="13"/>
      <c r="FA693" s="13"/>
      <c r="FB693" s="13"/>
      <c r="FC693" s="13"/>
      <c r="FD693" s="13"/>
      <c r="FE693" s="13"/>
      <c r="FF693" s="13"/>
      <c r="FG693" s="13"/>
      <c r="FH693" s="13"/>
      <c r="FI693" s="13"/>
      <c r="FJ693" s="13"/>
      <c r="FK693" s="13"/>
      <c r="FL693" s="13"/>
      <c r="FM693" s="13"/>
      <c r="FN693" s="13"/>
      <c r="FO693" s="13"/>
      <c r="FP693" s="13"/>
      <c r="FQ693" s="13"/>
      <c r="FR693" s="13"/>
      <c r="FS693" s="13"/>
      <c r="FT693" s="13"/>
      <c r="FU693" s="13"/>
      <c r="FV693" s="13"/>
      <c r="FW693" s="13"/>
      <c r="FX693" s="13"/>
      <c r="FY693" s="13"/>
      <c r="FZ693" s="13"/>
      <c r="GA693" s="13"/>
      <c r="GB693" s="13"/>
      <c r="GC693" s="13"/>
      <c r="GD693" s="13"/>
      <c r="GE693" s="13"/>
      <c r="GF693" s="13"/>
      <c r="GG693" s="13"/>
      <c r="GH693" s="13"/>
      <c r="GI693" s="13"/>
      <c r="GJ693" s="13"/>
      <c r="GK693" s="13"/>
      <c r="GL693" s="13"/>
      <c r="GM693" s="13"/>
      <c r="GN693" s="13"/>
      <c r="GO693" s="13"/>
      <c r="GP693" s="13"/>
      <c r="GQ693" s="13"/>
      <c r="GR693" s="13"/>
      <c r="GS693" s="13"/>
      <c r="GT693" s="13"/>
      <c r="GU693" s="13"/>
      <c r="GV693" s="13"/>
      <c r="GW693" s="13"/>
      <c r="GX693" s="13"/>
      <c r="GY693" s="13"/>
      <c r="GZ693" s="13"/>
      <c r="HA693" s="13"/>
      <c r="HB693" s="13"/>
      <c r="HC693" s="13"/>
      <c r="HD693" s="13"/>
      <c r="HE693" s="13"/>
      <c r="HF693" s="13"/>
      <c r="HG693" s="13"/>
      <c r="HH693" s="13"/>
      <c r="HI693" s="13"/>
      <c r="HJ693" s="13"/>
      <c r="HK693" s="13"/>
      <c r="HL693" s="13"/>
      <c r="HM693" s="13"/>
      <c r="HN693" s="13"/>
      <c r="HO693" s="13"/>
      <c r="HP693" s="13"/>
      <c r="HQ693" s="13"/>
      <c r="HR693" s="13"/>
      <c r="HS693" s="13"/>
      <c r="HT693" s="13"/>
      <c r="HU693" s="13"/>
    </row>
    <row r="694" spans="1:229" s="8" customFormat="1" ht="20.100000000000001" customHeight="1">
      <c r="A694" s="36">
        <v>3</v>
      </c>
      <c r="B694" s="5" t="s">
        <v>3568</v>
      </c>
      <c r="C694" s="3" t="s">
        <v>3564</v>
      </c>
      <c r="D694" s="3" t="s">
        <v>2302</v>
      </c>
      <c r="E694" s="18">
        <f>SUM(F694:J694)</f>
        <v>1758</v>
      </c>
      <c r="F694" s="18">
        <v>250</v>
      </c>
      <c r="G694" s="61">
        <v>1100</v>
      </c>
      <c r="H694" s="18">
        <v>408</v>
      </c>
      <c r="I694" s="6" t="s">
        <v>3387</v>
      </c>
      <c r="J694" s="6" t="s">
        <v>1025</v>
      </c>
      <c r="K694" s="3" t="s">
        <v>3569</v>
      </c>
      <c r="L694" s="3" t="s">
        <v>3409</v>
      </c>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c r="BQ694" s="13"/>
      <c r="BR694" s="13"/>
      <c r="BS694" s="13"/>
      <c r="BT694" s="13"/>
      <c r="BU694" s="13"/>
      <c r="BV694" s="13"/>
      <c r="BW694" s="13"/>
      <c r="BX694" s="13"/>
      <c r="BY694" s="13"/>
      <c r="BZ694" s="13"/>
      <c r="CA694" s="13"/>
      <c r="CB694" s="13"/>
      <c r="CC694" s="13"/>
      <c r="CD694" s="13"/>
      <c r="CE694" s="13"/>
      <c r="CF694" s="13"/>
      <c r="CG694" s="13"/>
      <c r="CH694" s="13"/>
      <c r="CI694" s="13"/>
      <c r="CJ694" s="13"/>
      <c r="CK694" s="13"/>
      <c r="CL694" s="13"/>
      <c r="CM694" s="13"/>
      <c r="CN694" s="13"/>
      <c r="CO694" s="13"/>
      <c r="CP694" s="13"/>
      <c r="CQ694" s="13"/>
      <c r="CR694" s="13"/>
      <c r="CS694" s="13"/>
      <c r="CT694" s="13"/>
      <c r="CU694" s="13"/>
      <c r="CV694" s="13"/>
      <c r="CW694" s="13"/>
      <c r="CX694" s="13"/>
      <c r="CY694" s="13"/>
      <c r="CZ694" s="13"/>
      <c r="DA694" s="13"/>
      <c r="DB694" s="13"/>
      <c r="DC694" s="13"/>
      <c r="DD694" s="13"/>
      <c r="DE694" s="13"/>
      <c r="DF694" s="13"/>
      <c r="DG694" s="13"/>
      <c r="DH694" s="13"/>
      <c r="DI694" s="13"/>
      <c r="DJ694" s="13"/>
      <c r="DK694" s="13"/>
      <c r="DL694" s="13"/>
      <c r="DM694" s="13"/>
      <c r="DN694" s="13"/>
      <c r="DO694" s="13"/>
      <c r="DP694" s="13"/>
      <c r="DQ694" s="13"/>
      <c r="DR694" s="13"/>
      <c r="DS694" s="13"/>
      <c r="DT694" s="13"/>
      <c r="DU694" s="13"/>
      <c r="DV694" s="13"/>
      <c r="DW694" s="13"/>
      <c r="DX694" s="13"/>
      <c r="DY694" s="13"/>
      <c r="DZ694" s="13"/>
      <c r="EA694" s="13"/>
      <c r="EB694" s="13"/>
      <c r="EC694" s="13"/>
      <c r="ED694" s="13"/>
      <c r="EE694" s="13"/>
      <c r="EF694" s="13"/>
      <c r="EG694" s="13"/>
      <c r="EH694" s="13"/>
      <c r="EI694" s="13"/>
      <c r="EJ694" s="13"/>
      <c r="EK694" s="13"/>
      <c r="EL694" s="13"/>
      <c r="EM694" s="13"/>
      <c r="EN694" s="13"/>
      <c r="EO694" s="13"/>
      <c r="EP694" s="13"/>
      <c r="EQ694" s="13"/>
      <c r="ER694" s="13"/>
      <c r="ES694" s="13"/>
      <c r="ET694" s="13"/>
      <c r="EU694" s="13"/>
      <c r="EV694" s="13"/>
      <c r="EW694" s="13"/>
      <c r="EX694" s="13"/>
      <c r="EY694" s="13"/>
      <c r="EZ694" s="13"/>
      <c r="FA694" s="13"/>
      <c r="FB694" s="13"/>
      <c r="FC694" s="13"/>
      <c r="FD694" s="13"/>
      <c r="FE694" s="13"/>
      <c r="FF694" s="13"/>
      <c r="FG694" s="13"/>
      <c r="FH694" s="13"/>
      <c r="FI694" s="13"/>
      <c r="FJ694" s="13"/>
      <c r="FK694" s="13"/>
      <c r="FL694" s="13"/>
      <c r="FM694" s="13"/>
      <c r="FN694" s="13"/>
      <c r="FO694" s="13"/>
      <c r="FP694" s="13"/>
      <c r="FQ694" s="13"/>
      <c r="FR694" s="13"/>
      <c r="FS694" s="13"/>
      <c r="FT694" s="13"/>
      <c r="FU694" s="13"/>
      <c r="FV694" s="13"/>
      <c r="FW694" s="13"/>
      <c r="FX694" s="13"/>
      <c r="FY694" s="13"/>
      <c r="FZ694" s="13"/>
      <c r="GA694" s="13"/>
      <c r="GB694" s="13"/>
      <c r="GC694" s="13"/>
      <c r="GD694" s="13"/>
      <c r="GE694" s="13"/>
      <c r="GF694" s="13"/>
      <c r="GG694" s="13"/>
      <c r="GH694" s="13"/>
      <c r="GI694" s="13"/>
      <c r="GJ694" s="13"/>
      <c r="GK694" s="13"/>
      <c r="GL694" s="13"/>
      <c r="GM694" s="13"/>
      <c r="GN694" s="13"/>
      <c r="GO694" s="13"/>
      <c r="GP694" s="13"/>
      <c r="GQ694" s="13"/>
      <c r="GR694" s="13"/>
      <c r="GS694" s="13"/>
      <c r="GT694" s="13"/>
      <c r="GU694" s="13"/>
      <c r="GV694" s="13"/>
      <c r="GW694" s="13"/>
      <c r="GX694" s="13"/>
      <c r="GY694" s="13"/>
      <c r="GZ694" s="13"/>
      <c r="HA694" s="13"/>
      <c r="HB694" s="13"/>
      <c r="HC694" s="13"/>
      <c r="HD694" s="13"/>
      <c r="HE694" s="13"/>
      <c r="HF694" s="13"/>
      <c r="HG694" s="13"/>
      <c r="HH694" s="13"/>
      <c r="HI694" s="13"/>
      <c r="HJ694" s="13"/>
      <c r="HK694" s="13"/>
      <c r="HL694" s="13"/>
      <c r="HM694" s="13"/>
      <c r="HN694" s="13"/>
      <c r="HO694" s="13"/>
      <c r="HP694" s="13"/>
      <c r="HQ694" s="13"/>
      <c r="HR694" s="13"/>
      <c r="HS694" s="13"/>
      <c r="HT694" s="13"/>
      <c r="HU694" s="13"/>
    </row>
    <row r="695" spans="1:229" s="8" customFormat="1" ht="20.100000000000001" customHeight="1">
      <c r="A695" s="36">
        <v>3</v>
      </c>
      <c r="B695" s="5" t="s">
        <v>3563</v>
      </c>
      <c r="C695" s="3" t="s">
        <v>3564</v>
      </c>
      <c r="D695" s="3" t="s">
        <v>10</v>
      </c>
      <c r="E695" s="18">
        <v>1800</v>
      </c>
      <c r="F695" s="18">
        <v>800</v>
      </c>
      <c r="G695" s="61">
        <v>980</v>
      </c>
      <c r="H695" s="18">
        <v>20</v>
      </c>
      <c r="I695" s="6" t="s">
        <v>3387</v>
      </c>
      <c r="J695" s="6" t="s">
        <v>3565</v>
      </c>
      <c r="K695" s="3" t="s">
        <v>3566</v>
      </c>
      <c r="L695" s="3" t="s">
        <v>3567</v>
      </c>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c r="BM695" s="13"/>
      <c r="BN695" s="13"/>
      <c r="BO695" s="13"/>
      <c r="BP695" s="13"/>
      <c r="BQ695" s="13"/>
      <c r="BR695" s="13"/>
      <c r="BS695" s="13"/>
      <c r="BT695" s="13"/>
      <c r="BU695" s="13"/>
      <c r="BV695" s="13"/>
      <c r="BW695" s="13"/>
      <c r="BX695" s="13"/>
      <c r="BY695" s="13"/>
      <c r="BZ695" s="13"/>
      <c r="CA695" s="13"/>
      <c r="CB695" s="13"/>
      <c r="CC695" s="13"/>
      <c r="CD695" s="13"/>
      <c r="CE695" s="13"/>
      <c r="CF695" s="13"/>
      <c r="CG695" s="13"/>
      <c r="CH695" s="13"/>
      <c r="CI695" s="13"/>
      <c r="CJ695" s="13"/>
      <c r="CK695" s="13"/>
      <c r="CL695" s="13"/>
      <c r="CM695" s="13"/>
      <c r="CN695" s="13"/>
      <c r="CO695" s="13"/>
      <c r="CP695" s="13"/>
      <c r="CQ695" s="13"/>
      <c r="CR695" s="13"/>
      <c r="CS695" s="13"/>
      <c r="CT695" s="13"/>
      <c r="CU695" s="13"/>
      <c r="CV695" s="13"/>
      <c r="CW695" s="13"/>
      <c r="CX695" s="13"/>
      <c r="CY695" s="13"/>
      <c r="CZ695" s="13"/>
      <c r="DA695" s="13"/>
      <c r="DB695" s="13"/>
      <c r="DC695" s="13"/>
      <c r="DD695" s="13"/>
      <c r="DE695" s="13"/>
      <c r="DF695" s="13"/>
      <c r="DG695" s="13"/>
      <c r="DH695" s="13"/>
      <c r="DI695" s="13"/>
      <c r="DJ695" s="13"/>
      <c r="DK695" s="13"/>
      <c r="DL695" s="13"/>
      <c r="DM695" s="13"/>
      <c r="DN695" s="13"/>
      <c r="DO695" s="13"/>
      <c r="DP695" s="13"/>
      <c r="DQ695" s="13"/>
      <c r="DR695" s="13"/>
      <c r="DS695" s="13"/>
      <c r="DT695" s="13"/>
      <c r="DU695" s="13"/>
      <c r="DV695" s="13"/>
      <c r="DW695" s="13"/>
      <c r="DX695" s="13"/>
      <c r="DY695" s="13"/>
      <c r="DZ695" s="13"/>
      <c r="EA695" s="13"/>
      <c r="EB695" s="13"/>
      <c r="EC695" s="13"/>
      <c r="ED695" s="13"/>
      <c r="EE695" s="13"/>
      <c r="EF695" s="13"/>
      <c r="EG695" s="13"/>
      <c r="EH695" s="13"/>
      <c r="EI695" s="13"/>
      <c r="EJ695" s="13"/>
      <c r="EK695" s="13"/>
      <c r="EL695" s="13"/>
      <c r="EM695" s="13"/>
      <c r="EN695" s="13"/>
      <c r="EO695" s="13"/>
      <c r="EP695" s="13"/>
      <c r="EQ695" s="13"/>
      <c r="ER695" s="13"/>
      <c r="ES695" s="13"/>
      <c r="ET695" s="13"/>
      <c r="EU695" s="13"/>
      <c r="EV695" s="13"/>
      <c r="EW695" s="13"/>
      <c r="EX695" s="13"/>
      <c r="EY695" s="13"/>
      <c r="EZ695" s="13"/>
      <c r="FA695" s="13"/>
      <c r="FB695" s="13"/>
      <c r="FC695" s="13"/>
      <c r="FD695" s="13"/>
      <c r="FE695" s="13"/>
      <c r="FF695" s="13"/>
      <c r="FG695" s="13"/>
      <c r="FH695" s="13"/>
      <c r="FI695" s="13"/>
      <c r="FJ695" s="13"/>
      <c r="FK695" s="13"/>
      <c r="FL695" s="13"/>
      <c r="FM695" s="13"/>
      <c r="FN695" s="13"/>
      <c r="FO695" s="13"/>
      <c r="FP695" s="13"/>
      <c r="FQ695" s="13"/>
      <c r="FR695" s="13"/>
      <c r="FS695" s="13"/>
      <c r="FT695" s="13"/>
      <c r="FU695" s="13"/>
      <c r="FV695" s="13"/>
      <c r="FW695" s="13"/>
      <c r="FX695" s="13"/>
      <c r="FY695" s="13"/>
      <c r="FZ695" s="13"/>
      <c r="GA695" s="13"/>
      <c r="GB695" s="13"/>
      <c r="GC695" s="13"/>
      <c r="GD695" s="13"/>
      <c r="GE695" s="13"/>
      <c r="GF695" s="13"/>
      <c r="GG695" s="13"/>
      <c r="GH695" s="13"/>
      <c r="GI695" s="13"/>
      <c r="GJ695" s="13"/>
      <c r="GK695" s="13"/>
      <c r="GL695" s="13"/>
      <c r="GM695" s="13"/>
      <c r="GN695" s="13"/>
      <c r="GO695" s="13"/>
      <c r="GP695" s="13"/>
      <c r="GQ695" s="13"/>
      <c r="GR695" s="13"/>
      <c r="GS695" s="13"/>
      <c r="GT695" s="13"/>
      <c r="GU695" s="13"/>
      <c r="GV695" s="13"/>
      <c r="GW695" s="13"/>
      <c r="GX695" s="13"/>
      <c r="GY695" s="13"/>
      <c r="GZ695" s="13"/>
      <c r="HA695" s="13"/>
      <c r="HB695" s="13"/>
      <c r="HC695" s="13"/>
      <c r="HD695" s="13"/>
      <c r="HE695" s="13"/>
      <c r="HF695" s="13"/>
      <c r="HG695" s="13"/>
      <c r="HH695" s="13"/>
      <c r="HI695" s="13"/>
      <c r="HJ695" s="13"/>
      <c r="HK695" s="13"/>
      <c r="HL695" s="13"/>
      <c r="HM695" s="13"/>
      <c r="HN695" s="13"/>
      <c r="HO695" s="13"/>
      <c r="HP695" s="13"/>
      <c r="HQ695" s="13"/>
      <c r="HR695" s="13"/>
      <c r="HS695" s="13"/>
      <c r="HT695" s="13"/>
      <c r="HU695" s="13"/>
    </row>
    <row r="696" spans="1:229" s="13" customFormat="1" ht="20.100000000000001" customHeight="1">
      <c r="A696" s="36">
        <v>3</v>
      </c>
      <c r="B696" s="5" t="s">
        <v>3560</v>
      </c>
      <c r="C696" s="3" t="s">
        <v>83</v>
      </c>
      <c r="D696" s="3" t="s">
        <v>2302</v>
      </c>
      <c r="E696" s="18">
        <v>2100</v>
      </c>
      <c r="F696" s="18">
        <v>1350</v>
      </c>
      <c r="G696" s="61">
        <v>700</v>
      </c>
      <c r="H696" s="18">
        <v>50</v>
      </c>
      <c r="I696" s="6" t="s">
        <v>3387</v>
      </c>
      <c r="J696" s="6" t="s">
        <v>1938</v>
      </c>
      <c r="K696" s="3" t="s">
        <v>3561</v>
      </c>
      <c r="L696" s="3" t="s">
        <v>3562</v>
      </c>
    </row>
    <row r="697" spans="1:229" s="13" customFormat="1" ht="20.100000000000001" customHeight="1">
      <c r="A697" s="36">
        <v>3</v>
      </c>
      <c r="B697" s="5" t="s">
        <v>3556</v>
      </c>
      <c r="C697" s="3" t="s">
        <v>2519</v>
      </c>
      <c r="D697" s="3" t="s">
        <v>1551</v>
      </c>
      <c r="E697" s="18">
        <v>1503</v>
      </c>
      <c r="F697" s="18">
        <v>1000</v>
      </c>
      <c r="G697" s="61">
        <v>403</v>
      </c>
      <c r="H697" s="18">
        <v>100</v>
      </c>
      <c r="I697" s="6" t="s">
        <v>3435</v>
      </c>
      <c r="J697" s="6" t="s">
        <v>3296</v>
      </c>
      <c r="K697" s="3" t="s">
        <v>3221</v>
      </c>
      <c r="L697" s="3" t="s">
        <v>3557</v>
      </c>
    </row>
    <row r="698" spans="1:229" s="13" customFormat="1" ht="20.100000000000001" customHeight="1">
      <c r="A698" s="36">
        <v>3</v>
      </c>
      <c r="B698" s="5" t="s">
        <v>3552</v>
      </c>
      <c r="C698" s="3" t="s">
        <v>2519</v>
      </c>
      <c r="D698" s="3" t="s">
        <v>10</v>
      </c>
      <c r="E698" s="18">
        <f>SUM(F698:J698)</f>
        <v>531</v>
      </c>
      <c r="F698" s="18">
        <v>121</v>
      </c>
      <c r="G698" s="61">
        <v>400</v>
      </c>
      <c r="H698" s="18">
        <v>10</v>
      </c>
      <c r="I698" s="6" t="s">
        <v>3435</v>
      </c>
      <c r="J698" s="6" t="s">
        <v>3553</v>
      </c>
      <c r="K698" s="3" t="s">
        <v>3554</v>
      </c>
      <c r="L698" s="3" t="s">
        <v>3555</v>
      </c>
    </row>
    <row r="699" spans="1:229" s="13" customFormat="1" ht="20.100000000000001" customHeight="1">
      <c r="A699" s="36">
        <v>3</v>
      </c>
      <c r="B699" s="5" t="s">
        <v>3549</v>
      </c>
      <c r="C699" s="3" t="s">
        <v>2519</v>
      </c>
      <c r="D699" s="3" t="s">
        <v>10</v>
      </c>
      <c r="E699" s="18">
        <v>500</v>
      </c>
      <c r="F699" s="18">
        <v>100</v>
      </c>
      <c r="G699" s="61">
        <v>380</v>
      </c>
      <c r="H699" s="18">
        <v>20</v>
      </c>
      <c r="I699" s="6" t="s">
        <v>3435</v>
      </c>
      <c r="J699" s="6" t="s">
        <v>3296</v>
      </c>
      <c r="K699" s="3" t="s">
        <v>3550</v>
      </c>
      <c r="L699" s="3" t="s">
        <v>3551</v>
      </c>
    </row>
    <row r="700" spans="1:229" s="13" customFormat="1" ht="20.100000000000001" customHeight="1">
      <c r="A700" s="36">
        <v>3</v>
      </c>
      <c r="B700" s="5" t="s">
        <v>3544</v>
      </c>
      <c r="C700" s="3" t="s">
        <v>2519</v>
      </c>
      <c r="D700" s="3" t="s">
        <v>1551</v>
      </c>
      <c r="E700" s="18">
        <f t="shared" ref="E700:E705" si="8">SUM(F700:J700)</f>
        <v>500</v>
      </c>
      <c r="F700" s="18">
        <v>120</v>
      </c>
      <c r="G700" s="61">
        <v>300</v>
      </c>
      <c r="H700" s="18">
        <v>80</v>
      </c>
      <c r="I700" s="6" t="s">
        <v>3435</v>
      </c>
      <c r="J700" s="6" t="s">
        <v>1025</v>
      </c>
      <c r="K700" s="3" t="s">
        <v>3545</v>
      </c>
      <c r="L700" s="3" t="s">
        <v>3497</v>
      </c>
    </row>
    <row r="701" spans="1:229" s="13" customFormat="1" ht="20.100000000000001" customHeight="1">
      <c r="A701" s="36">
        <v>3</v>
      </c>
      <c r="B701" s="5" t="s">
        <v>3538</v>
      </c>
      <c r="C701" s="3" t="s">
        <v>83</v>
      </c>
      <c r="D701" s="3" t="s">
        <v>10</v>
      </c>
      <c r="E701" s="18">
        <f t="shared" si="8"/>
        <v>182</v>
      </c>
      <c r="F701" s="18">
        <v>0</v>
      </c>
      <c r="G701" s="61">
        <v>180</v>
      </c>
      <c r="H701" s="18">
        <v>2</v>
      </c>
      <c r="I701" s="6" t="s">
        <v>3435</v>
      </c>
      <c r="J701" s="6" t="s">
        <v>3296</v>
      </c>
      <c r="K701" s="3" t="s">
        <v>3539</v>
      </c>
      <c r="L701" s="3" t="s">
        <v>3540</v>
      </c>
    </row>
    <row r="702" spans="1:229" s="13" customFormat="1" ht="20.100000000000001" customHeight="1">
      <c r="A702" s="36">
        <v>3</v>
      </c>
      <c r="B702" s="5" t="s">
        <v>3535</v>
      </c>
      <c r="C702" s="3" t="s">
        <v>79</v>
      </c>
      <c r="D702" s="3" t="s">
        <v>10</v>
      </c>
      <c r="E702" s="18">
        <f t="shared" si="8"/>
        <v>624</v>
      </c>
      <c r="F702" s="18">
        <v>450</v>
      </c>
      <c r="G702" s="61">
        <v>170</v>
      </c>
      <c r="H702" s="18">
        <v>4</v>
      </c>
      <c r="I702" s="6" t="s">
        <v>3435</v>
      </c>
      <c r="J702" s="6" t="s">
        <v>2469</v>
      </c>
      <c r="K702" s="3" t="s">
        <v>3536</v>
      </c>
      <c r="L702" s="3" t="s">
        <v>3537</v>
      </c>
    </row>
    <row r="703" spans="1:229" s="13" customFormat="1" ht="20.100000000000001" customHeight="1">
      <c r="A703" s="36">
        <v>3</v>
      </c>
      <c r="B703" s="5" t="s">
        <v>3534</v>
      </c>
      <c r="C703" s="3" t="s">
        <v>83</v>
      </c>
      <c r="D703" s="3" t="s">
        <v>10</v>
      </c>
      <c r="E703" s="18">
        <f t="shared" si="8"/>
        <v>160</v>
      </c>
      <c r="F703" s="18">
        <v>0</v>
      </c>
      <c r="G703" s="61">
        <v>160</v>
      </c>
      <c r="H703" s="18">
        <v>0</v>
      </c>
      <c r="I703" s="6" t="s">
        <v>3435</v>
      </c>
      <c r="J703" s="6" t="s">
        <v>3531</v>
      </c>
      <c r="K703" s="3" t="s">
        <v>3532</v>
      </c>
      <c r="L703" s="3" t="s">
        <v>3533</v>
      </c>
    </row>
    <row r="704" spans="1:229" s="13" customFormat="1" ht="20.100000000000001" customHeight="1">
      <c r="A704" s="36">
        <v>3</v>
      </c>
      <c r="B704" s="5" t="s">
        <v>3530</v>
      </c>
      <c r="C704" s="3" t="s">
        <v>83</v>
      </c>
      <c r="D704" s="3" t="s">
        <v>10</v>
      </c>
      <c r="E704" s="18">
        <f t="shared" si="8"/>
        <v>169</v>
      </c>
      <c r="F704" s="18">
        <v>19</v>
      </c>
      <c r="G704" s="61">
        <v>150</v>
      </c>
      <c r="H704" s="18">
        <v>0</v>
      </c>
      <c r="I704" s="6" t="s">
        <v>3435</v>
      </c>
      <c r="J704" s="6" t="s">
        <v>3531</v>
      </c>
      <c r="K704" s="3" t="s">
        <v>3532</v>
      </c>
      <c r="L704" s="3" t="s">
        <v>3533</v>
      </c>
    </row>
    <row r="705" spans="1:12" s="13" customFormat="1" ht="20.100000000000001" customHeight="1">
      <c r="A705" s="36">
        <v>3</v>
      </c>
      <c r="B705" s="5" t="s">
        <v>3523</v>
      </c>
      <c r="C705" s="3" t="s">
        <v>2519</v>
      </c>
      <c r="D705" s="3" t="s">
        <v>1551</v>
      </c>
      <c r="E705" s="18">
        <f t="shared" si="8"/>
        <v>150</v>
      </c>
      <c r="F705" s="18">
        <v>40</v>
      </c>
      <c r="G705" s="61">
        <v>80</v>
      </c>
      <c r="H705" s="18">
        <v>30</v>
      </c>
      <c r="I705" s="6" t="s">
        <v>3435</v>
      </c>
      <c r="J705" s="6" t="s">
        <v>1025</v>
      </c>
      <c r="K705" s="3" t="s">
        <v>3524</v>
      </c>
      <c r="L705" s="3" t="s">
        <v>3525</v>
      </c>
    </row>
    <row r="706" spans="1:12" s="13" customFormat="1" ht="20.100000000000001" customHeight="1">
      <c r="A706" s="36">
        <v>3</v>
      </c>
      <c r="B706" s="5" t="s">
        <v>3520</v>
      </c>
      <c r="C706" s="3" t="s">
        <v>83</v>
      </c>
      <c r="D706" s="3" t="s">
        <v>10</v>
      </c>
      <c r="E706" s="18">
        <v>200</v>
      </c>
      <c r="F706" s="18">
        <v>120</v>
      </c>
      <c r="G706" s="61">
        <v>70</v>
      </c>
      <c r="H706" s="18">
        <v>10</v>
      </c>
      <c r="I706" s="6" t="s">
        <v>3435</v>
      </c>
      <c r="J706" s="6" t="s">
        <v>1938</v>
      </c>
      <c r="K706" s="3" t="s">
        <v>3521</v>
      </c>
      <c r="L706" s="3" t="s">
        <v>3522</v>
      </c>
    </row>
    <row r="707" spans="1:12" s="13" customFormat="1" ht="20.100000000000001" customHeight="1">
      <c r="A707" s="36">
        <v>3</v>
      </c>
      <c r="B707" s="5" t="s">
        <v>3517</v>
      </c>
      <c r="C707" s="3" t="s">
        <v>147</v>
      </c>
      <c r="D707" s="3" t="s">
        <v>1551</v>
      </c>
      <c r="E707" s="18">
        <f>SUM(F707:J707)</f>
        <v>85</v>
      </c>
      <c r="F707" s="18">
        <v>70</v>
      </c>
      <c r="G707" s="61">
        <v>10</v>
      </c>
      <c r="H707" s="18">
        <v>5</v>
      </c>
      <c r="I707" s="6" t="s">
        <v>3435</v>
      </c>
      <c r="J707" s="6" t="s">
        <v>2236</v>
      </c>
      <c r="K707" s="3" t="s">
        <v>3518</v>
      </c>
      <c r="L707" s="3" t="s">
        <v>3519</v>
      </c>
    </row>
    <row r="708" spans="1:12" s="13" customFormat="1" ht="20.100000000000001" customHeight="1">
      <c r="A708" s="36">
        <v>3</v>
      </c>
      <c r="B708" s="5" t="s">
        <v>790</v>
      </c>
      <c r="C708" s="3" t="s">
        <v>14</v>
      </c>
      <c r="D708" s="3" t="s">
        <v>10</v>
      </c>
      <c r="E708" s="27">
        <f>SUM(F708:J708)</f>
        <v>745</v>
      </c>
      <c r="F708" s="27">
        <v>280</v>
      </c>
      <c r="G708" s="60">
        <v>455</v>
      </c>
      <c r="H708" s="27">
        <v>10</v>
      </c>
      <c r="I708" s="6" t="s">
        <v>2738</v>
      </c>
      <c r="J708" s="6" t="s">
        <v>2739</v>
      </c>
      <c r="K708" s="3" t="s">
        <v>791</v>
      </c>
      <c r="L708" s="3" t="s">
        <v>792</v>
      </c>
    </row>
    <row r="709" spans="1:12" s="13" customFormat="1" ht="20.100000000000001" customHeight="1">
      <c r="A709" s="36">
        <v>3</v>
      </c>
      <c r="B709" s="5" t="s">
        <v>779</v>
      </c>
      <c r="C709" s="3" t="s">
        <v>14</v>
      </c>
      <c r="D709" s="3" t="s">
        <v>10</v>
      </c>
      <c r="E709" s="27">
        <v>970</v>
      </c>
      <c r="F709" s="27">
        <v>450</v>
      </c>
      <c r="G709" s="60">
        <v>450</v>
      </c>
      <c r="H709" s="27">
        <v>70</v>
      </c>
      <c r="I709" s="6" t="s">
        <v>2676</v>
      </c>
      <c r="J709" s="6" t="s">
        <v>2731</v>
      </c>
      <c r="K709" s="3" t="s">
        <v>776</v>
      </c>
      <c r="L709" s="3" t="s">
        <v>777</v>
      </c>
    </row>
    <row r="710" spans="1:12" s="13" customFormat="1" ht="20.100000000000001" customHeight="1">
      <c r="A710" s="36">
        <v>3</v>
      </c>
      <c r="B710" s="5" t="s">
        <v>775</v>
      </c>
      <c r="C710" s="3" t="s">
        <v>14</v>
      </c>
      <c r="D710" s="3" t="s">
        <v>10</v>
      </c>
      <c r="E710" s="27">
        <v>630</v>
      </c>
      <c r="F710" s="27">
        <v>250</v>
      </c>
      <c r="G710" s="60">
        <v>330</v>
      </c>
      <c r="H710" s="27">
        <v>50</v>
      </c>
      <c r="I710" s="6" t="s">
        <v>2666</v>
      </c>
      <c r="J710" s="6" t="s">
        <v>2730</v>
      </c>
      <c r="K710" s="3" t="s">
        <v>776</v>
      </c>
      <c r="L710" s="3" t="s">
        <v>777</v>
      </c>
    </row>
    <row r="711" spans="1:12" s="13" customFormat="1" ht="20.100000000000001" customHeight="1">
      <c r="A711" s="36">
        <v>3</v>
      </c>
      <c r="B711" s="5" t="s">
        <v>747</v>
      </c>
      <c r="C711" s="3" t="s">
        <v>14</v>
      </c>
      <c r="D711" s="3" t="s">
        <v>10</v>
      </c>
      <c r="E711" s="27">
        <f>SUM(F711:J711)</f>
        <v>353</v>
      </c>
      <c r="F711" s="27">
        <v>196</v>
      </c>
      <c r="G711" s="60">
        <v>156</v>
      </c>
      <c r="H711" s="27">
        <v>1</v>
      </c>
      <c r="I711" s="6" t="s">
        <v>2663</v>
      </c>
      <c r="J711" s="6" t="s">
        <v>2177</v>
      </c>
      <c r="K711" s="3" t="s">
        <v>748</v>
      </c>
      <c r="L711" s="3" t="s">
        <v>749</v>
      </c>
    </row>
    <row r="712" spans="1:12" s="13" customFormat="1" ht="20.100000000000001" customHeight="1">
      <c r="A712" s="36">
        <v>3</v>
      </c>
      <c r="B712" s="5" t="s">
        <v>784</v>
      </c>
      <c r="C712" s="3" t="s">
        <v>14</v>
      </c>
      <c r="D712" s="3" t="s">
        <v>10</v>
      </c>
      <c r="E712" s="27">
        <f>SUM(F712:J712)</f>
        <v>731</v>
      </c>
      <c r="F712" s="27">
        <v>582</v>
      </c>
      <c r="G712" s="60">
        <v>145</v>
      </c>
      <c r="H712" s="27">
        <v>4</v>
      </c>
      <c r="I712" s="6" t="s">
        <v>2659</v>
      </c>
      <c r="J712" s="6" t="s">
        <v>780</v>
      </c>
      <c r="K712" s="3" t="s">
        <v>785</v>
      </c>
      <c r="L712" s="3" t="s">
        <v>786</v>
      </c>
    </row>
    <row r="713" spans="1:12" s="13" customFormat="1" ht="20.100000000000001" customHeight="1">
      <c r="A713" s="36">
        <v>3</v>
      </c>
      <c r="B713" s="5" t="s">
        <v>778</v>
      </c>
      <c r="C713" s="3" t="s">
        <v>14</v>
      </c>
      <c r="D713" s="3" t="s">
        <v>10</v>
      </c>
      <c r="E713" s="27">
        <v>328</v>
      </c>
      <c r="F713" s="27">
        <v>150</v>
      </c>
      <c r="G713" s="60">
        <v>128</v>
      </c>
      <c r="H713" s="27">
        <v>50</v>
      </c>
      <c r="I713" s="6" t="s">
        <v>2676</v>
      </c>
      <c r="J713" s="6" t="s">
        <v>2731</v>
      </c>
      <c r="K713" s="3" t="s">
        <v>776</v>
      </c>
      <c r="L713" s="3" t="s">
        <v>777</v>
      </c>
    </row>
    <row r="714" spans="1:12" s="13" customFormat="1" ht="20.100000000000001" customHeight="1">
      <c r="A714" s="36">
        <v>3</v>
      </c>
      <c r="B714" s="5" t="s">
        <v>788</v>
      </c>
      <c r="C714" s="3" t="s">
        <v>14</v>
      </c>
      <c r="D714" s="3" t="s">
        <v>10</v>
      </c>
      <c r="E714" s="27">
        <v>210</v>
      </c>
      <c r="F714" s="27">
        <v>84</v>
      </c>
      <c r="G714" s="60">
        <v>126</v>
      </c>
      <c r="H714" s="27">
        <v>0</v>
      </c>
      <c r="I714" s="6" t="s">
        <v>2659</v>
      </c>
      <c r="J714" s="6" t="s">
        <v>2736</v>
      </c>
      <c r="K714" s="3" t="s">
        <v>789</v>
      </c>
      <c r="L714" s="3" t="s">
        <v>2737</v>
      </c>
    </row>
    <row r="715" spans="1:12" s="13" customFormat="1" ht="20.100000000000001" customHeight="1">
      <c r="A715" s="36">
        <v>3</v>
      </c>
      <c r="B715" s="5" t="s">
        <v>781</v>
      </c>
      <c r="C715" s="3" t="s">
        <v>14</v>
      </c>
      <c r="D715" s="3" t="s">
        <v>10</v>
      </c>
      <c r="E715" s="27">
        <f>SUM(F715:J715)</f>
        <v>185</v>
      </c>
      <c r="F715" s="27">
        <v>54</v>
      </c>
      <c r="G715" s="60">
        <v>126</v>
      </c>
      <c r="H715" s="27">
        <v>5</v>
      </c>
      <c r="I715" s="6" t="s">
        <v>2676</v>
      </c>
      <c r="J715" s="6" t="s">
        <v>780</v>
      </c>
      <c r="K715" s="3" t="s">
        <v>782</v>
      </c>
      <c r="L715" s="3" t="s">
        <v>783</v>
      </c>
    </row>
    <row r="716" spans="1:12" s="13" customFormat="1" ht="20.100000000000001" customHeight="1">
      <c r="A716" s="36">
        <v>3</v>
      </c>
      <c r="B716" s="5" t="s">
        <v>2732</v>
      </c>
      <c r="C716" s="3" t="s">
        <v>14</v>
      </c>
      <c r="D716" s="3" t="s">
        <v>10</v>
      </c>
      <c r="E716" s="27">
        <v>130</v>
      </c>
      <c r="F716" s="27">
        <v>52</v>
      </c>
      <c r="G716" s="60">
        <v>78</v>
      </c>
      <c r="H716" s="27">
        <v>0</v>
      </c>
      <c r="I716" s="6" t="s">
        <v>2733</v>
      </c>
      <c r="J716" s="6" t="s">
        <v>2734</v>
      </c>
      <c r="K716" s="3" t="s">
        <v>787</v>
      </c>
      <c r="L716" s="3" t="s">
        <v>2735</v>
      </c>
    </row>
    <row r="717" spans="1:12" s="13" customFormat="1" ht="20.100000000000001" customHeight="1">
      <c r="A717" s="36">
        <v>3</v>
      </c>
      <c r="B717" s="5" t="s">
        <v>815</v>
      </c>
      <c r="C717" s="3" t="s">
        <v>79</v>
      </c>
      <c r="D717" s="3" t="s">
        <v>10</v>
      </c>
      <c r="E717" s="27">
        <v>1300</v>
      </c>
      <c r="F717" s="27">
        <v>500</v>
      </c>
      <c r="G717" s="60">
        <v>800</v>
      </c>
      <c r="H717" s="28" t="s">
        <v>2227</v>
      </c>
      <c r="I717" s="6" t="s">
        <v>2659</v>
      </c>
      <c r="J717" s="6" t="s">
        <v>625</v>
      </c>
      <c r="K717" s="3" t="s">
        <v>627</v>
      </c>
      <c r="L717" s="3" t="s">
        <v>628</v>
      </c>
    </row>
    <row r="718" spans="1:12" s="13" customFormat="1" ht="20.100000000000001" customHeight="1">
      <c r="A718" s="36">
        <v>3</v>
      </c>
      <c r="B718" s="5" t="s">
        <v>809</v>
      </c>
      <c r="C718" s="3" t="s">
        <v>79</v>
      </c>
      <c r="D718" s="3" t="s">
        <v>10</v>
      </c>
      <c r="E718" s="27">
        <v>820</v>
      </c>
      <c r="F718" s="27">
        <v>220</v>
      </c>
      <c r="G718" s="60">
        <v>550</v>
      </c>
      <c r="H718" s="27">
        <v>50</v>
      </c>
      <c r="I718" s="6" t="s">
        <v>2659</v>
      </c>
      <c r="J718" s="6" t="s">
        <v>2743</v>
      </c>
      <c r="K718" s="3" t="s">
        <v>810</v>
      </c>
      <c r="L718" s="3" t="s">
        <v>811</v>
      </c>
    </row>
    <row r="719" spans="1:12" s="13" customFormat="1" ht="20.100000000000001" customHeight="1">
      <c r="A719" s="36">
        <v>3</v>
      </c>
      <c r="B719" s="5" t="s">
        <v>766</v>
      </c>
      <c r="C719" s="3" t="s">
        <v>83</v>
      </c>
      <c r="D719" s="3" t="s">
        <v>10</v>
      </c>
      <c r="E719" s="27">
        <v>400</v>
      </c>
      <c r="F719" s="27">
        <v>0</v>
      </c>
      <c r="G719" s="60">
        <v>400</v>
      </c>
      <c r="H719" s="27">
        <v>0</v>
      </c>
      <c r="I719" s="6" t="s">
        <v>2663</v>
      </c>
      <c r="J719" s="6" t="s">
        <v>2664</v>
      </c>
      <c r="K719" s="3" t="s">
        <v>767</v>
      </c>
      <c r="L719" s="3" t="s">
        <v>768</v>
      </c>
    </row>
    <row r="720" spans="1:12" s="13" customFormat="1" ht="20.100000000000001" customHeight="1">
      <c r="A720" s="36">
        <v>3</v>
      </c>
      <c r="B720" s="5" t="s">
        <v>750</v>
      </c>
      <c r="C720" s="3" t="s">
        <v>79</v>
      </c>
      <c r="D720" s="3" t="s">
        <v>10</v>
      </c>
      <c r="E720" s="27">
        <f>SUM(F720:J720)</f>
        <v>400</v>
      </c>
      <c r="F720" s="28">
        <v>0</v>
      </c>
      <c r="G720" s="60">
        <v>400</v>
      </c>
      <c r="H720" s="28" t="s">
        <v>2227</v>
      </c>
      <c r="I720" s="6" t="s">
        <v>2674</v>
      </c>
      <c r="J720" s="6" t="s">
        <v>1556</v>
      </c>
      <c r="K720" s="3" t="s">
        <v>751</v>
      </c>
      <c r="L720" s="3" t="s">
        <v>752</v>
      </c>
    </row>
    <row r="721" spans="1:12" s="13" customFormat="1" ht="20.100000000000001" customHeight="1">
      <c r="A721" s="36">
        <v>3</v>
      </c>
      <c r="B721" s="5" t="s">
        <v>2740</v>
      </c>
      <c r="C721" s="3" t="s">
        <v>83</v>
      </c>
      <c r="D721" s="3" t="s">
        <v>10</v>
      </c>
      <c r="E721" s="27">
        <v>310</v>
      </c>
      <c r="F721" s="27">
        <v>0</v>
      </c>
      <c r="G721" s="60">
        <v>310</v>
      </c>
      <c r="H721" s="27">
        <v>5</v>
      </c>
      <c r="I721" s="6" t="s">
        <v>2659</v>
      </c>
      <c r="J721" s="6" t="s">
        <v>603</v>
      </c>
      <c r="K721" s="3" t="s">
        <v>804</v>
      </c>
      <c r="L721" s="3" t="s">
        <v>805</v>
      </c>
    </row>
    <row r="722" spans="1:12" s="13" customFormat="1" ht="20.100000000000001" customHeight="1">
      <c r="A722" s="36">
        <v>3</v>
      </c>
      <c r="B722" s="5" t="s">
        <v>793</v>
      </c>
      <c r="C722" s="3" t="s">
        <v>83</v>
      </c>
      <c r="D722" s="3" t="s">
        <v>10</v>
      </c>
      <c r="E722" s="27">
        <f>SUM(F722:J722)</f>
        <v>285</v>
      </c>
      <c r="F722" s="27">
        <v>14</v>
      </c>
      <c r="G722" s="60">
        <v>271</v>
      </c>
      <c r="H722" s="28" t="s">
        <v>2227</v>
      </c>
      <c r="I722" s="6" t="s">
        <v>2659</v>
      </c>
      <c r="J722" s="6" t="s">
        <v>599</v>
      </c>
      <c r="K722" s="3" t="s">
        <v>794</v>
      </c>
      <c r="L722" s="3" t="s">
        <v>795</v>
      </c>
    </row>
    <row r="723" spans="1:12" s="13" customFormat="1" ht="20.100000000000001" customHeight="1">
      <c r="A723" s="36">
        <v>3</v>
      </c>
      <c r="B723" s="5" t="s">
        <v>769</v>
      </c>
      <c r="C723" s="3" t="s">
        <v>83</v>
      </c>
      <c r="D723" s="3" t="s">
        <v>10</v>
      </c>
      <c r="E723" s="27">
        <v>1184</v>
      </c>
      <c r="F723" s="27">
        <v>960</v>
      </c>
      <c r="G723" s="60">
        <v>200</v>
      </c>
      <c r="H723" s="27">
        <v>24</v>
      </c>
      <c r="I723" s="6" t="s">
        <v>2659</v>
      </c>
      <c r="J723" s="6" t="s">
        <v>1556</v>
      </c>
      <c r="K723" s="3" t="s">
        <v>770</v>
      </c>
      <c r="L723" s="3" t="s">
        <v>771</v>
      </c>
    </row>
    <row r="724" spans="1:12" s="13" customFormat="1" ht="20.100000000000001" customHeight="1">
      <c r="A724" s="36">
        <v>3</v>
      </c>
      <c r="B724" s="5" t="s">
        <v>772</v>
      </c>
      <c r="C724" s="3" t="s">
        <v>83</v>
      </c>
      <c r="D724" s="3" t="s">
        <v>10</v>
      </c>
      <c r="E724" s="27">
        <v>1184</v>
      </c>
      <c r="F724" s="27">
        <v>960</v>
      </c>
      <c r="G724" s="60">
        <v>200</v>
      </c>
      <c r="H724" s="27">
        <v>24</v>
      </c>
      <c r="I724" s="6" t="s">
        <v>2674</v>
      </c>
      <c r="J724" s="6" t="s">
        <v>1556</v>
      </c>
      <c r="K724" s="3" t="s">
        <v>773</v>
      </c>
      <c r="L724" s="3" t="s">
        <v>774</v>
      </c>
    </row>
    <row r="725" spans="1:12" s="13" customFormat="1" ht="20.100000000000001" customHeight="1">
      <c r="A725" s="36">
        <v>3</v>
      </c>
      <c r="B725" s="5" t="s">
        <v>796</v>
      </c>
      <c r="C725" s="3" t="s">
        <v>83</v>
      </c>
      <c r="D725" s="3" t="s">
        <v>10</v>
      </c>
      <c r="E725" s="27">
        <f>SUM(F725:J725)</f>
        <v>353</v>
      </c>
      <c r="F725" s="27">
        <v>153</v>
      </c>
      <c r="G725" s="60">
        <v>200</v>
      </c>
      <c r="H725" s="28" t="s">
        <v>2227</v>
      </c>
      <c r="I725" s="6" t="s">
        <v>2663</v>
      </c>
      <c r="J725" s="6" t="s">
        <v>599</v>
      </c>
      <c r="K725" s="3" t="s">
        <v>797</v>
      </c>
      <c r="L725" s="3" t="s">
        <v>798</v>
      </c>
    </row>
    <row r="726" spans="1:12" s="13" customFormat="1" ht="20.100000000000001" customHeight="1">
      <c r="A726" s="36">
        <v>3</v>
      </c>
      <c r="B726" s="5" t="s">
        <v>802</v>
      </c>
      <c r="C726" s="3" t="s">
        <v>147</v>
      </c>
      <c r="D726" s="3" t="s">
        <v>10</v>
      </c>
      <c r="E726" s="27">
        <f>SUM(F726:J726)</f>
        <v>544</v>
      </c>
      <c r="F726" s="27">
        <v>360</v>
      </c>
      <c r="G726" s="60">
        <v>164</v>
      </c>
      <c r="H726" s="27">
        <v>20</v>
      </c>
      <c r="I726" s="6" t="s">
        <v>2725</v>
      </c>
      <c r="J726" s="6" t="s">
        <v>1552</v>
      </c>
      <c r="K726" s="3" t="s">
        <v>800</v>
      </c>
      <c r="L726" s="3" t="s">
        <v>803</v>
      </c>
    </row>
    <row r="727" spans="1:12" s="13" customFormat="1" ht="20.100000000000001" customHeight="1">
      <c r="A727" s="36">
        <v>3</v>
      </c>
      <c r="B727" s="5" t="s">
        <v>806</v>
      </c>
      <c r="C727" s="3" t="s">
        <v>83</v>
      </c>
      <c r="D727" s="3" t="s">
        <v>10</v>
      </c>
      <c r="E727" s="27">
        <v>208</v>
      </c>
      <c r="F727" s="27">
        <v>65</v>
      </c>
      <c r="G727" s="60">
        <v>143</v>
      </c>
      <c r="H727" s="27">
        <v>1</v>
      </c>
      <c r="I727" s="6" t="s">
        <v>2660</v>
      </c>
      <c r="J727" s="6" t="s">
        <v>603</v>
      </c>
      <c r="K727" s="3" t="s">
        <v>807</v>
      </c>
      <c r="L727" s="3" t="s">
        <v>808</v>
      </c>
    </row>
    <row r="728" spans="1:12" s="13" customFormat="1" ht="20.100000000000001" customHeight="1">
      <c r="A728" s="36">
        <v>3</v>
      </c>
      <c r="B728" s="5" t="s">
        <v>2742</v>
      </c>
      <c r="C728" s="3" t="s">
        <v>83</v>
      </c>
      <c r="D728" s="3" t="s">
        <v>10</v>
      </c>
      <c r="E728" s="27">
        <v>120</v>
      </c>
      <c r="F728" s="27">
        <v>0</v>
      </c>
      <c r="G728" s="60">
        <v>120</v>
      </c>
      <c r="H728" s="27">
        <v>0</v>
      </c>
      <c r="I728" s="6" t="s">
        <v>2660</v>
      </c>
      <c r="J728" s="6" t="s">
        <v>603</v>
      </c>
      <c r="K728" s="3" t="s">
        <v>804</v>
      </c>
      <c r="L728" s="3" t="s">
        <v>805</v>
      </c>
    </row>
    <row r="729" spans="1:12" s="13" customFormat="1" ht="20.100000000000001" customHeight="1">
      <c r="A729" s="36">
        <v>3</v>
      </c>
      <c r="B729" s="5" t="s">
        <v>754</v>
      </c>
      <c r="C729" s="3" t="s">
        <v>193</v>
      </c>
      <c r="D729" s="3" t="s">
        <v>10</v>
      </c>
      <c r="E729" s="27">
        <v>100</v>
      </c>
      <c r="F729" s="27">
        <v>0</v>
      </c>
      <c r="G729" s="60">
        <v>95</v>
      </c>
      <c r="H729" s="27">
        <v>5</v>
      </c>
      <c r="I729" s="6" t="s">
        <v>2671</v>
      </c>
      <c r="J729" s="6" t="s">
        <v>1670</v>
      </c>
      <c r="K729" s="3" t="s">
        <v>755</v>
      </c>
      <c r="L729" s="3" t="s">
        <v>2729</v>
      </c>
    </row>
    <row r="730" spans="1:12" s="13" customFormat="1" ht="20.100000000000001" customHeight="1">
      <c r="A730" s="36">
        <v>3</v>
      </c>
      <c r="B730" s="5" t="s">
        <v>761</v>
      </c>
      <c r="C730" s="3" t="s">
        <v>193</v>
      </c>
      <c r="D730" s="3" t="s">
        <v>10</v>
      </c>
      <c r="E730" s="27">
        <v>80</v>
      </c>
      <c r="F730" s="27">
        <v>0</v>
      </c>
      <c r="G730" s="60">
        <v>75</v>
      </c>
      <c r="H730" s="27">
        <v>5</v>
      </c>
      <c r="I730" s="6" t="s">
        <v>2663</v>
      </c>
      <c r="J730" s="6" t="s">
        <v>2664</v>
      </c>
      <c r="K730" s="3" t="s">
        <v>755</v>
      </c>
      <c r="L730" s="3" t="s">
        <v>2729</v>
      </c>
    </row>
    <row r="731" spans="1:12" s="13" customFormat="1" ht="20.100000000000001" customHeight="1">
      <c r="A731" s="36">
        <v>3</v>
      </c>
      <c r="B731" s="5" t="s">
        <v>799</v>
      </c>
      <c r="C731" s="3" t="s">
        <v>147</v>
      </c>
      <c r="D731" s="3" t="s">
        <v>10</v>
      </c>
      <c r="E731" s="27">
        <f>SUM(F731:J731)</f>
        <v>220</v>
      </c>
      <c r="F731" s="27">
        <v>140</v>
      </c>
      <c r="G731" s="60">
        <v>70</v>
      </c>
      <c r="H731" s="27">
        <v>10</v>
      </c>
      <c r="I731" s="6" t="s">
        <v>2725</v>
      </c>
      <c r="J731" s="6" t="s">
        <v>1552</v>
      </c>
      <c r="K731" s="3" t="s">
        <v>800</v>
      </c>
      <c r="L731" s="3" t="s">
        <v>801</v>
      </c>
    </row>
    <row r="732" spans="1:12" s="13" customFormat="1" ht="20.100000000000001" customHeight="1">
      <c r="A732" s="36">
        <v>3</v>
      </c>
      <c r="B732" s="5" t="s">
        <v>2745</v>
      </c>
      <c r="C732" s="3" t="s">
        <v>147</v>
      </c>
      <c r="D732" s="3" t="s">
        <v>10</v>
      </c>
      <c r="E732" s="27">
        <v>70</v>
      </c>
      <c r="F732" s="27">
        <v>10</v>
      </c>
      <c r="G732" s="60">
        <v>60</v>
      </c>
      <c r="H732" s="28" t="s">
        <v>2227</v>
      </c>
      <c r="I732" s="6" t="s">
        <v>2725</v>
      </c>
      <c r="J732" s="6" t="s">
        <v>603</v>
      </c>
      <c r="K732" s="3" t="s">
        <v>817</v>
      </c>
      <c r="L732" s="3" t="s">
        <v>818</v>
      </c>
    </row>
    <row r="733" spans="1:12" s="13" customFormat="1" ht="20.100000000000001" customHeight="1">
      <c r="A733" s="36">
        <v>3</v>
      </c>
      <c r="B733" s="5" t="s">
        <v>757</v>
      </c>
      <c r="C733" s="3" t="s">
        <v>193</v>
      </c>
      <c r="D733" s="3" t="s">
        <v>10</v>
      </c>
      <c r="E733" s="27">
        <v>60</v>
      </c>
      <c r="F733" s="27">
        <v>0</v>
      </c>
      <c r="G733" s="60">
        <v>57</v>
      </c>
      <c r="H733" s="27">
        <v>3</v>
      </c>
      <c r="I733" s="6" t="s">
        <v>2663</v>
      </c>
      <c r="J733" s="6" t="s">
        <v>2664</v>
      </c>
      <c r="K733" s="3" t="s">
        <v>562</v>
      </c>
      <c r="L733" s="3" t="s">
        <v>2662</v>
      </c>
    </row>
    <row r="734" spans="1:12" s="13" customFormat="1" ht="20.100000000000001" customHeight="1">
      <c r="A734" s="36">
        <v>3</v>
      </c>
      <c r="B734" s="5" t="s">
        <v>758</v>
      </c>
      <c r="C734" s="3" t="s">
        <v>193</v>
      </c>
      <c r="D734" s="3" t="s">
        <v>10</v>
      </c>
      <c r="E734" s="27">
        <v>60</v>
      </c>
      <c r="F734" s="27">
        <v>0</v>
      </c>
      <c r="G734" s="60">
        <v>57</v>
      </c>
      <c r="H734" s="27">
        <v>3</v>
      </c>
      <c r="I734" s="6" t="s">
        <v>2663</v>
      </c>
      <c r="J734" s="6" t="s">
        <v>2664</v>
      </c>
      <c r="K734" s="3" t="s">
        <v>562</v>
      </c>
      <c r="L734" s="3" t="s">
        <v>2662</v>
      </c>
    </row>
    <row r="735" spans="1:12" s="13" customFormat="1" ht="20.100000000000001" customHeight="1">
      <c r="A735" s="36">
        <v>3</v>
      </c>
      <c r="B735" s="5" t="s">
        <v>759</v>
      </c>
      <c r="C735" s="3" t="s">
        <v>193</v>
      </c>
      <c r="D735" s="3" t="s">
        <v>10</v>
      </c>
      <c r="E735" s="27">
        <v>60</v>
      </c>
      <c r="F735" s="27">
        <v>0</v>
      </c>
      <c r="G735" s="60">
        <v>57</v>
      </c>
      <c r="H735" s="27">
        <v>3</v>
      </c>
      <c r="I735" s="6" t="s">
        <v>2663</v>
      </c>
      <c r="J735" s="6" t="s">
        <v>2664</v>
      </c>
      <c r="K735" s="3" t="s">
        <v>755</v>
      </c>
      <c r="L735" s="3" t="s">
        <v>2729</v>
      </c>
    </row>
    <row r="736" spans="1:12" s="13" customFormat="1" ht="20.100000000000001" customHeight="1">
      <c r="A736" s="36">
        <v>3</v>
      </c>
      <c r="B736" s="5" t="s">
        <v>760</v>
      </c>
      <c r="C736" s="3" t="s">
        <v>193</v>
      </c>
      <c r="D736" s="3" t="s">
        <v>10</v>
      </c>
      <c r="E736" s="27">
        <v>60</v>
      </c>
      <c r="F736" s="27">
        <v>0</v>
      </c>
      <c r="G736" s="60">
        <v>57</v>
      </c>
      <c r="H736" s="27">
        <v>3</v>
      </c>
      <c r="I736" s="6" t="s">
        <v>2663</v>
      </c>
      <c r="J736" s="6" t="s">
        <v>2664</v>
      </c>
      <c r="K736" s="3" t="s">
        <v>755</v>
      </c>
      <c r="L736" s="3" t="s">
        <v>2729</v>
      </c>
    </row>
    <row r="737" spans="1:12" s="13" customFormat="1" ht="20.100000000000001" customHeight="1">
      <c r="A737" s="36">
        <v>3</v>
      </c>
      <c r="B737" s="5" t="s">
        <v>816</v>
      </c>
      <c r="C737" s="3" t="s">
        <v>79</v>
      </c>
      <c r="D737" s="3" t="s">
        <v>10</v>
      </c>
      <c r="E737" s="27">
        <v>100</v>
      </c>
      <c r="F737" s="28">
        <v>0</v>
      </c>
      <c r="G737" s="60">
        <v>50</v>
      </c>
      <c r="H737" s="27">
        <v>50</v>
      </c>
      <c r="I737" s="6" t="s">
        <v>2659</v>
      </c>
      <c r="J737" s="6" t="s">
        <v>625</v>
      </c>
      <c r="K737" s="3" t="s">
        <v>627</v>
      </c>
      <c r="L737" s="3" t="s">
        <v>628</v>
      </c>
    </row>
    <row r="738" spans="1:12" s="13" customFormat="1" ht="20.100000000000001" customHeight="1">
      <c r="A738" s="36">
        <v>3</v>
      </c>
      <c r="B738" s="5" t="s">
        <v>812</v>
      </c>
      <c r="C738" s="3" t="s">
        <v>83</v>
      </c>
      <c r="D738" s="3" t="s">
        <v>10</v>
      </c>
      <c r="E738" s="27">
        <v>50</v>
      </c>
      <c r="F738" s="27">
        <v>1</v>
      </c>
      <c r="G738" s="60">
        <v>49</v>
      </c>
      <c r="H738" s="27">
        <v>0</v>
      </c>
      <c r="I738" s="6" t="s">
        <v>2663</v>
      </c>
      <c r="J738" s="6" t="s">
        <v>2744</v>
      </c>
      <c r="K738" s="3" t="s">
        <v>813</v>
      </c>
      <c r="L738" s="3" t="s">
        <v>814</v>
      </c>
    </row>
    <row r="739" spans="1:12" s="13" customFormat="1" ht="20.100000000000001" customHeight="1">
      <c r="A739" s="36">
        <v>3</v>
      </c>
      <c r="B739" s="5" t="s">
        <v>756</v>
      </c>
      <c r="C739" s="3" t="s">
        <v>193</v>
      </c>
      <c r="D739" s="3" t="s">
        <v>10</v>
      </c>
      <c r="E739" s="27">
        <v>40</v>
      </c>
      <c r="F739" s="27">
        <v>0</v>
      </c>
      <c r="G739" s="60">
        <v>37</v>
      </c>
      <c r="H739" s="27">
        <v>3</v>
      </c>
      <c r="I739" s="6" t="s">
        <v>2663</v>
      </c>
      <c r="J739" s="6" t="s">
        <v>2664</v>
      </c>
      <c r="K739" s="3" t="s">
        <v>755</v>
      </c>
      <c r="L739" s="3" t="s">
        <v>2729</v>
      </c>
    </row>
    <row r="740" spans="1:12" s="13" customFormat="1" ht="20.100000000000001" customHeight="1">
      <c r="A740" s="36">
        <v>3</v>
      </c>
      <c r="B740" s="5" t="s">
        <v>821</v>
      </c>
      <c r="C740" s="3" t="s">
        <v>147</v>
      </c>
      <c r="D740" s="3" t="s">
        <v>10</v>
      </c>
      <c r="E740" s="27">
        <v>245</v>
      </c>
      <c r="F740" s="27">
        <v>220</v>
      </c>
      <c r="G740" s="60">
        <v>25</v>
      </c>
      <c r="H740" s="28" t="s">
        <v>2227</v>
      </c>
      <c r="I740" s="6" t="s">
        <v>2725</v>
      </c>
      <c r="J740" s="6" t="s">
        <v>625</v>
      </c>
      <c r="K740" s="3" t="s">
        <v>822</v>
      </c>
      <c r="L740" s="3" t="s">
        <v>823</v>
      </c>
    </row>
    <row r="741" spans="1:12" s="13" customFormat="1" ht="20.100000000000001" customHeight="1">
      <c r="A741" s="36">
        <v>3</v>
      </c>
      <c r="B741" s="5" t="s">
        <v>765</v>
      </c>
      <c r="C741" s="3" t="s">
        <v>193</v>
      </c>
      <c r="D741" s="3" t="s">
        <v>10</v>
      </c>
      <c r="E741" s="27">
        <v>25</v>
      </c>
      <c r="F741" s="27">
        <v>0</v>
      </c>
      <c r="G741" s="60">
        <v>23</v>
      </c>
      <c r="H741" s="27">
        <v>2</v>
      </c>
      <c r="I741" s="6" t="s">
        <v>2663</v>
      </c>
      <c r="J741" s="6" t="s">
        <v>2664</v>
      </c>
      <c r="K741" s="3" t="s">
        <v>755</v>
      </c>
      <c r="L741" s="3" t="s">
        <v>2729</v>
      </c>
    </row>
    <row r="742" spans="1:12" s="13" customFormat="1" ht="20.100000000000001" customHeight="1">
      <c r="A742" s="36">
        <v>3</v>
      </c>
      <c r="B742" s="5" t="s">
        <v>2746</v>
      </c>
      <c r="C742" s="3" t="s">
        <v>147</v>
      </c>
      <c r="D742" s="3" t="s">
        <v>10</v>
      </c>
      <c r="E742" s="27">
        <v>120</v>
      </c>
      <c r="F742" s="27">
        <v>100</v>
      </c>
      <c r="G742" s="60">
        <v>20</v>
      </c>
      <c r="H742" s="27">
        <v>1</v>
      </c>
      <c r="I742" s="6" t="s">
        <v>2725</v>
      </c>
      <c r="J742" s="6" t="s">
        <v>603</v>
      </c>
      <c r="K742" s="3" t="s">
        <v>819</v>
      </c>
      <c r="L742" s="3" t="s">
        <v>820</v>
      </c>
    </row>
    <row r="743" spans="1:12" s="13" customFormat="1" ht="20.100000000000001" customHeight="1">
      <c r="A743" s="36">
        <v>3</v>
      </c>
      <c r="B743" s="5" t="s">
        <v>762</v>
      </c>
      <c r="C743" s="3" t="s">
        <v>193</v>
      </c>
      <c r="D743" s="3" t="s">
        <v>10</v>
      </c>
      <c r="E743" s="27">
        <v>20</v>
      </c>
      <c r="F743" s="27">
        <v>0</v>
      </c>
      <c r="G743" s="60">
        <v>19</v>
      </c>
      <c r="H743" s="27">
        <v>1</v>
      </c>
      <c r="I743" s="6" t="s">
        <v>2663</v>
      </c>
      <c r="J743" s="6" t="s">
        <v>2664</v>
      </c>
      <c r="K743" s="3" t="s">
        <v>562</v>
      </c>
      <c r="L743" s="3" t="s">
        <v>2662</v>
      </c>
    </row>
    <row r="744" spans="1:12" s="13" customFormat="1" ht="20.100000000000001" customHeight="1">
      <c r="A744" s="36">
        <v>3</v>
      </c>
      <c r="B744" s="5" t="s">
        <v>824</v>
      </c>
      <c r="C744" s="3" t="s">
        <v>147</v>
      </c>
      <c r="D744" s="3" t="s">
        <v>10</v>
      </c>
      <c r="E744" s="27">
        <v>110</v>
      </c>
      <c r="F744" s="27">
        <v>100</v>
      </c>
      <c r="G744" s="60">
        <v>10</v>
      </c>
      <c r="H744" s="28" t="s">
        <v>2227</v>
      </c>
      <c r="I744" s="6" t="s">
        <v>2725</v>
      </c>
      <c r="J744" s="6" t="s">
        <v>625</v>
      </c>
      <c r="K744" s="3" t="s">
        <v>825</v>
      </c>
      <c r="L744" s="3" t="s">
        <v>826</v>
      </c>
    </row>
    <row r="745" spans="1:12" s="13" customFormat="1" ht="20.100000000000001" customHeight="1">
      <c r="A745" s="36">
        <v>3</v>
      </c>
      <c r="B745" s="5" t="s">
        <v>763</v>
      </c>
      <c r="C745" s="3" t="s">
        <v>193</v>
      </c>
      <c r="D745" s="3" t="s">
        <v>10</v>
      </c>
      <c r="E745" s="27">
        <v>10</v>
      </c>
      <c r="F745" s="27">
        <v>0</v>
      </c>
      <c r="G745" s="60">
        <v>9</v>
      </c>
      <c r="H745" s="27">
        <v>1</v>
      </c>
      <c r="I745" s="6" t="s">
        <v>2663</v>
      </c>
      <c r="J745" s="6" t="s">
        <v>2664</v>
      </c>
      <c r="K745" s="3" t="s">
        <v>562</v>
      </c>
      <c r="L745" s="3" t="s">
        <v>2662</v>
      </c>
    </row>
    <row r="746" spans="1:12" s="13" customFormat="1" ht="20.100000000000001" customHeight="1">
      <c r="A746" s="36">
        <v>3</v>
      </c>
      <c r="B746" s="5" t="s">
        <v>764</v>
      </c>
      <c r="C746" s="3" t="s">
        <v>193</v>
      </c>
      <c r="D746" s="3" t="s">
        <v>10</v>
      </c>
      <c r="E746" s="27">
        <v>10</v>
      </c>
      <c r="F746" s="27">
        <v>0</v>
      </c>
      <c r="G746" s="60">
        <v>9</v>
      </c>
      <c r="H746" s="27">
        <v>1</v>
      </c>
      <c r="I746" s="6" t="s">
        <v>2663</v>
      </c>
      <c r="J746" s="6" t="s">
        <v>2664</v>
      </c>
      <c r="K746" s="3" t="s">
        <v>562</v>
      </c>
      <c r="L746" s="3" t="s">
        <v>2662</v>
      </c>
    </row>
    <row r="747" spans="1:12" s="13" customFormat="1" ht="20.100000000000001" customHeight="1">
      <c r="A747" s="36">
        <v>3</v>
      </c>
      <c r="B747" s="5" t="s">
        <v>753</v>
      </c>
      <c r="C747" s="3" t="s">
        <v>79</v>
      </c>
      <c r="D747" s="3" t="s">
        <v>10</v>
      </c>
      <c r="E747" s="27">
        <f>SUM(F747:J747)</f>
        <v>15</v>
      </c>
      <c r="F747" s="27">
        <v>10</v>
      </c>
      <c r="G747" s="60">
        <v>4</v>
      </c>
      <c r="H747" s="27">
        <v>1</v>
      </c>
      <c r="I747" s="6" t="s">
        <v>2659</v>
      </c>
      <c r="J747" s="6" t="s">
        <v>2661</v>
      </c>
      <c r="K747" s="3" t="s">
        <v>638</v>
      </c>
      <c r="L747" s="3" t="s">
        <v>639</v>
      </c>
    </row>
    <row r="748" spans="1:12" s="13" customFormat="1" ht="20.100000000000001" customHeight="1">
      <c r="A748" s="36">
        <v>3</v>
      </c>
      <c r="B748" s="5" t="s">
        <v>5067</v>
      </c>
      <c r="C748" s="3" t="s">
        <v>147</v>
      </c>
      <c r="D748" s="3" t="s">
        <v>2106</v>
      </c>
      <c r="E748" s="18">
        <v>500</v>
      </c>
      <c r="F748" s="27">
        <v>300</v>
      </c>
      <c r="G748" s="60">
        <v>200</v>
      </c>
      <c r="H748" s="28" t="s">
        <v>2227</v>
      </c>
      <c r="I748" s="6" t="s">
        <v>5055</v>
      </c>
      <c r="J748" s="6" t="s">
        <v>5056</v>
      </c>
      <c r="K748" s="3" t="s">
        <v>5065</v>
      </c>
      <c r="L748" s="3" t="s">
        <v>5066</v>
      </c>
    </row>
    <row r="749" spans="1:12" s="13" customFormat="1" ht="20.100000000000001" customHeight="1">
      <c r="A749" s="36">
        <v>3</v>
      </c>
      <c r="B749" s="5" t="s">
        <v>3963</v>
      </c>
      <c r="C749" s="3" t="s">
        <v>14</v>
      </c>
      <c r="D749" s="3" t="s">
        <v>10</v>
      </c>
      <c r="E749" s="27">
        <v>2535</v>
      </c>
      <c r="F749" s="27">
        <v>1530</v>
      </c>
      <c r="G749" s="60">
        <v>980</v>
      </c>
      <c r="H749" s="27">
        <v>25</v>
      </c>
      <c r="I749" s="6" t="s">
        <v>1080</v>
      </c>
      <c r="J749" s="6" t="s">
        <v>1099</v>
      </c>
      <c r="K749" s="3" t="s">
        <v>3964</v>
      </c>
      <c r="L749" s="3" t="s">
        <v>3965</v>
      </c>
    </row>
    <row r="750" spans="1:12" s="13" customFormat="1" ht="20.100000000000001" customHeight="1">
      <c r="A750" s="36">
        <v>3</v>
      </c>
      <c r="B750" s="5" t="s">
        <v>3980</v>
      </c>
      <c r="C750" s="3" t="s">
        <v>14</v>
      </c>
      <c r="D750" s="3" t="s">
        <v>10</v>
      </c>
      <c r="E750" s="27">
        <v>422</v>
      </c>
      <c r="F750" s="27">
        <v>100</v>
      </c>
      <c r="G750" s="60">
        <v>318</v>
      </c>
      <c r="H750" s="27">
        <v>4</v>
      </c>
      <c r="I750" s="6" t="s">
        <v>1080</v>
      </c>
      <c r="J750" s="6" t="s">
        <v>1099</v>
      </c>
      <c r="K750" s="3" t="s">
        <v>3981</v>
      </c>
      <c r="L750" s="3" t="s">
        <v>3982</v>
      </c>
    </row>
    <row r="751" spans="1:12" s="13" customFormat="1" ht="20.100000000000001" customHeight="1">
      <c r="A751" s="36">
        <v>3</v>
      </c>
      <c r="B751" s="5" t="s">
        <v>1142</v>
      </c>
      <c r="C751" s="3" t="s">
        <v>14</v>
      </c>
      <c r="D751" s="3" t="s">
        <v>10</v>
      </c>
      <c r="E751" s="27">
        <v>400</v>
      </c>
      <c r="F751" s="27">
        <v>150</v>
      </c>
      <c r="G751" s="60">
        <v>200</v>
      </c>
      <c r="H751" s="27">
        <v>50</v>
      </c>
      <c r="I751" s="6" t="s">
        <v>1080</v>
      </c>
      <c r="J751" s="6" t="s">
        <v>3764</v>
      </c>
      <c r="K751" s="3" t="s">
        <v>1143</v>
      </c>
      <c r="L751" s="3" t="s">
        <v>1144</v>
      </c>
    </row>
    <row r="752" spans="1:12" s="13" customFormat="1" ht="20.100000000000001" customHeight="1">
      <c r="A752" s="36">
        <v>3</v>
      </c>
      <c r="B752" s="5" t="s">
        <v>3974</v>
      </c>
      <c r="C752" s="3" t="s">
        <v>3897</v>
      </c>
      <c r="D752" s="3" t="s">
        <v>10</v>
      </c>
      <c r="E752" s="27">
        <v>450</v>
      </c>
      <c r="F752" s="27">
        <v>240</v>
      </c>
      <c r="G752" s="60">
        <v>160</v>
      </c>
      <c r="H752" s="27">
        <v>50</v>
      </c>
      <c r="I752" s="6" t="s">
        <v>3777</v>
      </c>
      <c r="J752" s="6" t="s">
        <v>3898</v>
      </c>
      <c r="K752" s="3" t="s">
        <v>3975</v>
      </c>
      <c r="L752" s="3" t="s">
        <v>3976</v>
      </c>
    </row>
    <row r="753" spans="1:12" s="13" customFormat="1" ht="20.100000000000001" customHeight="1">
      <c r="A753" s="36">
        <v>3</v>
      </c>
      <c r="B753" s="5" t="s">
        <v>1148</v>
      </c>
      <c r="C753" s="3" t="s">
        <v>14</v>
      </c>
      <c r="D753" s="3" t="s">
        <v>10</v>
      </c>
      <c r="E753" s="27">
        <v>283</v>
      </c>
      <c r="F753" s="27">
        <v>139</v>
      </c>
      <c r="G753" s="60">
        <v>143</v>
      </c>
      <c r="H753" s="27">
        <v>1</v>
      </c>
      <c r="I753" s="6" t="s">
        <v>1080</v>
      </c>
      <c r="J753" s="6" t="s">
        <v>1081</v>
      </c>
      <c r="K753" s="3" t="s">
        <v>1149</v>
      </c>
      <c r="L753" s="3" t="s">
        <v>1150</v>
      </c>
    </row>
    <row r="754" spans="1:12" s="13" customFormat="1" ht="20.100000000000001" customHeight="1">
      <c r="A754" s="36">
        <v>3</v>
      </c>
      <c r="B754" s="5" t="s">
        <v>3988</v>
      </c>
      <c r="C754" s="3" t="s">
        <v>1623</v>
      </c>
      <c r="D754" s="3" t="s">
        <v>2776</v>
      </c>
      <c r="E754" s="27">
        <f>SUM(F754:J754)</f>
        <v>370</v>
      </c>
      <c r="F754" s="27">
        <v>260</v>
      </c>
      <c r="G754" s="60">
        <v>100</v>
      </c>
      <c r="H754" s="27">
        <v>10</v>
      </c>
      <c r="I754" s="6" t="s">
        <v>3985</v>
      </c>
      <c r="J754" s="6" t="s">
        <v>3989</v>
      </c>
      <c r="K754" s="3" t="s">
        <v>3990</v>
      </c>
      <c r="L754" s="3" t="s">
        <v>3991</v>
      </c>
    </row>
    <row r="755" spans="1:12" s="13" customFormat="1" ht="20.100000000000001" customHeight="1">
      <c r="A755" s="36">
        <v>3</v>
      </c>
      <c r="B755" s="5" t="s">
        <v>3996</v>
      </c>
      <c r="C755" s="3" t="s">
        <v>1623</v>
      </c>
      <c r="D755" s="3" t="s">
        <v>10</v>
      </c>
      <c r="E755" s="27">
        <v>315</v>
      </c>
      <c r="F755" s="27">
        <v>217</v>
      </c>
      <c r="G755" s="60">
        <v>98</v>
      </c>
      <c r="H755" s="27">
        <v>0</v>
      </c>
      <c r="I755" s="6" t="s">
        <v>3854</v>
      </c>
      <c r="J755" s="6" t="s">
        <v>3997</v>
      </c>
      <c r="K755" s="3" t="s">
        <v>3998</v>
      </c>
      <c r="L755" s="3" t="s">
        <v>3999</v>
      </c>
    </row>
    <row r="756" spans="1:12" s="13" customFormat="1" ht="20.100000000000001" customHeight="1">
      <c r="A756" s="36">
        <v>3</v>
      </c>
      <c r="B756" s="5" t="s">
        <v>3966</v>
      </c>
      <c r="C756" s="3" t="s">
        <v>3949</v>
      </c>
      <c r="D756" s="3" t="s">
        <v>10</v>
      </c>
      <c r="E756" s="27">
        <v>2480</v>
      </c>
      <c r="F756" s="27">
        <v>980</v>
      </c>
      <c r="G756" s="60">
        <v>1300</v>
      </c>
      <c r="H756" s="27">
        <v>200</v>
      </c>
      <c r="I756" s="6" t="s">
        <v>3777</v>
      </c>
      <c r="J756" s="6" t="s">
        <v>3960</v>
      </c>
      <c r="K756" s="3" t="s">
        <v>3967</v>
      </c>
      <c r="L756" s="3" t="s">
        <v>3968</v>
      </c>
    </row>
    <row r="757" spans="1:12" s="13" customFormat="1" ht="20.100000000000001" customHeight="1">
      <c r="A757" s="36">
        <v>3</v>
      </c>
      <c r="B757" s="5" t="s">
        <v>3969</v>
      </c>
      <c r="C757" s="3" t="s">
        <v>3970</v>
      </c>
      <c r="D757" s="3" t="s">
        <v>10</v>
      </c>
      <c r="E757" s="27">
        <v>1090</v>
      </c>
      <c r="F757" s="27">
        <v>306</v>
      </c>
      <c r="G757" s="60">
        <v>737</v>
      </c>
      <c r="H757" s="27">
        <v>47</v>
      </c>
      <c r="I757" s="6" t="s">
        <v>3777</v>
      </c>
      <c r="J757" s="6" t="s">
        <v>3950</v>
      </c>
      <c r="K757" s="3" t="s">
        <v>3971</v>
      </c>
      <c r="L757" s="3" t="s">
        <v>1141</v>
      </c>
    </row>
    <row r="758" spans="1:12" s="13" customFormat="1" ht="20.100000000000001" customHeight="1">
      <c r="A758" s="36">
        <v>3</v>
      </c>
      <c r="B758" s="5" t="s">
        <v>3958</v>
      </c>
      <c r="C758" s="3" t="s">
        <v>3949</v>
      </c>
      <c r="D758" s="3" t="s">
        <v>3959</v>
      </c>
      <c r="E758" s="27">
        <v>3142</v>
      </c>
      <c r="F758" s="27">
        <v>2592</v>
      </c>
      <c r="G758" s="60">
        <v>500</v>
      </c>
      <c r="H758" s="27">
        <v>50</v>
      </c>
      <c r="I758" s="6" t="s">
        <v>3777</v>
      </c>
      <c r="J758" s="6" t="s">
        <v>3960</v>
      </c>
      <c r="K758" s="3" t="s">
        <v>3961</v>
      </c>
      <c r="L758" s="3" t="s">
        <v>3962</v>
      </c>
    </row>
    <row r="759" spans="1:12" s="13" customFormat="1" ht="20.100000000000001" customHeight="1">
      <c r="A759" s="36">
        <v>3</v>
      </c>
      <c r="B759" s="5" t="s">
        <v>3972</v>
      </c>
      <c r="C759" s="3" t="s">
        <v>79</v>
      </c>
      <c r="D759" s="3" t="s">
        <v>10</v>
      </c>
      <c r="E759" s="27">
        <v>650</v>
      </c>
      <c r="F759" s="27">
        <v>250</v>
      </c>
      <c r="G759" s="60">
        <v>350</v>
      </c>
      <c r="H759" s="27">
        <v>50</v>
      </c>
      <c r="I759" s="6" t="s">
        <v>1080</v>
      </c>
      <c r="J759" s="6" t="s">
        <v>3973</v>
      </c>
      <c r="K759" s="3" t="s">
        <v>1090</v>
      </c>
      <c r="L759" s="3" t="s">
        <v>1091</v>
      </c>
    </row>
    <row r="760" spans="1:12" s="13" customFormat="1" ht="20.100000000000001" customHeight="1">
      <c r="A760" s="36">
        <v>3</v>
      </c>
      <c r="B760" s="5" t="s">
        <v>3992</v>
      </c>
      <c r="C760" s="3" t="s">
        <v>1635</v>
      </c>
      <c r="D760" s="3" t="s">
        <v>10</v>
      </c>
      <c r="E760" s="27">
        <v>370</v>
      </c>
      <c r="F760" s="27">
        <v>30</v>
      </c>
      <c r="G760" s="60">
        <v>340</v>
      </c>
      <c r="H760" s="27">
        <v>0</v>
      </c>
      <c r="I760" s="6" t="s">
        <v>3985</v>
      </c>
      <c r="J760" s="6" t="s">
        <v>3993</v>
      </c>
      <c r="K760" s="3" t="s">
        <v>3994</v>
      </c>
      <c r="L760" s="3" t="s">
        <v>1145</v>
      </c>
    </row>
    <row r="761" spans="1:12" s="13" customFormat="1" ht="20.100000000000001" customHeight="1">
      <c r="A761" s="36">
        <v>3</v>
      </c>
      <c r="B761" s="5" t="s">
        <v>3977</v>
      </c>
      <c r="C761" s="3" t="s">
        <v>3776</v>
      </c>
      <c r="D761" s="3" t="s">
        <v>10</v>
      </c>
      <c r="E761" s="27">
        <v>450</v>
      </c>
      <c r="F761" s="27">
        <v>145</v>
      </c>
      <c r="G761" s="60">
        <v>300</v>
      </c>
      <c r="H761" s="27">
        <v>5</v>
      </c>
      <c r="I761" s="6" t="s">
        <v>3777</v>
      </c>
      <c r="J761" s="6" t="s">
        <v>3978</v>
      </c>
      <c r="K761" s="3" t="s">
        <v>3979</v>
      </c>
      <c r="L761" s="3" t="s">
        <v>1125</v>
      </c>
    </row>
    <row r="762" spans="1:12" s="13" customFormat="1" ht="20.100000000000001" customHeight="1">
      <c r="A762" s="36">
        <v>3</v>
      </c>
      <c r="B762" s="5" t="s">
        <v>3995</v>
      </c>
      <c r="C762" s="3" t="s">
        <v>83</v>
      </c>
      <c r="D762" s="3" t="s">
        <v>10</v>
      </c>
      <c r="E762" s="27">
        <v>360</v>
      </c>
      <c r="F762" s="27">
        <v>50</v>
      </c>
      <c r="G762" s="60">
        <v>300</v>
      </c>
      <c r="H762" s="27">
        <v>10</v>
      </c>
      <c r="I762" s="6" t="s">
        <v>1080</v>
      </c>
      <c r="J762" s="6" t="s">
        <v>2451</v>
      </c>
      <c r="K762" s="3" t="s">
        <v>1146</v>
      </c>
      <c r="L762" s="3" t="s">
        <v>1147</v>
      </c>
    </row>
    <row r="763" spans="1:12" s="13" customFormat="1" ht="20.100000000000001" customHeight="1">
      <c r="A763" s="36">
        <v>3</v>
      </c>
      <c r="B763" s="5" t="s">
        <v>1154</v>
      </c>
      <c r="C763" s="3" t="s">
        <v>194</v>
      </c>
      <c r="D763" s="3" t="s">
        <v>10</v>
      </c>
      <c r="E763" s="27">
        <v>200</v>
      </c>
      <c r="F763" s="27">
        <v>0</v>
      </c>
      <c r="G763" s="60">
        <v>200</v>
      </c>
      <c r="H763" s="27">
        <v>0</v>
      </c>
      <c r="I763" s="6" t="s">
        <v>1080</v>
      </c>
      <c r="J763" s="6" t="s">
        <v>1770</v>
      </c>
      <c r="K763" s="3" t="s">
        <v>1120</v>
      </c>
      <c r="L763" s="3" t="s">
        <v>1121</v>
      </c>
    </row>
    <row r="764" spans="1:12" s="13" customFormat="1" ht="20.100000000000001" customHeight="1">
      <c r="A764" s="36">
        <v>3</v>
      </c>
      <c r="B764" s="5" t="s">
        <v>1151</v>
      </c>
      <c r="C764" s="3" t="s">
        <v>83</v>
      </c>
      <c r="D764" s="3" t="s">
        <v>10</v>
      </c>
      <c r="E764" s="27">
        <v>205</v>
      </c>
      <c r="F764" s="27">
        <v>5</v>
      </c>
      <c r="G764" s="60">
        <v>200</v>
      </c>
      <c r="H764" s="27">
        <v>0</v>
      </c>
      <c r="I764" s="6" t="s">
        <v>1080</v>
      </c>
      <c r="J764" s="6" t="s">
        <v>4005</v>
      </c>
      <c r="K764" s="3" t="s">
        <v>1152</v>
      </c>
      <c r="L764" s="3" t="s">
        <v>1153</v>
      </c>
    </row>
    <row r="765" spans="1:12" s="13" customFormat="1" ht="20.100000000000001" customHeight="1">
      <c r="A765" s="36">
        <v>3</v>
      </c>
      <c r="B765" s="5" t="s">
        <v>3983</v>
      </c>
      <c r="C765" s="3" t="s">
        <v>3984</v>
      </c>
      <c r="D765" s="3" t="s">
        <v>10</v>
      </c>
      <c r="E765" s="27">
        <v>400</v>
      </c>
      <c r="F765" s="27">
        <v>200</v>
      </c>
      <c r="G765" s="60">
        <v>200</v>
      </c>
      <c r="H765" s="27">
        <v>0</v>
      </c>
      <c r="I765" s="6" t="s">
        <v>3985</v>
      </c>
      <c r="J765" s="6" t="s">
        <v>3986</v>
      </c>
      <c r="K765" s="3" t="s">
        <v>3987</v>
      </c>
      <c r="L765" s="3" t="s">
        <v>3786</v>
      </c>
    </row>
    <row r="766" spans="1:12" s="13" customFormat="1" ht="20.100000000000001" customHeight="1">
      <c r="A766" s="36">
        <v>3</v>
      </c>
      <c r="B766" s="5" t="s">
        <v>4006</v>
      </c>
      <c r="C766" s="3" t="s">
        <v>2634</v>
      </c>
      <c r="D766" s="3" t="s">
        <v>10</v>
      </c>
      <c r="E766" s="27">
        <v>100</v>
      </c>
      <c r="F766" s="27">
        <v>0</v>
      </c>
      <c r="G766" s="60">
        <v>100</v>
      </c>
      <c r="H766" s="27">
        <v>0</v>
      </c>
      <c r="I766" s="6" t="s">
        <v>3870</v>
      </c>
      <c r="J766" s="6" t="s">
        <v>4007</v>
      </c>
      <c r="K766" s="3" t="s">
        <v>4008</v>
      </c>
      <c r="L766" s="3" t="s">
        <v>4009</v>
      </c>
    </row>
    <row r="767" spans="1:12" s="13" customFormat="1" ht="20.100000000000001" customHeight="1">
      <c r="A767" s="36">
        <v>3</v>
      </c>
      <c r="B767" s="5" t="s">
        <v>1155</v>
      </c>
      <c r="C767" s="3" t="s">
        <v>194</v>
      </c>
      <c r="D767" s="3" t="s">
        <v>10</v>
      </c>
      <c r="E767" s="27">
        <v>85</v>
      </c>
      <c r="F767" s="27">
        <v>0</v>
      </c>
      <c r="G767" s="60">
        <v>85</v>
      </c>
      <c r="H767" s="27">
        <v>0</v>
      </c>
      <c r="I767" s="6" t="s">
        <v>1080</v>
      </c>
      <c r="J767" s="6" t="s">
        <v>2640</v>
      </c>
      <c r="K767" s="3" t="s">
        <v>1135</v>
      </c>
      <c r="L767" s="3" t="s">
        <v>1136</v>
      </c>
    </row>
    <row r="768" spans="1:12" s="13" customFormat="1" ht="20.100000000000001" customHeight="1">
      <c r="A768" s="36">
        <v>3</v>
      </c>
      <c r="B768" s="5" t="s">
        <v>4010</v>
      </c>
      <c r="C768" s="3" t="s">
        <v>4011</v>
      </c>
      <c r="D768" s="3" t="s">
        <v>10</v>
      </c>
      <c r="E768" s="27">
        <v>72</v>
      </c>
      <c r="F768" s="27">
        <v>2</v>
      </c>
      <c r="G768" s="60">
        <v>70</v>
      </c>
      <c r="H768" s="27">
        <v>0</v>
      </c>
      <c r="I768" s="6" t="s">
        <v>3939</v>
      </c>
      <c r="J768" s="6" t="s">
        <v>3950</v>
      </c>
      <c r="K768" s="3" t="s">
        <v>4012</v>
      </c>
      <c r="L768" s="3" t="s">
        <v>4013</v>
      </c>
    </row>
    <row r="769" spans="1:229" s="13" customFormat="1" ht="20.100000000000001" customHeight="1">
      <c r="A769" s="36">
        <v>3</v>
      </c>
      <c r="B769" s="5" t="s">
        <v>4000</v>
      </c>
      <c r="C769" s="3" t="s">
        <v>4001</v>
      </c>
      <c r="D769" s="3" t="s">
        <v>10</v>
      </c>
      <c r="E769" s="27">
        <v>262</v>
      </c>
      <c r="F769" s="27">
        <v>198</v>
      </c>
      <c r="G769" s="60">
        <v>63</v>
      </c>
      <c r="H769" s="27">
        <v>1</v>
      </c>
      <c r="I769" s="6" t="s">
        <v>3860</v>
      </c>
      <c r="J769" s="6" t="s">
        <v>4002</v>
      </c>
      <c r="K769" s="3" t="s">
        <v>4003</v>
      </c>
      <c r="L769" s="3" t="s">
        <v>4004</v>
      </c>
    </row>
    <row r="770" spans="1:229" s="13" customFormat="1" ht="20.100000000000001" customHeight="1">
      <c r="A770" s="36">
        <v>3</v>
      </c>
      <c r="B770" s="5" t="s">
        <v>4014</v>
      </c>
      <c r="C770" s="3" t="s">
        <v>83</v>
      </c>
      <c r="D770" s="3" t="s">
        <v>10</v>
      </c>
      <c r="E770" s="27">
        <v>60</v>
      </c>
      <c r="F770" s="27">
        <v>0</v>
      </c>
      <c r="G770" s="60">
        <v>60</v>
      </c>
      <c r="H770" s="27">
        <v>0</v>
      </c>
      <c r="I770" s="6" t="s">
        <v>1080</v>
      </c>
      <c r="J770" s="6" t="s">
        <v>4015</v>
      </c>
      <c r="K770" s="3" t="s">
        <v>1156</v>
      </c>
      <c r="L770" s="3" t="s">
        <v>1157</v>
      </c>
    </row>
    <row r="771" spans="1:229" s="13" customFormat="1" ht="20.100000000000001" customHeight="1">
      <c r="A771" s="36">
        <v>3</v>
      </c>
      <c r="B771" s="5" t="s">
        <v>1159</v>
      </c>
      <c r="C771" s="3" t="s">
        <v>83</v>
      </c>
      <c r="D771" s="3" t="s">
        <v>10</v>
      </c>
      <c r="E771" s="27">
        <v>30</v>
      </c>
      <c r="F771" s="27">
        <v>3</v>
      </c>
      <c r="G771" s="60">
        <v>26</v>
      </c>
      <c r="H771" s="27">
        <v>1</v>
      </c>
      <c r="I771" s="6" t="s">
        <v>1080</v>
      </c>
      <c r="J771" s="6" t="s">
        <v>1158</v>
      </c>
      <c r="K771" s="3" t="s">
        <v>1160</v>
      </c>
      <c r="L771" s="3" t="s">
        <v>1161</v>
      </c>
    </row>
    <row r="772" spans="1:229" s="13" customFormat="1" ht="20.100000000000001" customHeight="1">
      <c r="A772" s="36">
        <v>3</v>
      </c>
      <c r="B772" s="5" t="s">
        <v>55</v>
      </c>
      <c r="C772" s="3" t="s">
        <v>14</v>
      </c>
      <c r="D772" s="3" t="s">
        <v>10</v>
      </c>
      <c r="E772" s="27">
        <f>SUM(F772:J772)</f>
        <v>100</v>
      </c>
      <c r="F772" s="27">
        <v>0</v>
      </c>
      <c r="G772" s="60">
        <v>100</v>
      </c>
      <c r="H772" s="27">
        <v>0</v>
      </c>
      <c r="I772" s="6" t="s">
        <v>11</v>
      </c>
      <c r="J772" s="6" t="s">
        <v>1626</v>
      </c>
      <c r="K772" s="3" t="s">
        <v>56</v>
      </c>
      <c r="L772" s="3" t="s">
        <v>57</v>
      </c>
    </row>
    <row r="773" spans="1:229" s="13" customFormat="1" ht="20.100000000000001" customHeight="1">
      <c r="A773" s="36">
        <v>3</v>
      </c>
      <c r="B773" s="37" t="s">
        <v>1562</v>
      </c>
      <c r="C773" s="3" t="s">
        <v>79</v>
      </c>
      <c r="D773" s="3" t="s">
        <v>67</v>
      </c>
      <c r="E773" s="27">
        <v>2500</v>
      </c>
      <c r="F773" s="27">
        <v>1300</v>
      </c>
      <c r="G773" s="60">
        <v>800</v>
      </c>
      <c r="H773" s="27">
        <v>400</v>
      </c>
      <c r="I773" s="6" t="s">
        <v>11</v>
      </c>
      <c r="J773" s="6" t="s">
        <v>1552</v>
      </c>
      <c r="K773" s="3" t="s">
        <v>1563</v>
      </c>
      <c r="L773" s="3" t="s">
        <v>1564</v>
      </c>
    </row>
    <row r="774" spans="1:229" s="13" customFormat="1" ht="20.100000000000001" customHeight="1">
      <c r="A774" s="36">
        <v>3</v>
      </c>
      <c r="B774" s="37" t="s">
        <v>1559</v>
      </c>
      <c r="C774" s="3" t="s">
        <v>79</v>
      </c>
      <c r="D774" s="3" t="s">
        <v>67</v>
      </c>
      <c r="E774" s="27">
        <v>1100</v>
      </c>
      <c r="F774" s="27">
        <v>600</v>
      </c>
      <c r="G774" s="60">
        <v>500</v>
      </c>
      <c r="H774" s="27">
        <v>100</v>
      </c>
      <c r="I774" s="6" t="s">
        <v>11</v>
      </c>
      <c r="J774" s="6" t="s">
        <v>1556</v>
      </c>
      <c r="K774" s="3" t="s">
        <v>1560</v>
      </c>
      <c r="L774" s="3" t="s">
        <v>1561</v>
      </c>
    </row>
    <row r="775" spans="1:229" s="13" customFormat="1" ht="20.100000000000001" customHeight="1">
      <c r="A775" s="36">
        <v>3</v>
      </c>
      <c r="B775" s="5" t="s">
        <v>182</v>
      </c>
      <c r="C775" s="3" t="s">
        <v>79</v>
      </c>
      <c r="D775" s="3" t="s">
        <v>10</v>
      </c>
      <c r="E775" s="27">
        <v>100</v>
      </c>
      <c r="F775" s="27">
        <v>0</v>
      </c>
      <c r="G775" s="60">
        <v>100</v>
      </c>
      <c r="H775" s="27">
        <v>0</v>
      </c>
      <c r="I775" s="6" t="s">
        <v>11</v>
      </c>
      <c r="J775" s="6" t="s">
        <v>158</v>
      </c>
      <c r="K775" s="3" t="s">
        <v>161</v>
      </c>
      <c r="L775" s="3" t="s">
        <v>162</v>
      </c>
    </row>
    <row r="776" spans="1:229" s="13" customFormat="1" ht="20.100000000000001" customHeight="1">
      <c r="A776" s="36">
        <v>3</v>
      </c>
      <c r="B776" s="5" t="s">
        <v>181</v>
      </c>
      <c r="C776" s="3" t="s">
        <v>79</v>
      </c>
      <c r="D776" s="3" t="s">
        <v>10</v>
      </c>
      <c r="E776" s="27">
        <v>50</v>
      </c>
      <c r="F776" s="27">
        <v>25</v>
      </c>
      <c r="G776" s="60">
        <v>25</v>
      </c>
      <c r="H776" s="28" t="s">
        <v>2227</v>
      </c>
      <c r="I776" s="6" t="s">
        <v>11</v>
      </c>
      <c r="J776" s="6" t="s">
        <v>158</v>
      </c>
      <c r="K776" s="3" t="s">
        <v>161</v>
      </c>
      <c r="L776" s="3" t="s">
        <v>162</v>
      </c>
    </row>
    <row r="777" spans="1:229" s="13" customFormat="1" ht="20.100000000000001" customHeight="1">
      <c r="A777" s="36">
        <v>3</v>
      </c>
      <c r="B777" s="5" t="s">
        <v>1608</v>
      </c>
      <c r="C777" s="3" t="s">
        <v>147</v>
      </c>
      <c r="D777" s="3" t="s">
        <v>10</v>
      </c>
      <c r="E777" s="27">
        <f>SUM(F777:J777)</f>
        <v>12</v>
      </c>
      <c r="F777" s="27">
        <v>6</v>
      </c>
      <c r="G777" s="60">
        <v>6</v>
      </c>
      <c r="H777" s="27">
        <v>0</v>
      </c>
      <c r="I777" s="6" t="s">
        <v>11</v>
      </c>
      <c r="J777" s="6" t="s">
        <v>1552</v>
      </c>
      <c r="K777" s="3" t="s">
        <v>1609</v>
      </c>
      <c r="L777" s="3" t="s">
        <v>1610</v>
      </c>
    </row>
    <row r="778" spans="1:229" s="13" customFormat="1" ht="20.100000000000001" customHeight="1">
      <c r="A778" s="36">
        <v>3</v>
      </c>
      <c r="B778" s="5" t="s">
        <v>8081</v>
      </c>
      <c r="C778" s="3" t="s">
        <v>193</v>
      </c>
      <c r="D778" s="3" t="s">
        <v>37</v>
      </c>
      <c r="E778" s="18">
        <v>120</v>
      </c>
      <c r="F778" s="18">
        <v>0</v>
      </c>
      <c r="G778" s="61">
        <v>120</v>
      </c>
      <c r="H778" s="18">
        <v>0</v>
      </c>
      <c r="I778" s="6" t="s">
        <v>8082</v>
      </c>
      <c r="J778" s="6" t="s">
        <v>8083</v>
      </c>
      <c r="K778" s="3" t="s">
        <v>8084</v>
      </c>
      <c r="L778" s="3" t="s">
        <v>8085</v>
      </c>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c r="DE778" s="8"/>
      <c r="DF778" s="8"/>
      <c r="DG778" s="8"/>
      <c r="DH778" s="8"/>
      <c r="DI778" s="8"/>
      <c r="DJ778" s="8"/>
      <c r="DK778" s="8"/>
      <c r="DL778" s="8"/>
      <c r="DM778" s="8"/>
      <c r="DN778" s="8"/>
      <c r="DO778" s="8"/>
      <c r="DP778" s="8"/>
      <c r="DQ778" s="8"/>
      <c r="DR778" s="8"/>
      <c r="DS778" s="8"/>
      <c r="DT778" s="8"/>
      <c r="DU778" s="8"/>
      <c r="DV778" s="8"/>
      <c r="DW778" s="8"/>
      <c r="DX778" s="8"/>
      <c r="DY778" s="8"/>
      <c r="DZ778" s="8"/>
      <c r="EA778" s="8"/>
      <c r="EB778" s="8"/>
      <c r="EC778" s="8"/>
      <c r="ED778" s="8"/>
      <c r="EE778" s="8"/>
      <c r="EF778" s="8"/>
      <c r="EG778" s="8"/>
      <c r="EH778" s="8"/>
      <c r="EI778" s="8"/>
      <c r="EJ778" s="8"/>
      <c r="EK778" s="8"/>
      <c r="EL778" s="8"/>
      <c r="EM778" s="8"/>
      <c r="EN778" s="8"/>
      <c r="EO778" s="8"/>
      <c r="EP778" s="8"/>
      <c r="EQ778" s="8"/>
      <c r="ER778" s="8"/>
      <c r="ES778" s="8"/>
      <c r="ET778" s="8"/>
      <c r="EU778" s="8"/>
      <c r="EV778" s="8"/>
      <c r="EW778" s="8"/>
      <c r="EX778" s="8"/>
      <c r="EY778" s="8"/>
      <c r="EZ778" s="8"/>
      <c r="FA778" s="8"/>
      <c r="FB778" s="8"/>
      <c r="FC778" s="8"/>
      <c r="FD778" s="8"/>
      <c r="FE778" s="8"/>
      <c r="FF778" s="8"/>
      <c r="FG778" s="8"/>
      <c r="FH778" s="8"/>
      <c r="FI778" s="8"/>
      <c r="FJ778" s="8"/>
      <c r="FK778" s="8"/>
      <c r="FL778" s="8"/>
      <c r="FM778" s="8"/>
      <c r="FN778" s="8"/>
      <c r="FO778" s="8"/>
      <c r="FP778" s="8"/>
      <c r="FQ778" s="8"/>
      <c r="FR778" s="8"/>
      <c r="FS778" s="8"/>
      <c r="FT778" s="8"/>
      <c r="FU778" s="8"/>
      <c r="FV778" s="8"/>
      <c r="FW778" s="8"/>
      <c r="FX778" s="8"/>
      <c r="FY778" s="8"/>
      <c r="FZ778" s="8"/>
      <c r="GA778" s="8"/>
      <c r="GB778" s="8"/>
      <c r="GC778" s="8"/>
      <c r="GD778" s="8"/>
      <c r="GE778" s="8"/>
      <c r="GF778" s="8"/>
      <c r="GG778" s="8"/>
      <c r="GH778" s="8"/>
      <c r="GI778" s="8"/>
      <c r="GJ778" s="8"/>
      <c r="GK778" s="8"/>
      <c r="GL778" s="8"/>
      <c r="GM778" s="8"/>
      <c r="GN778" s="8"/>
      <c r="GO778" s="8"/>
      <c r="GP778" s="8"/>
      <c r="GQ778" s="8"/>
      <c r="GR778" s="8"/>
      <c r="GS778" s="8"/>
      <c r="GT778" s="8"/>
      <c r="GU778" s="8"/>
      <c r="GV778" s="8"/>
      <c r="GW778" s="8"/>
      <c r="GX778" s="8"/>
      <c r="GY778" s="8"/>
      <c r="GZ778" s="8"/>
      <c r="HA778" s="8"/>
      <c r="HB778" s="8"/>
      <c r="HC778" s="8"/>
      <c r="HD778" s="8"/>
      <c r="HE778" s="8"/>
      <c r="HF778" s="8"/>
      <c r="HG778" s="8"/>
      <c r="HH778" s="8"/>
      <c r="HI778" s="8"/>
      <c r="HJ778" s="8"/>
      <c r="HK778" s="8"/>
      <c r="HL778" s="8"/>
      <c r="HM778" s="8"/>
      <c r="HN778" s="8"/>
      <c r="HO778" s="8"/>
      <c r="HP778" s="8"/>
      <c r="HQ778" s="8"/>
      <c r="HR778" s="8"/>
      <c r="HS778" s="8"/>
      <c r="HT778" s="8"/>
      <c r="HU778" s="8"/>
    </row>
    <row r="779" spans="1:229" s="13" customFormat="1" ht="20.100000000000001" customHeight="1">
      <c r="A779" s="36">
        <v>3</v>
      </c>
      <c r="B779" s="5" t="s">
        <v>5007</v>
      </c>
      <c r="C779" s="3" t="s">
        <v>193</v>
      </c>
      <c r="D779" s="3" t="s">
        <v>1644</v>
      </c>
      <c r="E779" s="18">
        <f t="shared" ref="E779:E788" si="9">SUM(F779:J779)</f>
        <v>2200</v>
      </c>
      <c r="F779" s="18">
        <v>0</v>
      </c>
      <c r="G779" s="61">
        <v>2200</v>
      </c>
      <c r="H779" s="18">
        <v>0</v>
      </c>
      <c r="I779" s="6" t="s">
        <v>5001</v>
      </c>
      <c r="J779" s="6"/>
      <c r="K779" s="3" t="s">
        <v>5008</v>
      </c>
      <c r="L779" s="3" t="s">
        <v>5009</v>
      </c>
    </row>
    <row r="780" spans="1:229" s="13" customFormat="1" ht="20.100000000000001" customHeight="1">
      <c r="A780" s="36">
        <v>3</v>
      </c>
      <c r="B780" s="5" t="s">
        <v>1657</v>
      </c>
      <c r="C780" s="3" t="s">
        <v>14</v>
      </c>
      <c r="D780" s="3" t="s">
        <v>10</v>
      </c>
      <c r="E780" s="28">
        <f t="shared" si="9"/>
        <v>1200</v>
      </c>
      <c r="F780" s="28">
        <v>750</v>
      </c>
      <c r="G780" s="59">
        <v>400</v>
      </c>
      <c r="H780" s="28">
        <v>50</v>
      </c>
      <c r="I780" s="3" t="s">
        <v>1658</v>
      </c>
      <c r="J780" s="6" t="s">
        <v>12</v>
      </c>
      <c r="K780" s="3" t="s">
        <v>1659</v>
      </c>
      <c r="L780" s="3" t="s">
        <v>1660</v>
      </c>
    </row>
    <row r="781" spans="1:229" s="13" customFormat="1" ht="20.100000000000001" customHeight="1">
      <c r="A781" s="36">
        <v>3</v>
      </c>
      <c r="B781" s="5" t="s">
        <v>1731</v>
      </c>
      <c r="C781" s="3" t="s">
        <v>1628</v>
      </c>
      <c r="D781" s="3" t="s">
        <v>37</v>
      </c>
      <c r="E781" s="28">
        <f t="shared" si="9"/>
        <v>476.6</v>
      </c>
      <c r="F781" s="28">
        <v>193</v>
      </c>
      <c r="G781" s="59">
        <v>281</v>
      </c>
      <c r="H781" s="28">
        <v>2.6</v>
      </c>
      <c r="I781" s="3" t="s">
        <v>1651</v>
      </c>
      <c r="J781" s="6" t="s">
        <v>1732</v>
      </c>
      <c r="K781" s="3" t="s">
        <v>1733</v>
      </c>
      <c r="L781" s="3" t="s">
        <v>1734</v>
      </c>
    </row>
    <row r="782" spans="1:229" s="13" customFormat="1" ht="20.100000000000001" customHeight="1">
      <c r="A782" s="36">
        <v>3</v>
      </c>
      <c r="B782" s="5" t="s">
        <v>215</v>
      </c>
      <c r="C782" s="3" t="s">
        <v>14</v>
      </c>
      <c r="D782" s="3" t="s">
        <v>10</v>
      </c>
      <c r="E782" s="28">
        <f t="shared" si="9"/>
        <v>319</v>
      </c>
      <c r="F782" s="28">
        <v>157</v>
      </c>
      <c r="G782" s="59">
        <v>124</v>
      </c>
      <c r="H782" s="28">
        <v>38</v>
      </c>
      <c r="I782" s="3" t="s">
        <v>1646</v>
      </c>
      <c r="J782" s="6" t="s">
        <v>12</v>
      </c>
      <c r="K782" s="3" t="s">
        <v>216</v>
      </c>
      <c r="L782" s="3" t="s">
        <v>217</v>
      </c>
    </row>
    <row r="783" spans="1:229" s="13" customFormat="1" ht="20.100000000000001" customHeight="1">
      <c r="A783" s="36">
        <v>3</v>
      </c>
      <c r="B783" s="5" t="s">
        <v>1686</v>
      </c>
      <c r="C783" s="3" t="s">
        <v>193</v>
      </c>
      <c r="D783" s="3" t="s">
        <v>1573</v>
      </c>
      <c r="E783" s="28">
        <f t="shared" si="9"/>
        <v>820</v>
      </c>
      <c r="F783" s="28">
        <v>0</v>
      </c>
      <c r="G783" s="59">
        <v>820</v>
      </c>
      <c r="H783" s="28">
        <v>0</v>
      </c>
      <c r="I783" s="3" t="s">
        <v>1649</v>
      </c>
      <c r="J783" s="6" t="s">
        <v>1574</v>
      </c>
      <c r="K783" s="3" t="s">
        <v>1687</v>
      </c>
      <c r="L783" s="3" t="s">
        <v>1688</v>
      </c>
    </row>
    <row r="784" spans="1:229" s="13" customFormat="1" ht="20.100000000000001" customHeight="1">
      <c r="A784" s="36">
        <v>3</v>
      </c>
      <c r="B784" s="5" t="s">
        <v>1745</v>
      </c>
      <c r="C784" s="3" t="s">
        <v>1741</v>
      </c>
      <c r="D784" s="3" t="s">
        <v>1573</v>
      </c>
      <c r="E784" s="28">
        <f t="shared" si="9"/>
        <v>3780</v>
      </c>
      <c r="F784" s="28">
        <v>3405</v>
      </c>
      <c r="G784" s="59">
        <v>325</v>
      </c>
      <c r="H784" s="28">
        <v>50</v>
      </c>
      <c r="I784" s="3" t="s">
        <v>1649</v>
      </c>
      <c r="J784" s="6" t="s">
        <v>1742</v>
      </c>
      <c r="K784" s="3" t="s">
        <v>1746</v>
      </c>
      <c r="L784" s="3" t="s">
        <v>1747</v>
      </c>
    </row>
    <row r="785" spans="1:12" s="13" customFormat="1" ht="20.100000000000001" customHeight="1">
      <c r="A785" s="36">
        <v>3</v>
      </c>
      <c r="B785" s="5" t="s">
        <v>1702</v>
      </c>
      <c r="C785" s="3" t="s">
        <v>1703</v>
      </c>
      <c r="D785" s="3" t="s">
        <v>1573</v>
      </c>
      <c r="E785" s="28">
        <f t="shared" si="9"/>
        <v>800</v>
      </c>
      <c r="F785" s="28">
        <v>480</v>
      </c>
      <c r="G785" s="59">
        <v>320</v>
      </c>
      <c r="H785" s="28">
        <v>0</v>
      </c>
      <c r="I785" s="6" t="s">
        <v>1649</v>
      </c>
      <c r="J785" s="6" t="s">
        <v>1574</v>
      </c>
      <c r="K785" s="3" t="s">
        <v>1704</v>
      </c>
      <c r="L785" s="29" t="s">
        <v>1705</v>
      </c>
    </row>
    <row r="786" spans="1:12" s="13" customFormat="1" ht="20.100000000000001" customHeight="1">
      <c r="A786" s="36">
        <v>3</v>
      </c>
      <c r="B786" s="5" t="s">
        <v>1677</v>
      </c>
      <c r="C786" s="3" t="s">
        <v>193</v>
      </c>
      <c r="D786" s="3" t="s">
        <v>37</v>
      </c>
      <c r="E786" s="28">
        <f t="shared" si="9"/>
        <v>280</v>
      </c>
      <c r="F786" s="28">
        <v>0</v>
      </c>
      <c r="G786" s="59">
        <v>280</v>
      </c>
      <c r="H786" s="28">
        <v>0</v>
      </c>
      <c r="I786" s="3" t="s">
        <v>1667</v>
      </c>
      <c r="J786" s="6" t="s">
        <v>1668</v>
      </c>
      <c r="K786" s="3" t="s">
        <v>1678</v>
      </c>
      <c r="L786" s="3" t="s">
        <v>1679</v>
      </c>
    </row>
    <row r="787" spans="1:12" s="13" customFormat="1" ht="20.100000000000001" customHeight="1">
      <c r="A787" s="36">
        <v>3</v>
      </c>
      <c r="B787" s="5" t="s">
        <v>220</v>
      </c>
      <c r="C787" s="3" t="s">
        <v>83</v>
      </c>
      <c r="D787" s="3" t="s">
        <v>10</v>
      </c>
      <c r="E787" s="28">
        <f t="shared" si="9"/>
        <v>2400</v>
      </c>
      <c r="F787" s="28">
        <v>2160</v>
      </c>
      <c r="G787" s="59">
        <v>197</v>
      </c>
      <c r="H787" s="28">
        <v>43</v>
      </c>
      <c r="I787" s="3" t="s">
        <v>1664</v>
      </c>
      <c r="J787" s="6" t="s">
        <v>1552</v>
      </c>
      <c r="K787" s="3" t="s">
        <v>221</v>
      </c>
      <c r="L787" s="3" t="s">
        <v>222</v>
      </c>
    </row>
    <row r="788" spans="1:12" s="13" customFormat="1" ht="20.100000000000001" customHeight="1">
      <c r="A788" s="36">
        <v>3</v>
      </c>
      <c r="B788" s="5" t="s">
        <v>1680</v>
      </c>
      <c r="C788" s="3" t="s">
        <v>193</v>
      </c>
      <c r="D788" s="3" t="s">
        <v>37</v>
      </c>
      <c r="E788" s="28">
        <f t="shared" si="9"/>
        <v>140</v>
      </c>
      <c r="F788" s="28">
        <v>0</v>
      </c>
      <c r="G788" s="59">
        <v>140</v>
      </c>
      <c r="H788" s="28">
        <v>0</v>
      </c>
      <c r="I788" s="3" t="s">
        <v>1667</v>
      </c>
      <c r="J788" s="6" t="s">
        <v>1668</v>
      </c>
      <c r="K788" s="3" t="s">
        <v>1681</v>
      </c>
      <c r="L788" s="3" t="s">
        <v>1682</v>
      </c>
    </row>
    <row r="789" spans="1:12" s="13" customFormat="1" ht="20.100000000000001" customHeight="1">
      <c r="A789" s="36">
        <v>3</v>
      </c>
      <c r="B789" s="5" t="s">
        <v>1516</v>
      </c>
      <c r="C789" s="3" t="s">
        <v>193</v>
      </c>
      <c r="D789" s="3" t="s">
        <v>10</v>
      </c>
      <c r="E789" s="18">
        <v>900</v>
      </c>
      <c r="F789" s="18">
        <v>300</v>
      </c>
      <c r="G789" s="61">
        <v>600</v>
      </c>
      <c r="H789" s="28" t="s">
        <v>2227</v>
      </c>
      <c r="I789" s="6" t="s">
        <v>1503</v>
      </c>
      <c r="J789" s="6" t="s">
        <v>1504</v>
      </c>
      <c r="K789" s="3" t="s">
        <v>1506</v>
      </c>
      <c r="L789" s="3" t="s">
        <v>1507</v>
      </c>
    </row>
    <row r="790" spans="1:12" s="13" customFormat="1" ht="20.100000000000001" customHeight="1">
      <c r="A790" s="36">
        <v>3</v>
      </c>
      <c r="B790" s="5" t="s">
        <v>1534</v>
      </c>
      <c r="C790" s="3" t="s">
        <v>35</v>
      </c>
      <c r="D790" s="3" t="s">
        <v>10</v>
      </c>
      <c r="E790" s="27">
        <v>200</v>
      </c>
      <c r="F790" s="18">
        <v>0</v>
      </c>
      <c r="G790" s="60">
        <v>180</v>
      </c>
      <c r="H790" s="27">
        <v>20</v>
      </c>
      <c r="I790" s="3" t="s">
        <v>1503</v>
      </c>
      <c r="J790" s="6" t="s">
        <v>1529</v>
      </c>
      <c r="K790" s="3" t="s">
        <v>1535</v>
      </c>
      <c r="L790" s="3" t="s">
        <v>5022</v>
      </c>
    </row>
    <row r="791" spans="1:12" s="13" customFormat="1" ht="20.100000000000001" customHeight="1">
      <c r="A791" s="36">
        <v>3</v>
      </c>
      <c r="B791" s="5" t="s">
        <v>1511</v>
      </c>
      <c r="C791" s="3" t="s">
        <v>193</v>
      </c>
      <c r="D791" s="3" t="s">
        <v>10</v>
      </c>
      <c r="E791" s="18">
        <v>100</v>
      </c>
      <c r="F791" s="28">
        <v>0</v>
      </c>
      <c r="G791" s="61">
        <v>100</v>
      </c>
      <c r="H791" s="28" t="s">
        <v>2227</v>
      </c>
      <c r="I791" s="6" t="s">
        <v>1503</v>
      </c>
      <c r="J791" s="6" t="s">
        <v>1504</v>
      </c>
      <c r="K791" s="3" t="s">
        <v>1509</v>
      </c>
      <c r="L791" s="3" t="s">
        <v>1510</v>
      </c>
    </row>
    <row r="792" spans="1:12" s="13" customFormat="1" ht="20.100000000000001" customHeight="1">
      <c r="A792" s="36">
        <v>3</v>
      </c>
      <c r="B792" s="5" t="s">
        <v>1513</v>
      </c>
      <c r="C792" s="3" t="s">
        <v>194</v>
      </c>
      <c r="D792" s="3" t="s">
        <v>10</v>
      </c>
      <c r="E792" s="18">
        <v>70</v>
      </c>
      <c r="F792" s="18">
        <v>0</v>
      </c>
      <c r="G792" s="61">
        <v>70</v>
      </c>
      <c r="H792" s="28" t="s">
        <v>2227</v>
      </c>
      <c r="I792" s="6" t="s">
        <v>1503</v>
      </c>
      <c r="J792" s="6" t="s">
        <v>1504</v>
      </c>
      <c r="K792" s="3" t="s">
        <v>1514</v>
      </c>
      <c r="L792" s="3" t="s">
        <v>1515</v>
      </c>
    </row>
    <row r="793" spans="1:12" s="13" customFormat="1" ht="20.100000000000001" customHeight="1">
      <c r="A793" s="36">
        <v>3</v>
      </c>
      <c r="B793" s="5" t="s">
        <v>1508</v>
      </c>
      <c r="C793" s="3" t="s">
        <v>193</v>
      </c>
      <c r="D793" s="3" t="s">
        <v>10</v>
      </c>
      <c r="E793" s="18">
        <v>30</v>
      </c>
      <c r="F793" s="28">
        <v>0</v>
      </c>
      <c r="G793" s="61">
        <v>30</v>
      </c>
      <c r="H793" s="28" t="s">
        <v>2227</v>
      </c>
      <c r="I793" s="6" t="s">
        <v>1503</v>
      </c>
      <c r="J793" s="6" t="s">
        <v>1504</v>
      </c>
      <c r="K793" s="3" t="s">
        <v>1509</v>
      </c>
      <c r="L793" s="3" t="s">
        <v>1510</v>
      </c>
    </row>
    <row r="794" spans="1:12" s="13" customFormat="1" ht="20.100000000000001" customHeight="1">
      <c r="A794" s="36">
        <v>3</v>
      </c>
      <c r="B794" s="5" t="s">
        <v>1512</v>
      </c>
      <c r="C794" s="3" t="s">
        <v>193</v>
      </c>
      <c r="D794" s="3" t="s">
        <v>10</v>
      </c>
      <c r="E794" s="18">
        <v>15</v>
      </c>
      <c r="F794" s="28">
        <v>0</v>
      </c>
      <c r="G794" s="61">
        <v>15</v>
      </c>
      <c r="H794" s="28" t="s">
        <v>2227</v>
      </c>
      <c r="I794" s="6" t="s">
        <v>1503</v>
      </c>
      <c r="J794" s="6" t="s">
        <v>1504</v>
      </c>
      <c r="K794" s="3" t="s">
        <v>1509</v>
      </c>
      <c r="L794" s="3" t="s">
        <v>1510</v>
      </c>
    </row>
    <row r="795" spans="1:12" s="13" customFormat="1" ht="20.100000000000001" customHeight="1">
      <c r="A795" s="35">
        <v>3</v>
      </c>
      <c r="B795" s="19" t="s">
        <v>958</v>
      </c>
      <c r="C795" s="20" t="s">
        <v>2105</v>
      </c>
      <c r="D795" s="20" t="s">
        <v>1551</v>
      </c>
      <c r="E795" s="22">
        <v>1727</v>
      </c>
      <c r="F795" s="22">
        <v>796</v>
      </c>
      <c r="G795" s="62">
        <v>844</v>
      </c>
      <c r="H795" s="22">
        <v>87</v>
      </c>
      <c r="I795" s="21" t="s">
        <v>929</v>
      </c>
      <c r="J795" s="21" t="s">
        <v>2934</v>
      </c>
      <c r="K795" s="20" t="s">
        <v>2939</v>
      </c>
      <c r="L795" s="20" t="s">
        <v>2940</v>
      </c>
    </row>
    <row r="796" spans="1:12" s="13" customFormat="1" ht="20.100000000000001" customHeight="1">
      <c r="A796" s="35">
        <v>3</v>
      </c>
      <c r="B796" s="19" t="s">
        <v>2932</v>
      </c>
      <c r="C796" s="20" t="s">
        <v>2105</v>
      </c>
      <c r="D796" s="20" t="s">
        <v>10</v>
      </c>
      <c r="E796" s="22">
        <f>SUM(F796:J796)</f>
        <v>964</v>
      </c>
      <c r="F796" s="22">
        <v>291</v>
      </c>
      <c r="G796" s="62">
        <v>655</v>
      </c>
      <c r="H796" s="22">
        <v>18</v>
      </c>
      <c r="I796" s="21" t="s">
        <v>929</v>
      </c>
      <c r="J796" s="21" t="s">
        <v>2929</v>
      </c>
      <c r="K796" s="20" t="s">
        <v>2930</v>
      </c>
      <c r="L796" s="20" t="s">
        <v>2931</v>
      </c>
    </row>
    <row r="797" spans="1:12" s="13" customFormat="1" ht="20.100000000000001" customHeight="1">
      <c r="A797" s="35">
        <v>3</v>
      </c>
      <c r="B797" s="19" t="s">
        <v>2928</v>
      </c>
      <c r="C797" s="20" t="s">
        <v>2105</v>
      </c>
      <c r="D797" s="20" t="s">
        <v>10</v>
      </c>
      <c r="E797" s="22">
        <f>SUM(F797:J797)</f>
        <v>632</v>
      </c>
      <c r="F797" s="22">
        <v>166</v>
      </c>
      <c r="G797" s="62">
        <v>454</v>
      </c>
      <c r="H797" s="22">
        <v>12</v>
      </c>
      <c r="I797" s="21" t="s">
        <v>929</v>
      </c>
      <c r="J797" s="21" t="s">
        <v>2929</v>
      </c>
      <c r="K797" s="20" t="s">
        <v>2930</v>
      </c>
      <c r="L797" s="20" t="s">
        <v>2931</v>
      </c>
    </row>
    <row r="798" spans="1:12" s="13" customFormat="1" ht="20.100000000000001" customHeight="1">
      <c r="A798" s="35">
        <v>3</v>
      </c>
      <c r="B798" s="19" t="s">
        <v>2944</v>
      </c>
      <c r="C798" s="20" t="s">
        <v>2105</v>
      </c>
      <c r="D798" s="20" t="s">
        <v>1551</v>
      </c>
      <c r="E798" s="22">
        <v>908</v>
      </c>
      <c r="F798" s="22">
        <v>412</v>
      </c>
      <c r="G798" s="62">
        <v>451</v>
      </c>
      <c r="H798" s="22">
        <v>45</v>
      </c>
      <c r="I798" s="21" t="s">
        <v>929</v>
      </c>
      <c r="J798" s="21" t="s">
        <v>2934</v>
      </c>
      <c r="K798" s="20" t="s">
        <v>2942</v>
      </c>
      <c r="L798" s="20" t="s">
        <v>2943</v>
      </c>
    </row>
    <row r="799" spans="1:12" s="13" customFormat="1" ht="20.100000000000001" customHeight="1">
      <c r="A799" s="35">
        <v>3</v>
      </c>
      <c r="B799" s="19" t="s">
        <v>2941</v>
      </c>
      <c r="C799" s="20" t="s">
        <v>2105</v>
      </c>
      <c r="D799" s="20" t="s">
        <v>1551</v>
      </c>
      <c r="E799" s="22">
        <v>867</v>
      </c>
      <c r="F799" s="22">
        <v>396</v>
      </c>
      <c r="G799" s="62">
        <v>427</v>
      </c>
      <c r="H799" s="22">
        <v>44</v>
      </c>
      <c r="I799" s="21" t="s">
        <v>929</v>
      </c>
      <c r="J799" s="21" t="s">
        <v>2934</v>
      </c>
      <c r="K799" s="20" t="s">
        <v>2942</v>
      </c>
      <c r="L799" s="20" t="s">
        <v>2943</v>
      </c>
    </row>
    <row r="800" spans="1:12" s="13" customFormat="1" ht="20.100000000000001" customHeight="1">
      <c r="A800" s="35">
        <v>3</v>
      </c>
      <c r="B800" s="19" t="s">
        <v>2933</v>
      </c>
      <c r="C800" s="20" t="s">
        <v>2105</v>
      </c>
      <c r="D800" s="20" t="s">
        <v>1551</v>
      </c>
      <c r="E800" s="22">
        <v>520</v>
      </c>
      <c r="F800" s="22">
        <v>150</v>
      </c>
      <c r="G800" s="62">
        <v>350</v>
      </c>
      <c r="H800" s="22">
        <v>20</v>
      </c>
      <c r="I800" s="21" t="s">
        <v>929</v>
      </c>
      <c r="J800" s="21" t="s">
        <v>2934</v>
      </c>
      <c r="K800" s="20" t="s">
        <v>2935</v>
      </c>
      <c r="L800" s="20" t="s">
        <v>2936</v>
      </c>
    </row>
    <row r="801" spans="1:12" s="13" customFormat="1" ht="20.100000000000001" customHeight="1">
      <c r="A801" s="35">
        <v>3</v>
      </c>
      <c r="B801" s="19" t="s">
        <v>2948</v>
      </c>
      <c r="C801" s="20" t="s">
        <v>2105</v>
      </c>
      <c r="D801" s="20" t="s">
        <v>1551</v>
      </c>
      <c r="E801" s="22">
        <v>681</v>
      </c>
      <c r="F801" s="22">
        <v>315</v>
      </c>
      <c r="G801" s="62">
        <v>331</v>
      </c>
      <c r="H801" s="22">
        <v>35</v>
      </c>
      <c r="I801" s="21" t="s">
        <v>929</v>
      </c>
      <c r="J801" s="21" t="s">
        <v>2934</v>
      </c>
      <c r="K801" s="20" t="s">
        <v>2939</v>
      </c>
      <c r="L801" s="20" t="s">
        <v>2940</v>
      </c>
    </row>
    <row r="802" spans="1:12" s="13" customFormat="1" ht="20.100000000000001" customHeight="1">
      <c r="A802" s="35">
        <v>3</v>
      </c>
      <c r="B802" s="19" t="s">
        <v>2945</v>
      </c>
      <c r="C802" s="20" t="s">
        <v>2105</v>
      </c>
      <c r="D802" s="20" t="s">
        <v>1551</v>
      </c>
      <c r="E802" s="22">
        <v>497</v>
      </c>
      <c r="F802" s="22">
        <v>227</v>
      </c>
      <c r="G802" s="62">
        <v>245</v>
      </c>
      <c r="H802" s="22">
        <f>E802-F802-G802</f>
        <v>25</v>
      </c>
      <c r="I802" s="21" t="s">
        <v>929</v>
      </c>
      <c r="J802" s="21" t="s">
        <v>2934</v>
      </c>
      <c r="K802" s="20" t="s">
        <v>2946</v>
      </c>
      <c r="L802" s="20" t="s">
        <v>2947</v>
      </c>
    </row>
    <row r="803" spans="1:12" s="13" customFormat="1" ht="20.100000000000001" customHeight="1">
      <c r="A803" s="35">
        <v>3</v>
      </c>
      <c r="B803" s="19" t="s">
        <v>2949</v>
      </c>
      <c r="C803" s="20" t="s">
        <v>2105</v>
      </c>
      <c r="D803" s="20" t="s">
        <v>1551</v>
      </c>
      <c r="E803" s="22">
        <v>250</v>
      </c>
      <c r="F803" s="28">
        <v>0</v>
      </c>
      <c r="G803" s="62">
        <v>200</v>
      </c>
      <c r="H803" s="22">
        <v>50</v>
      </c>
      <c r="I803" s="21" t="s">
        <v>929</v>
      </c>
      <c r="J803" s="21" t="s">
        <v>2934</v>
      </c>
      <c r="K803" s="20" t="s">
        <v>2942</v>
      </c>
      <c r="L803" s="20" t="s">
        <v>2943</v>
      </c>
    </row>
    <row r="804" spans="1:12" s="13" customFormat="1" ht="20.100000000000001" customHeight="1">
      <c r="A804" s="35">
        <v>3</v>
      </c>
      <c r="B804" s="19" t="s">
        <v>2938</v>
      </c>
      <c r="C804" s="20" t="s">
        <v>2105</v>
      </c>
      <c r="D804" s="20" t="s">
        <v>1551</v>
      </c>
      <c r="E804" s="22">
        <f>SUM(F804:J804)</f>
        <v>311</v>
      </c>
      <c r="F804" s="22">
        <v>142</v>
      </c>
      <c r="G804" s="62">
        <v>154</v>
      </c>
      <c r="H804" s="22">
        <v>15</v>
      </c>
      <c r="I804" s="21" t="s">
        <v>929</v>
      </c>
      <c r="J804" s="21" t="s">
        <v>2934</v>
      </c>
      <c r="K804" s="20" t="s">
        <v>2939</v>
      </c>
      <c r="L804" s="20" t="s">
        <v>2940</v>
      </c>
    </row>
    <row r="805" spans="1:12" s="13" customFormat="1" ht="20.100000000000001" customHeight="1">
      <c r="A805" s="35">
        <v>3</v>
      </c>
      <c r="B805" s="19" t="s">
        <v>2913</v>
      </c>
      <c r="C805" s="20" t="s">
        <v>2105</v>
      </c>
      <c r="D805" s="20" t="s">
        <v>1551</v>
      </c>
      <c r="E805" s="22">
        <v>430</v>
      </c>
      <c r="F805" s="22">
        <v>274</v>
      </c>
      <c r="G805" s="62">
        <v>151</v>
      </c>
      <c r="H805" s="22">
        <v>5</v>
      </c>
      <c r="I805" s="21" t="s">
        <v>929</v>
      </c>
      <c r="J805" s="21" t="s">
        <v>2914</v>
      </c>
      <c r="K805" s="20" t="s">
        <v>2915</v>
      </c>
      <c r="L805" s="20" t="s">
        <v>2916</v>
      </c>
    </row>
    <row r="806" spans="1:12" s="13" customFormat="1" ht="20.100000000000001" customHeight="1">
      <c r="A806" s="35">
        <v>3</v>
      </c>
      <c r="B806" s="19" t="s">
        <v>2954</v>
      </c>
      <c r="C806" s="20" t="s">
        <v>193</v>
      </c>
      <c r="D806" s="20" t="s">
        <v>10</v>
      </c>
      <c r="E806" s="22">
        <v>921</v>
      </c>
      <c r="F806" s="22">
        <f>TRUNC(E806*0.2)</f>
        <v>184</v>
      </c>
      <c r="G806" s="62">
        <f>E806-F806-1</f>
        <v>736</v>
      </c>
      <c r="H806" s="22">
        <v>1</v>
      </c>
      <c r="I806" s="21" t="s">
        <v>929</v>
      </c>
      <c r="J806" s="21" t="s">
        <v>946</v>
      </c>
      <c r="K806" s="20" t="s">
        <v>2955</v>
      </c>
      <c r="L806" s="20" t="s">
        <v>2956</v>
      </c>
    </row>
    <row r="807" spans="1:12" s="13" customFormat="1" ht="20.100000000000001" customHeight="1">
      <c r="A807" s="35">
        <v>3</v>
      </c>
      <c r="B807" s="19" t="s">
        <v>2924</v>
      </c>
      <c r="C807" s="20" t="s">
        <v>2519</v>
      </c>
      <c r="D807" s="20" t="s">
        <v>1551</v>
      </c>
      <c r="E807" s="22">
        <f>SUM(F807:J807)</f>
        <v>1500</v>
      </c>
      <c r="F807" s="22">
        <v>400</v>
      </c>
      <c r="G807" s="62">
        <v>700</v>
      </c>
      <c r="H807" s="22">
        <v>400</v>
      </c>
      <c r="I807" s="21" t="s">
        <v>929</v>
      </c>
      <c r="J807" s="21" t="s">
        <v>2469</v>
      </c>
      <c r="K807" s="20" t="s">
        <v>2922</v>
      </c>
      <c r="L807" s="20" t="s">
        <v>2923</v>
      </c>
    </row>
    <row r="808" spans="1:12" s="13" customFormat="1" ht="20.100000000000001" customHeight="1">
      <c r="A808" s="35">
        <v>3</v>
      </c>
      <c r="B808" s="19" t="s">
        <v>2937</v>
      </c>
      <c r="C808" s="20" t="s">
        <v>14</v>
      </c>
      <c r="D808" s="20" t="s">
        <v>10</v>
      </c>
      <c r="E808" s="22">
        <v>120</v>
      </c>
      <c r="F808" s="22">
        <v>30</v>
      </c>
      <c r="G808" s="62">
        <v>80</v>
      </c>
      <c r="H808" s="22">
        <v>10</v>
      </c>
      <c r="I808" s="21" t="s">
        <v>929</v>
      </c>
      <c r="J808" s="21" t="s">
        <v>2934</v>
      </c>
      <c r="K808" s="20" t="s">
        <v>2935</v>
      </c>
      <c r="L808" s="20" t="s">
        <v>2936</v>
      </c>
    </row>
    <row r="809" spans="1:12" s="13" customFormat="1" ht="20.100000000000001" customHeight="1">
      <c r="A809" s="35">
        <v>3</v>
      </c>
      <c r="B809" s="19" t="s">
        <v>2921</v>
      </c>
      <c r="C809" s="20" t="s">
        <v>2519</v>
      </c>
      <c r="D809" s="20" t="s">
        <v>1551</v>
      </c>
      <c r="E809" s="22">
        <f>SUM(F809:J809)</f>
        <v>1300</v>
      </c>
      <c r="F809" s="22">
        <v>550</v>
      </c>
      <c r="G809" s="62">
        <v>650</v>
      </c>
      <c r="H809" s="22">
        <v>100</v>
      </c>
      <c r="I809" s="21" t="s">
        <v>929</v>
      </c>
      <c r="J809" s="21" t="s">
        <v>2469</v>
      </c>
      <c r="K809" s="20" t="s">
        <v>2922</v>
      </c>
      <c r="L809" s="20" t="s">
        <v>2923</v>
      </c>
    </row>
    <row r="810" spans="1:12" s="13" customFormat="1" ht="20.100000000000001" customHeight="1">
      <c r="A810" s="35">
        <v>3</v>
      </c>
      <c r="B810" s="19" t="s">
        <v>962</v>
      </c>
      <c r="C810" s="20" t="s">
        <v>193</v>
      </c>
      <c r="D810" s="20" t="s">
        <v>10</v>
      </c>
      <c r="E810" s="22">
        <v>621</v>
      </c>
      <c r="F810" s="22">
        <f>TRUNC(E810*0.2)</f>
        <v>124</v>
      </c>
      <c r="G810" s="62">
        <f>E810-F810-1</f>
        <v>496</v>
      </c>
      <c r="H810" s="22">
        <v>1</v>
      </c>
      <c r="I810" s="21" t="s">
        <v>929</v>
      </c>
      <c r="J810" s="21" t="s">
        <v>946</v>
      </c>
      <c r="K810" s="20" t="s">
        <v>2955</v>
      </c>
      <c r="L810" s="20" t="s">
        <v>2956</v>
      </c>
    </row>
    <row r="811" spans="1:12" s="13" customFormat="1" ht="20.100000000000001" customHeight="1">
      <c r="A811" s="35">
        <v>3</v>
      </c>
      <c r="B811" s="19" t="s">
        <v>2917</v>
      </c>
      <c r="C811" s="20" t="s">
        <v>2105</v>
      </c>
      <c r="D811" s="20" t="s">
        <v>1551</v>
      </c>
      <c r="E811" s="22">
        <v>200</v>
      </c>
      <c r="F811" s="22">
        <v>128</v>
      </c>
      <c r="G811" s="62">
        <v>70</v>
      </c>
      <c r="H811" s="22">
        <v>2</v>
      </c>
      <c r="I811" s="21" t="s">
        <v>929</v>
      </c>
      <c r="J811" s="21" t="s">
        <v>2914</v>
      </c>
      <c r="K811" s="20" t="s">
        <v>2915</v>
      </c>
      <c r="L811" s="20" t="s">
        <v>2916</v>
      </c>
    </row>
    <row r="812" spans="1:12" s="13" customFormat="1" ht="20.100000000000001" customHeight="1">
      <c r="A812" s="35">
        <v>3</v>
      </c>
      <c r="B812" s="19" t="s">
        <v>2950</v>
      </c>
      <c r="C812" s="20" t="s">
        <v>2105</v>
      </c>
      <c r="D812" s="20" t="s">
        <v>1551</v>
      </c>
      <c r="E812" s="22">
        <f>F812+G812+H812</f>
        <v>23</v>
      </c>
      <c r="F812" s="22">
        <v>0</v>
      </c>
      <c r="G812" s="62">
        <v>23</v>
      </c>
      <c r="H812" s="22">
        <v>0</v>
      </c>
      <c r="I812" s="21" t="s">
        <v>929</v>
      </c>
      <c r="J812" s="21" t="s">
        <v>2951</v>
      </c>
      <c r="K812" s="20" t="s">
        <v>2952</v>
      </c>
      <c r="L812" s="20" t="s">
        <v>2953</v>
      </c>
    </row>
    <row r="813" spans="1:12" s="13" customFormat="1" ht="20.100000000000001" customHeight="1">
      <c r="A813" s="35">
        <v>3</v>
      </c>
      <c r="B813" s="19" t="s">
        <v>961</v>
      </c>
      <c r="C813" s="20" t="s">
        <v>193</v>
      </c>
      <c r="D813" s="20" t="s">
        <v>10</v>
      </c>
      <c r="E813" s="22">
        <v>562</v>
      </c>
      <c r="F813" s="22">
        <f>TRUNC(E813*0.2)</f>
        <v>112</v>
      </c>
      <c r="G813" s="62">
        <f>E813-F813-1</f>
        <v>449</v>
      </c>
      <c r="H813" s="22">
        <v>1</v>
      </c>
      <c r="I813" s="21" t="s">
        <v>929</v>
      </c>
      <c r="J813" s="21" t="s">
        <v>946</v>
      </c>
      <c r="K813" s="20" t="s">
        <v>2955</v>
      </c>
      <c r="L813" s="20" t="s">
        <v>2956</v>
      </c>
    </row>
    <row r="814" spans="1:12" s="13" customFormat="1" ht="20.100000000000001" customHeight="1">
      <c r="A814" s="35">
        <v>3</v>
      </c>
      <c r="B814" s="19" t="s">
        <v>2911</v>
      </c>
      <c r="C814" s="20" t="s">
        <v>79</v>
      </c>
      <c r="D814" s="20" t="s">
        <v>1551</v>
      </c>
      <c r="E814" s="22">
        <f t="shared" ref="E814:E819" si="10">SUM(F814:J814)</f>
        <v>443</v>
      </c>
      <c r="F814" s="22">
        <v>70</v>
      </c>
      <c r="G814" s="62">
        <v>353</v>
      </c>
      <c r="H814" s="22">
        <v>20</v>
      </c>
      <c r="I814" s="21" t="s">
        <v>929</v>
      </c>
      <c r="J814" s="21" t="s">
        <v>2909</v>
      </c>
      <c r="K814" s="20" t="s">
        <v>2912</v>
      </c>
      <c r="L814" s="20" t="s">
        <v>2845</v>
      </c>
    </row>
    <row r="815" spans="1:12" s="13" customFormat="1" ht="20.100000000000001" customHeight="1">
      <c r="A815" s="35">
        <v>3</v>
      </c>
      <c r="B815" s="19" t="s">
        <v>2897</v>
      </c>
      <c r="C815" s="20" t="s">
        <v>2519</v>
      </c>
      <c r="D815" s="20" t="s">
        <v>1551</v>
      </c>
      <c r="E815" s="22">
        <f t="shared" si="10"/>
        <v>694</v>
      </c>
      <c r="F815" s="22">
        <v>375</v>
      </c>
      <c r="G815" s="62">
        <v>307</v>
      </c>
      <c r="H815" s="22">
        <v>12</v>
      </c>
      <c r="I815" s="21" t="s">
        <v>929</v>
      </c>
      <c r="J815" s="21" t="s">
        <v>2898</v>
      </c>
      <c r="K815" s="20" t="s">
        <v>2899</v>
      </c>
      <c r="L815" s="20" t="s">
        <v>2900</v>
      </c>
    </row>
    <row r="816" spans="1:12" s="13" customFormat="1" ht="20.100000000000001" customHeight="1">
      <c r="A816" s="35">
        <v>3</v>
      </c>
      <c r="B816" s="19" t="s">
        <v>2901</v>
      </c>
      <c r="C816" s="20" t="s">
        <v>2519</v>
      </c>
      <c r="D816" s="20" t="s">
        <v>1551</v>
      </c>
      <c r="E816" s="22">
        <f t="shared" si="10"/>
        <v>536</v>
      </c>
      <c r="F816" s="22">
        <v>270</v>
      </c>
      <c r="G816" s="62">
        <v>256</v>
      </c>
      <c r="H816" s="22">
        <v>10</v>
      </c>
      <c r="I816" s="21" t="s">
        <v>929</v>
      </c>
      <c r="J816" s="21" t="s">
        <v>2898</v>
      </c>
      <c r="K816" s="20" t="s">
        <v>2902</v>
      </c>
      <c r="L816" s="20" t="s">
        <v>2903</v>
      </c>
    </row>
    <row r="817" spans="1:12" s="13" customFormat="1" ht="20.100000000000001" customHeight="1">
      <c r="A817" s="35">
        <v>3</v>
      </c>
      <c r="B817" s="19" t="s">
        <v>2918</v>
      </c>
      <c r="C817" s="20" t="s">
        <v>83</v>
      </c>
      <c r="D817" s="20" t="s">
        <v>1551</v>
      </c>
      <c r="E817" s="22">
        <f t="shared" si="10"/>
        <v>210</v>
      </c>
      <c r="F817" s="22">
        <v>0</v>
      </c>
      <c r="G817" s="62">
        <v>200</v>
      </c>
      <c r="H817" s="22">
        <v>10</v>
      </c>
      <c r="I817" s="21" t="s">
        <v>929</v>
      </c>
      <c r="J817" s="20" t="s">
        <v>1938</v>
      </c>
      <c r="K817" s="20" t="s">
        <v>2919</v>
      </c>
      <c r="L817" s="20" t="s">
        <v>2920</v>
      </c>
    </row>
    <row r="818" spans="1:12" s="13" customFormat="1" ht="20.100000000000001" customHeight="1">
      <c r="A818" s="35">
        <v>3</v>
      </c>
      <c r="B818" s="19" t="s">
        <v>2908</v>
      </c>
      <c r="C818" s="20" t="s">
        <v>79</v>
      </c>
      <c r="D818" s="20" t="s">
        <v>1551</v>
      </c>
      <c r="E818" s="22">
        <f t="shared" si="10"/>
        <v>150</v>
      </c>
      <c r="F818" s="22">
        <v>35</v>
      </c>
      <c r="G818" s="62">
        <v>115</v>
      </c>
      <c r="H818" s="22">
        <v>0</v>
      </c>
      <c r="I818" s="21" t="s">
        <v>929</v>
      </c>
      <c r="J818" s="21" t="s">
        <v>2909</v>
      </c>
      <c r="K818" s="20" t="s">
        <v>2847</v>
      </c>
      <c r="L818" s="20" t="s">
        <v>2910</v>
      </c>
    </row>
    <row r="819" spans="1:12" s="13" customFormat="1" ht="20.100000000000001" customHeight="1">
      <c r="A819" s="35">
        <v>3</v>
      </c>
      <c r="B819" s="19" t="s">
        <v>2925</v>
      </c>
      <c r="C819" s="20" t="s">
        <v>2519</v>
      </c>
      <c r="D819" s="20" t="s">
        <v>1551</v>
      </c>
      <c r="E819" s="22">
        <f t="shared" si="10"/>
        <v>600</v>
      </c>
      <c r="F819" s="22">
        <v>470</v>
      </c>
      <c r="G819" s="62">
        <v>110</v>
      </c>
      <c r="H819" s="22">
        <v>20</v>
      </c>
      <c r="I819" s="21" t="s">
        <v>929</v>
      </c>
      <c r="J819" s="21" t="s">
        <v>2469</v>
      </c>
      <c r="K819" s="20" t="s">
        <v>2926</v>
      </c>
      <c r="L819" s="20" t="s">
        <v>2927</v>
      </c>
    </row>
    <row r="820" spans="1:12" s="13" customFormat="1" ht="20.100000000000001" customHeight="1">
      <c r="A820" s="35">
        <v>3</v>
      </c>
      <c r="B820" s="19" t="s">
        <v>960</v>
      </c>
      <c r="C820" s="20" t="s">
        <v>35</v>
      </c>
      <c r="D820" s="20" t="s">
        <v>10</v>
      </c>
      <c r="E820" s="22">
        <v>120</v>
      </c>
      <c r="F820" s="22">
        <v>70</v>
      </c>
      <c r="G820" s="62">
        <v>49</v>
      </c>
      <c r="H820" s="22">
        <v>1</v>
      </c>
      <c r="I820" s="21" t="s">
        <v>929</v>
      </c>
      <c r="J820" s="21" t="s">
        <v>946</v>
      </c>
      <c r="K820" s="20" t="s">
        <v>954</v>
      </c>
      <c r="L820" s="20" t="s">
        <v>2892</v>
      </c>
    </row>
    <row r="821" spans="1:12" s="13" customFormat="1" ht="20.100000000000001" customHeight="1">
      <c r="A821" s="35">
        <v>3</v>
      </c>
      <c r="B821" s="19" t="s">
        <v>2894</v>
      </c>
      <c r="C821" s="20" t="s">
        <v>147</v>
      </c>
      <c r="D821" s="20" t="s">
        <v>1551</v>
      </c>
      <c r="E821" s="22">
        <v>50</v>
      </c>
      <c r="F821" s="22">
        <v>10</v>
      </c>
      <c r="G821" s="62">
        <v>40</v>
      </c>
      <c r="H821" s="22">
        <v>1</v>
      </c>
      <c r="I821" s="21" t="s">
        <v>929</v>
      </c>
      <c r="J821" s="21" t="s">
        <v>2829</v>
      </c>
      <c r="K821" s="20" t="s">
        <v>2895</v>
      </c>
      <c r="L821" s="20" t="s">
        <v>2896</v>
      </c>
    </row>
    <row r="822" spans="1:12" s="13" customFormat="1" ht="20.100000000000001" customHeight="1">
      <c r="A822" s="35">
        <v>3</v>
      </c>
      <c r="B822" s="19" t="s">
        <v>2904</v>
      </c>
      <c r="C822" s="20" t="s">
        <v>147</v>
      </c>
      <c r="D822" s="20" t="s">
        <v>67</v>
      </c>
      <c r="E822" s="22">
        <f>SUM(F822:J822)</f>
        <v>40</v>
      </c>
      <c r="F822" s="22">
        <v>5</v>
      </c>
      <c r="G822" s="62">
        <v>30</v>
      </c>
      <c r="H822" s="22">
        <v>5</v>
      </c>
      <c r="I822" s="21" t="s">
        <v>929</v>
      </c>
      <c r="J822" s="21" t="s">
        <v>2898</v>
      </c>
      <c r="K822" s="20" t="s">
        <v>2905</v>
      </c>
      <c r="L822" s="20" t="s">
        <v>2906</v>
      </c>
    </row>
    <row r="823" spans="1:12" s="13" customFormat="1" ht="20.100000000000001" customHeight="1">
      <c r="A823" s="35">
        <v>3</v>
      </c>
      <c r="B823" s="19" t="s">
        <v>959</v>
      </c>
      <c r="C823" s="20" t="s">
        <v>35</v>
      </c>
      <c r="D823" s="20" t="s">
        <v>10</v>
      </c>
      <c r="E823" s="22">
        <v>40</v>
      </c>
      <c r="F823" s="22">
        <v>10</v>
      </c>
      <c r="G823" s="62">
        <v>29</v>
      </c>
      <c r="H823" s="22">
        <v>1</v>
      </c>
      <c r="I823" s="21" t="s">
        <v>929</v>
      </c>
      <c r="J823" s="21" t="s">
        <v>946</v>
      </c>
      <c r="K823" s="20" t="s">
        <v>954</v>
      </c>
      <c r="L823" s="20" t="s">
        <v>2892</v>
      </c>
    </row>
    <row r="824" spans="1:12" s="13" customFormat="1" ht="20.100000000000001" customHeight="1">
      <c r="A824" s="35">
        <v>3</v>
      </c>
      <c r="B824" s="19" t="s">
        <v>2907</v>
      </c>
      <c r="C824" s="20" t="s">
        <v>147</v>
      </c>
      <c r="D824" s="20" t="s">
        <v>67</v>
      </c>
      <c r="E824" s="22">
        <f>SUM(F824:J824)</f>
        <v>26</v>
      </c>
      <c r="F824" s="22">
        <v>3</v>
      </c>
      <c r="G824" s="62">
        <v>20</v>
      </c>
      <c r="H824" s="22">
        <v>3</v>
      </c>
      <c r="I824" s="21" t="s">
        <v>929</v>
      </c>
      <c r="J824" s="21" t="s">
        <v>2898</v>
      </c>
      <c r="K824" s="20" t="s">
        <v>2905</v>
      </c>
      <c r="L824" s="20" t="s">
        <v>2906</v>
      </c>
    </row>
    <row r="825" spans="1:12" s="13" customFormat="1" ht="20.100000000000001" customHeight="1">
      <c r="A825" s="36">
        <v>3</v>
      </c>
      <c r="B825" s="5" t="s">
        <v>4430</v>
      </c>
      <c r="C825" s="3" t="s">
        <v>2105</v>
      </c>
      <c r="D825" s="3" t="s">
        <v>67</v>
      </c>
      <c r="E825" s="27">
        <f>SUM(F825:J825)</f>
        <v>334</v>
      </c>
      <c r="F825" s="27">
        <v>0</v>
      </c>
      <c r="G825" s="60">
        <v>334</v>
      </c>
      <c r="H825" s="27">
        <v>0</v>
      </c>
      <c r="I825" s="3" t="s">
        <v>4423</v>
      </c>
      <c r="J825" s="3" t="s">
        <v>4424</v>
      </c>
      <c r="K825" s="3" t="s">
        <v>4431</v>
      </c>
      <c r="L825" s="3" t="s">
        <v>4432</v>
      </c>
    </row>
    <row r="826" spans="1:12" s="13" customFormat="1" ht="20.100000000000001" customHeight="1">
      <c r="A826" s="36">
        <v>3</v>
      </c>
      <c r="B826" s="5" t="s">
        <v>4421</v>
      </c>
      <c r="C826" s="3" t="s">
        <v>1623</v>
      </c>
      <c r="D826" s="3" t="s">
        <v>1644</v>
      </c>
      <c r="E826" s="27">
        <f>SUM(F826:J826)</f>
        <v>210</v>
      </c>
      <c r="F826" s="27">
        <v>90</v>
      </c>
      <c r="G826" s="60">
        <v>110</v>
      </c>
      <c r="H826" s="27">
        <v>10</v>
      </c>
      <c r="I826" s="6" t="s">
        <v>4395</v>
      </c>
      <c r="J826" s="6" t="s">
        <v>4396</v>
      </c>
      <c r="K826" s="3" t="s">
        <v>4403</v>
      </c>
      <c r="L826" s="3" t="s">
        <v>4404</v>
      </c>
    </row>
    <row r="827" spans="1:12" s="13" customFormat="1" ht="20.100000000000001" customHeight="1">
      <c r="A827" s="36">
        <v>3</v>
      </c>
      <c r="B827" s="5" t="s">
        <v>4422</v>
      </c>
      <c r="C827" s="3" t="s">
        <v>147</v>
      </c>
      <c r="D827" s="3" t="s">
        <v>67</v>
      </c>
      <c r="E827" s="27">
        <f>SUM(F827:J827)</f>
        <v>1208</v>
      </c>
      <c r="F827" s="27">
        <f>32+310+37</f>
        <v>379</v>
      </c>
      <c r="G827" s="60">
        <f>74+716+39</f>
        <v>829</v>
      </c>
      <c r="H827" s="27">
        <v>0</v>
      </c>
      <c r="I827" s="6" t="s">
        <v>4423</v>
      </c>
      <c r="J827" s="6" t="s">
        <v>4424</v>
      </c>
      <c r="K827" s="3" t="s">
        <v>4425</v>
      </c>
      <c r="L827" s="3" t="s">
        <v>4426</v>
      </c>
    </row>
    <row r="828" spans="1:12" s="13" customFormat="1" ht="20.100000000000001" customHeight="1">
      <c r="A828" s="36">
        <v>3</v>
      </c>
      <c r="B828" s="5" t="s">
        <v>4427</v>
      </c>
      <c r="C828" s="3" t="s">
        <v>3625</v>
      </c>
      <c r="D828" s="3" t="s">
        <v>1551</v>
      </c>
      <c r="E828" s="27">
        <f>SUM(F828:J828)</f>
        <v>151</v>
      </c>
      <c r="F828" s="27">
        <v>30</v>
      </c>
      <c r="G828" s="60">
        <v>120</v>
      </c>
      <c r="H828" s="27">
        <v>1</v>
      </c>
      <c r="I828" s="6" t="s">
        <v>4423</v>
      </c>
      <c r="J828" s="6" t="s">
        <v>4424</v>
      </c>
      <c r="K828" s="3" t="s">
        <v>4428</v>
      </c>
      <c r="L828" s="3" t="s">
        <v>4429</v>
      </c>
    </row>
    <row r="829" spans="1:12" s="13" customFormat="1" ht="20.100000000000001" customHeight="1">
      <c r="A829" s="36">
        <v>3</v>
      </c>
      <c r="B829" s="5" t="s">
        <v>1230</v>
      </c>
      <c r="C829" s="3" t="s">
        <v>193</v>
      </c>
      <c r="D829" s="3" t="s">
        <v>10</v>
      </c>
      <c r="E829" s="27">
        <v>16414</v>
      </c>
      <c r="F829" s="27">
        <v>4901</v>
      </c>
      <c r="G829" s="60">
        <v>11364</v>
      </c>
      <c r="H829" s="27">
        <v>147</v>
      </c>
      <c r="I829" s="6" t="s">
        <v>1219</v>
      </c>
      <c r="J829" s="6" t="s">
        <v>1229</v>
      </c>
      <c r="K829" s="3" t="s">
        <v>1231</v>
      </c>
      <c r="L829" s="3" t="s">
        <v>1232</v>
      </c>
    </row>
    <row r="830" spans="1:12" s="13" customFormat="1" ht="20.100000000000001" customHeight="1">
      <c r="A830" s="36">
        <v>3</v>
      </c>
      <c r="B830" s="5" t="s">
        <v>1244</v>
      </c>
      <c r="C830" s="3" t="s">
        <v>83</v>
      </c>
      <c r="D830" s="3" t="s">
        <v>10</v>
      </c>
      <c r="E830" s="27">
        <v>8000</v>
      </c>
      <c r="F830" s="27">
        <v>2000</v>
      </c>
      <c r="G830" s="60">
        <v>5000</v>
      </c>
      <c r="H830" s="27">
        <v>1000</v>
      </c>
      <c r="I830" s="6" t="s">
        <v>1219</v>
      </c>
      <c r="J830" s="6" t="s">
        <v>4753</v>
      </c>
      <c r="K830" s="3" t="s">
        <v>1245</v>
      </c>
      <c r="L830" s="3" t="s">
        <v>1246</v>
      </c>
    </row>
    <row r="831" spans="1:12" s="13" customFormat="1" ht="20.100000000000001" customHeight="1">
      <c r="A831" s="36">
        <v>3</v>
      </c>
      <c r="B831" s="5" t="s">
        <v>1286</v>
      </c>
      <c r="C831" s="3" t="s">
        <v>83</v>
      </c>
      <c r="D831" s="3" t="s">
        <v>10</v>
      </c>
      <c r="E831" s="18">
        <v>5692</v>
      </c>
      <c r="F831" s="18">
        <v>2186</v>
      </c>
      <c r="G831" s="61">
        <v>2206</v>
      </c>
      <c r="H831" s="18">
        <v>1300</v>
      </c>
      <c r="I831" s="6" t="s">
        <v>1219</v>
      </c>
      <c r="J831" s="6" t="s">
        <v>1254</v>
      </c>
      <c r="K831" s="3" t="s">
        <v>1287</v>
      </c>
      <c r="L831" s="3" t="s">
        <v>1288</v>
      </c>
    </row>
    <row r="832" spans="1:12" s="13" customFormat="1" ht="20.100000000000001" customHeight="1">
      <c r="A832" s="36">
        <v>3</v>
      </c>
      <c r="B832" s="5" t="s">
        <v>1289</v>
      </c>
      <c r="C832" s="3" t="s">
        <v>83</v>
      </c>
      <c r="D832" s="3" t="s">
        <v>10</v>
      </c>
      <c r="E832" s="27">
        <v>21000</v>
      </c>
      <c r="F832" s="27">
        <v>18000</v>
      </c>
      <c r="G832" s="60">
        <v>2000</v>
      </c>
      <c r="H832" s="27">
        <v>1000</v>
      </c>
      <c r="I832" s="6" t="s">
        <v>1219</v>
      </c>
      <c r="J832" s="6" t="s">
        <v>4760</v>
      </c>
      <c r="K832" s="3" t="s">
        <v>1245</v>
      </c>
      <c r="L832" s="3" t="s">
        <v>1246</v>
      </c>
    </row>
    <row r="833" spans="1:12" s="13" customFormat="1" ht="20.100000000000001" customHeight="1">
      <c r="A833" s="36">
        <v>3</v>
      </c>
      <c r="B833" s="5" t="s">
        <v>1293</v>
      </c>
      <c r="C833" s="3" t="s">
        <v>193</v>
      </c>
      <c r="D833" s="3" t="s">
        <v>10</v>
      </c>
      <c r="E833" s="27">
        <v>1770</v>
      </c>
      <c r="F833" s="27">
        <v>200</v>
      </c>
      <c r="G833" s="60">
        <v>1500</v>
      </c>
      <c r="H833" s="27">
        <v>70</v>
      </c>
      <c r="I833" s="6" t="s">
        <v>1219</v>
      </c>
      <c r="J833" s="6" t="s">
        <v>1240</v>
      </c>
      <c r="K833" s="3" t="s">
        <v>1294</v>
      </c>
      <c r="L833" s="3" t="s">
        <v>1295</v>
      </c>
    </row>
    <row r="834" spans="1:12" s="13" customFormat="1" ht="20.100000000000001" customHeight="1">
      <c r="A834" s="36">
        <v>3</v>
      </c>
      <c r="B834" s="5" t="s">
        <v>1379</v>
      </c>
      <c r="C834" s="3" t="s">
        <v>83</v>
      </c>
      <c r="D834" s="3" t="s">
        <v>67</v>
      </c>
      <c r="E834" s="27">
        <v>625</v>
      </c>
      <c r="F834" s="27">
        <v>415</v>
      </c>
      <c r="G834" s="60">
        <v>200</v>
      </c>
      <c r="H834" s="27">
        <v>10</v>
      </c>
      <c r="I834" s="6" t="s">
        <v>1219</v>
      </c>
      <c r="J834" s="6" t="s">
        <v>4767</v>
      </c>
      <c r="K834" s="3" t="s">
        <v>1380</v>
      </c>
      <c r="L834" s="3" t="s">
        <v>1381</v>
      </c>
    </row>
    <row r="835" spans="1:12" s="13" customFormat="1" ht="20.100000000000001" customHeight="1">
      <c r="A835" s="36">
        <v>3</v>
      </c>
      <c r="B835" s="5" t="s">
        <v>1452</v>
      </c>
      <c r="C835" s="3" t="s">
        <v>83</v>
      </c>
      <c r="D835" s="3" t="s">
        <v>10</v>
      </c>
      <c r="E835" s="27">
        <v>383</v>
      </c>
      <c r="F835" s="27">
        <v>293</v>
      </c>
      <c r="G835" s="60">
        <v>50</v>
      </c>
      <c r="H835" s="27">
        <v>40</v>
      </c>
      <c r="I835" s="6" t="s">
        <v>1219</v>
      </c>
      <c r="J835" s="6" t="s">
        <v>4760</v>
      </c>
      <c r="K835" s="3" t="s">
        <v>1453</v>
      </c>
      <c r="L835" s="3" t="s">
        <v>1454</v>
      </c>
    </row>
    <row r="836" spans="1:12" s="13" customFormat="1" ht="20.100000000000001" customHeight="1">
      <c r="A836" s="36">
        <v>3</v>
      </c>
      <c r="B836" s="5" t="s">
        <v>543</v>
      </c>
      <c r="C836" s="3" t="s">
        <v>14</v>
      </c>
      <c r="D836" s="3" t="s">
        <v>10</v>
      </c>
      <c r="E836" s="27">
        <f t="shared" ref="E836:E845" si="11">SUM(F836:J836)</f>
        <v>1635</v>
      </c>
      <c r="F836" s="27">
        <v>675</v>
      </c>
      <c r="G836" s="60">
        <v>958</v>
      </c>
      <c r="H836" s="27">
        <v>2</v>
      </c>
      <c r="I836" s="6" t="s">
        <v>2549</v>
      </c>
      <c r="J836" s="6" t="s">
        <v>2550</v>
      </c>
      <c r="K836" s="3" t="s">
        <v>526</v>
      </c>
      <c r="L836" s="3" t="s">
        <v>527</v>
      </c>
    </row>
    <row r="837" spans="1:12" s="13" customFormat="1" ht="20.100000000000001" customHeight="1">
      <c r="A837" s="36">
        <v>3</v>
      </c>
      <c r="B837" s="5" t="s">
        <v>2553</v>
      </c>
      <c r="C837" s="3" t="s">
        <v>14</v>
      </c>
      <c r="D837" s="3" t="s">
        <v>10</v>
      </c>
      <c r="E837" s="27">
        <f t="shared" si="11"/>
        <v>1586</v>
      </c>
      <c r="F837" s="27">
        <v>811</v>
      </c>
      <c r="G837" s="60">
        <v>773</v>
      </c>
      <c r="H837" s="27">
        <v>2</v>
      </c>
      <c r="I837" s="6" t="s">
        <v>2549</v>
      </c>
      <c r="J837" s="6" t="s">
        <v>2550</v>
      </c>
      <c r="K837" s="3" t="s">
        <v>2554</v>
      </c>
      <c r="L837" s="3" t="s">
        <v>2555</v>
      </c>
    </row>
    <row r="838" spans="1:12" s="13" customFormat="1" ht="20.100000000000001" customHeight="1">
      <c r="A838" s="36">
        <v>3</v>
      </c>
      <c r="B838" s="5" t="s">
        <v>2556</v>
      </c>
      <c r="C838" s="3" t="s">
        <v>14</v>
      </c>
      <c r="D838" s="3" t="s">
        <v>10</v>
      </c>
      <c r="E838" s="27">
        <f t="shared" si="11"/>
        <v>1297</v>
      </c>
      <c r="F838" s="27">
        <v>566</v>
      </c>
      <c r="G838" s="60">
        <v>728</v>
      </c>
      <c r="H838" s="27">
        <v>3</v>
      </c>
      <c r="I838" s="6" t="s">
        <v>2493</v>
      </c>
      <c r="J838" s="6" t="s">
        <v>2494</v>
      </c>
      <c r="K838" s="3" t="s">
        <v>2557</v>
      </c>
      <c r="L838" s="3" t="s">
        <v>2558</v>
      </c>
    </row>
    <row r="839" spans="1:12" s="13" customFormat="1" ht="20.100000000000001" customHeight="1">
      <c r="A839" s="36">
        <v>3</v>
      </c>
      <c r="B839" s="5" t="s">
        <v>2543</v>
      </c>
      <c r="C839" s="3" t="s">
        <v>1548</v>
      </c>
      <c r="D839" s="3" t="s">
        <v>37</v>
      </c>
      <c r="E839" s="27">
        <f t="shared" si="11"/>
        <v>778</v>
      </c>
      <c r="F839" s="27">
        <v>232</v>
      </c>
      <c r="G839" s="60">
        <v>531</v>
      </c>
      <c r="H839" s="27">
        <v>15</v>
      </c>
      <c r="I839" s="6" t="s">
        <v>2544</v>
      </c>
      <c r="J839" s="6" t="s">
        <v>2545</v>
      </c>
      <c r="K839" s="3" t="s">
        <v>2546</v>
      </c>
      <c r="L839" s="3" t="s">
        <v>2547</v>
      </c>
    </row>
    <row r="840" spans="1:12" s="13" customFormat="1" ht="20.100000000000001" customHeight="1">
      <c r="A840" s="36">
        <v>3</v>
      </c>
      <c r="B840" s="5" t="s">
        <v>542</v>
      </c>
      <c r="C840" s="3" t="s">
        <v>14</v>
      </c>
      <c r="D840" s="3" t="s">
        <v>10</v>
      </c>
      <c r="E840" s="27">
        <f t="shared" si="11"/>
        <v>2551</v>
      </c>
      <c r="F840" s="27">
        <v>1803</v>
      </c>
      <c r="G840" s="60">
        <v>490</v>
      </c>
      <c r="H840" s="27">
        <v>258</v>
      </c>
      <c r="I840" s="6" t="s">
        <v>2549</v>
      </c>
      <c r="J840" s="6" t="s">
        <v>2550</v>
      </c>
      <c r="K840" s="3" t="s">
        <v>2551</v>
      </c>
      <c r="L840" s="3" t="s">
        <v>2552</v>
      </c>
    </row>
    <row r="841" spans="1:12" s="13" customFormat="1" ht="20.100000000000001" customHeight="1">
      <c r="A841" s="36">
        <v>3</v>
      </c>
      <c r="B841" s="5" t="s">
        <v>2559</v>
      </c>
      <c r="C841" s="3" t="s">
        <v>14</v>
      </c>
      <c r="D841" s="3" t="s">
        <v>10</v>
      </c>
      <c r="E841" s="27">
        <f t="shared" si="11"/>
        <v>375</v>
      </c>
      <c r="F841" s="27">
        <v>174</v>
      </c>
      <c r="G841" s="60">
        <v>197</v>
      </c>
      <c r="H841" s="27">
        <v>4</v>
      </c>
      <c r="I841" s="6" t="s">
        <v>2493</v>
      </c>
      <c r="J841" s="6" t="s">
        <v>2494</v>
      </c>
      <c r="K841" s="3" t="s">
        <v>2560</v>
      </c>
      <c r="L841" s="3" t="s">
        <v>2561</v>
      </c>
    </row>
    <row r="842" spans="1:12" s="13" customFormat="1" ht="20.100000000000001" customHeight="1">
      <c r="A842" s="36">
        <v>3</v>
      </c>
      <c r="B842" s="5" t="s">
        <v>536</v>
      </c>
      <c r="C842" s="3" t="s">
        <v>14</v>
      </c>
      <c r="D842" s="3" t="s">
        <v>10</v>
      </c>
      <c r="E842" s="27">
        <f t="shared" si="11"/>
        <v>250</v>
      </c>
      <c r="F842" s="27">
        <v>80</v>
      </c>
      <c r="G842" s="60">
        <v>160</v>
      </c>
      <c r="H842" s="27">
        <v>10</v>
      </c>
      <c r="I842" s="6" t="s">
        <v>529</v>
      </c>
      <c r="J842" s="6" t="s">
        <v>535</v>
      </c>
      <c r="K842" s="3" t="s">
        <v>537</v>
      </c>
      <c r="L842" s="3" t="s">
        <v>538</v>
      </c>
    </row>
    <row r="843" spans="1:12" s="13" customFormat="1" ht="20.100000000000001" customHeight="1">
      <c r="A843" s="36">
        <v>3</v>
      </c>
      <c r="B843" s="5" t="s">
        <v>2539</v>
      </c>
      <c r="C843" s="3" t="s">
        <v>1547</v>
      </c>
      <c r="D843" s="3" t="s">
        <v>2540</v>
      </c>
      <c r="E843" s="27">
        <f t="shared" si="11"/>
        <v>100</v>
      </c>
      <c r="F843" s="27">
        <v>0</v>
      </c>
      <c r="G843" s="60">
        <v>100</v>
      </c>
      <c r="H843" s="27">
        <v>0</v>
      </c>
      <c r="I843" s="6" t="s">
        <v>2493</v>
      </c>
      <c r="J843" s="6" t="s">
        <v>1770</v>
      </c>
      <c r="K843" s="3" t="s">
        <v>2541</v>
      </c>
      <c r="L843" s="3" t="s">
        <v>2542</v>
      </c>
    </row>
    <row r="844" spans="1:12" s="13" customFormat="1" ht="20.100000000000001" customHeight="1">
      <c r="A844" s="36">
        <v>3</v>
      </c>
      <c r="B844" s="5" t="s">
        <v>540</v>
      </c>
      <c r="C844" s="3" t="s">
        <v>14</v>
      </c>
      <c r="D844" s="3" t="s">
        <v>10</v>
      </c>
      <c r="E844" s="27">
        <f t="shared" si="11"/>
        <v>112</v>
      </c>
      <c r="F844" s="27">
        <v>20</v>
      </c>
      <c r="G844" s="60">
        <v>91</v>
      </c>
      <c r="H844" s="27">
        <v>1</v>
      </c>
      <c r="I844" s="6" t="s">
        <v>2544</v>
      </c>
      <c r="J844" s="6" t="s">
        <v>539</v>
      </c>
      <c r="K844" s="3" t="s">
        <v>541</v>
      </c>
      <c r="L844" s="3" t="s">
        <v>2548</v>
      </c>
    </row>
    <row r="845" spans="1:12" s="13" customFormat="1" ht="20.100000000000001" customHeight="1">
      <c r="A845" s="36">
        <v>3</v>
      </c>
      <c r="B845" s="5" t="s">
        <v>544</v>
      </c>
      <c r="C845" s="3" t="s">
        <v>79</v>
      </c>
      <c r="D845" s="3" t="s">
        <v>10</v>
      </c>
      <c r="E845" s="27">
        <f t="shared" si="11"/>
        <v>48</v>
      </c>
      <c r="F845" s="27">
        <v>8</v>
      </c>
      <c r="G845" s="60">
        <v>39</v>
      </c>
      <c r="H845" s="27">
        <v>1</v>
      </c>
      <c r="I845" s="6" t="s">
        <v>529</v>
      </c>
      <c r="J845" s="6" t="s">
        <v>531</v>
      </c>
      <c r="K845" s="3" t="s">
        <v>545</v>
      </c>
      <c r="L845" s="3" t="s">
        <v>546</v>
      </c>
    </row>
    <row r="846" spans="1:12" s="13" customFormat="1" ht="20.100000000000001" customHeight="1">
      <c r="A846" s="36">
        <v>4</v>
      </c>
      <c r="B846" s="5" t="s">
        <v>2363</v>
      </c>
      <c r="C846" s="3" t="s">
        <v>14</v>
      </c>
      <c r="D846" s="3" t="s">
        <v>10</v>
      </c>
      <c r="E846" s="28">
        <v>2908</v>
      </c>
      <c r="F846" s="28">
        <v>2094</v>
      </c>
      <c r="G846" s="59">
        <v>814</v>
      </c>
      <c r="H846" s="28">
        <v>5</v>
      </c>
      <c r="I846" s="6" t="s">
        <v>491</v>
      </c>
      <c r="J846" s="6" t="s">
        <v>2364</v>
      </c>
      <c r="K846" s="3" t="s">
        <v>2365</v>
      </c>
      <c r="L846" s="3" t="s">
        <v>2366</v>
      </c>
    </row>
    <row r="847" spans="1:12" s="13" customFormat="1" ht="20.100000000000001" customHeight="1">
      <c r="A847" s="36">
        <v>4</v>
      </c>
      <c r="B847" s="5" t="s">
        <v>519</v>
      </c>
      <c r="C847" s="3" t="s">
        <v>14</v>
      </c>
      <c r="D847" s="3" t="s">
        <v>10</v>
      </c>
      <c r="E847" s="28">
        <f>SUM(F847:J847)</f>
        <v>986</v>
      </c>
      <c r="F847" s="28">
        <v>475</v>
      </c>
      <c r="G847" s="59">
        <v>501</v>
      </c>
      <c r="H847" s="28">
        <v>10</v>
      </c>
      <c r="I847" s="6" t="s">
        <v>491</v>
      </c>
      <c r="J847" s="17" t="s">
        <v>492</v>
      </c>
      <c r="K847" s="3" t="s">
        <v>494</v>
      </c>
      <c r="L847" s="3" t="s">
        <v>495</v>
      </c>
    </row>
    <row r="848" spans="1:12" s="13" customFormat="1" ht="20.100000000000001" customHeight="1">
      <c r="A848" s="36">
        <v>4</v>
      </c>
      <c r="B848" s="5" t="s">
        <v>2380</v>
      </c>
      <c r="C848" s="3" t="s">
        <v>1623</v>
      </c>
      <c r="D848" s="3" t="s">
        <v>1701</v>
      </c>
      <c r="E848" s="28">
        <v>20</v>
      </c>
      <c r="F848" s="28" t="s">
        <v>2274</v>
      </c>
      <c r="G848" s="59">
        <v>20</v>
      </c>
      <c r="H848" s="28" t="s">
        <v>2274</v>
      </c>
      <c r="I848" s="6" t="s">
        <v>491</v>
      </c>
      <c r="J848" s="6" t="s">
        <v>2381</v>
      </c>
      <c r="K848" s="3" t="s">
        <v>2382</v>
      </c>
      <c r="L848" s="3" t="s">
        <v>2383</v>
      </c>
    </row>
    <row r="849" spans="1:12" s="13" customFormat="1" ht="20.100000000000001" customHeight="1">
      <c r="A849" s="36">
        <v>4</v>
      </c>
      <c r="B849" s="5" t="s">
        <v>2388</v>
      </c>
      <c r="C849" s="3" t="s">
        <v>83</v>
      </c>
      <c r="D849" s="3" t="s">
        <v>10</v>
      </c>
      <c r="E849" s="28">
        <v>600</v>
      </c>
      <c r="F849" s="28" t="s">
        <v>2274</v>
      </c>
      <c r="G849" s="59">
        <v>600</v>
      </c>
      <c r="H849" s="28" t="s">
        <v>2274</v>
      </c>
      <c r="I849" s="6" t="s">
        <v>491</v>
      </c>
      <c r="J849" s="6" t="s">
        <v>2385</v>
      </c>
      <c r="K849" s="3" t="s">
        <v>2389</v>
      </c>
      <c r="L849" s="3" t="s">
        <v>2390</v>
      </c>
    </row>
    <row r="850" spans="1:12" s="13" customFormat="1" ht="20.100000000000001" customHeight="1">
      <c r="A850" s="36">
        <v>4</v>
      </c>
      <c r="B850" s="5" t="s">
        <v>2391</v>
      </c>
      <c r="C850" s="3" t="s">
        <v>83</v>
      </c>
      <c r="D850" s="3" t="s">
        <v>10</v>
      </c>
      <c r="E850" s="28">
        <v>500</v>
      </c>
      <c r="F850" s="28">
        <v>0</v>
      </c>
      <c r="G850" s="59">
        <v>500</v>
      </c>
      <c r="H850" s="28" t="s">
        <v>2274</v>
      </c>
      <c r="I850" s="6" t="s">
        <v>491</v>
      </c>
      <c r="J850" s="6" t="s">
        <v>2385</v>
      </c>
      <c r="K850" s="3" t="s">
        <v>2392</v>
      </c>
      <c r="L850" s="3" t="s">
        <v>2393</v>
      </c>
    </row>
    <row r="851" spans="1:12" s="13" customFormat="1" ht="20.100000000000001" customHeight="1">
      <c r="A851" s="36">
        <v>4</v>
      </c>
      <c r="B851" s="5" t="s">
        <v>2384</v>
      </c>
      <c r="C851" s="3" t="s">
        <v>79</v>
      </c>
      <c r="D851" s="3" t="s">
        <v>1701</v>
      </c>
      <c r="E851" s="28">
        <f>SUM(F851:J851)</f>
        <v>620</v>
      </c>
      <c r="F851" s="28">
        <v>160</v>
      </c>
      <c r="G851" s="59">
        <v>400</v>
      </c>
      <c r="H851" s="28">
        <v>60</v>
      </c>
      <c r="I851" s="6" t="s">
        <v>491</v>
      </c>
      <c r="J851" s="6" t="s">
        <v>2385</v>
      </c>
      <c r="K851" s="3" t="s">
        <v>2386</v>
      </c>
      <c r="L851" s="3" t="s">
        <v>2387</v>
      </c>
    </row>
    <row r="852" spans="1:12" s="13" customFormat="1" ht="20.100000000000001" customHeight="1">
      <c r="A852" s="36">
        <v>4</v>
      </c>
      <c r="B852" s="5" t="s">
        <v>2367</v>
      </c>
      <c r="C852" s="3" t="s">
        <v>193</v>
      </c>
      <c r="D852" s="3" t="s">
        <v>10</v>
      </c>
      <c r="E852" s="28">
        <v>300</v>
      </c>
      <c r="F852" s="28">
        <v>0</v>
      </c>
      <c r="G852" s="59">
        <v>300</v>
      </c>
      <c r="H852" s="28" t="s">
        <v>2368</v>
      </c>
      <c r="I852" s="6" t="s">
        <v>491</v>
      </c>
      <c r="J852" s="3" t="s">
        <v>1770</v>
      </c>
      <c r="K852" s="3" t="s">
        <v>2369</v>
      </c>
      <c r="L852" s="3" t="s">
        <v>2246</v>
      </c>
    </row>
    <row r="853" spans="1:12" s="13" customFormat="1" ht="20.100000000000001" customHeight="1">
      <c r="A853" s="36">
        <v>4</v>
      </c>
      <c r="B853" s="5" t="s">
        <v>2377</v>
      </c>
      <c r="C853" s="3" t="s">
        <v>83</v>
      </c>
      <c r="D853" s="3" t="s">
        <v>10</v>
      </c>
      <c r="E853" s="28">
        <f>F853+G853+H853</f>
        <v>315</v>
      </c>
      <c r="F853" s="28">
        <v>15</v>
      </c>
      <c r="G853" s="59">
        <v>290</v>
      </c>
      <c r="H853" s="28">
        <v>10</v>
      </c>
      <c r="I853" s="6" t="s">
        <v>491</v>
      </c>
      <c r="J853" s="17" t="s">
        <v>1938</v>
      </c>
      <c r="K853" s="3" t="s">
        <v>2378</v>
      </c>
      <c r="L853" s="3" t="s">
        <v>2379</v>
      </c>
    </row>
    <row r="854" spans="1:12" s="13" customFormat="1" ht="20.100000000000001" customHeight="1">
      <c r="A854" s="36">
        <v>4</v>
      </c>
      <c r="B854" s="5" t="s">
        <v>2371</v>
      </c>
      <c r="C854" s="3" t="s">
        <v>83</v>
      </c>
      <c r="D854" s="3" t="s">
        <v>2262</v>
      </c>
      <c r="E854" s="28">
        <v>250</v>
      </c>
      <c r="F854" s="28">
        <v>0</v>
      </c>
      <c r="G854" s="59">
        <v>250</v>
      </c>
      <c r="H854" s="28">
        <v>10</v>
      </c>
      <c r="I854" s="6" t="s">
        <v>491</v>
      </c>
      <c r="J854" s="3" t="s">
        <v>1938</v>
      </c>
      <c r="K854" s="3" t="s">
        <v>2372</v>
      </c>
      <c r="L854" s="3" t="s">
        <v>2373</v>
      </c>
    </row>
    <row r="855" spans="1:12" s="13" customFormat="1" ht="20.100000000000001" customHeight="1">
      <c r="A855" s="36">
        <v>4</v>
      </c>
      <c r="B855" s="5" t="s">
        <v>2394</v>
      </c>
      <c r="C855" s="3" t="s">
        <v>193</v>
      </c>
      <c r="D855" s="3" t="s">
        <v>1701</v>
      </c>
      <c r="E855" s="28">
        <v>100</v>
      </c>
      <c r="F855" s="28" t="s">
        <v>2274</v>
      </c>
      <c r="G855" s="59">
        <v>100</v>
      </c>
      <c r="H855" s="28" t="s">
        <v>2274</v>
      </c>
      <c r="I855" s="6" t="s">
        <v>491</v>
      </c>
      <c r="J855" s="3" t="s">
        <v>1831</v>
      </c>
      <c r="K855" s="3" t="s">
        <v>2395</v>
      </c>
      <c r="L855" s="3" t="s">
        <v>2396</v>
      </c>
    </row>
    <row r="856" spans="1:12" s="13" customFormat="1" ht="20.100000000000001" customHeight="1">
      <c r="A856" s="36">
        <v>4</v>
      </c>
      <c r="B856" s="5" t="s">
        <v>2374</v>
      </c>
      <c r="C856" s="3" t="s">
        <v>83</v>
      </c>
      <c r="D856" s="3" t="s">
        <v>10</v>
      </c>
      <c r="E856" s="28">
        <f>F856+G856+H856</f>
        <v>110</v>
      </c>
      <c r="F856" s="28">
        <v>10</v>
      </c>
      <c r="G856" s="59">
        <v>90</v>
      </c>
      <c r="H856" s="28">
        <v>10</v>
      </c>
      <c r="I856" s="6" t="s">
        <v>491</v>
      </c>
      <c r="J856" s="3" t="s">
        <v>1938</v>
      </c>
      <c r="K856" s="3" t="s">
        <v>2375</v>
      </c>
      <c r="L856" s="3" t="s">
        <v>2376</v>
      </c>
    </row>
    <row r="857" spans="1:12" s="13" customFormat="1" ht="20.100000000000001" customHeight="1">
      <c r="A857" s="36">
        <v>4</v>
      </c>
      <c r="B857" s="5" t="s">
        <v>2370</v>
      </c>
      <c r="C857" s="3" t="s">
        <v>193</v>
      </c>
      <c r="D857" s="3" t="s">
        <v>10</v>
      </c>
      <c r="E857" s="28">
        <v>70</v>
      </c>
      <c r="F857" s="28" t="s">
        <v>2368</v>
      </c>
      <c r="G857" s="59">
        <v>70</v>
      </c>
      <c r="H857" s="28" t="s">
        <v>2368</v>
      </c>
      <c r="I857" s="6" t="s">
        <v>491</v>
      </c>
      <c r="J857" s="3" t="s">
        <v>1770</v>
      </c>
      <c r="K857" s="3" t="s">
        <v>2369</v>
      </c>
      <c r="L857" s="3" t="s">
        <v>2246</v>
      </c>
    </row>
    <row r="858" spans="1:12" s="13" customFormat="1" ht="20.100000000000001" customHeight="1">
      <c r="A858" s="36">
        <v>4</v>
      </c>
      <c r="B858" s="5" t="s">
        <v>1945</v>
      </c>
      <c r="C858" s="3" t="s">
        <v>1625</v>
      </c>
      <c r="D858" s="3" t="s">
        <v>1639</v>
      </c>
      <c r="E858" s="27">
        <v>500</v>
      </c>
      <c r="F858" s="27">
        <v>90</v>
      </c>
      <c r="G858" s="60">
        <v>150</v>
      </c>
      <c r="H858" s="27">
        <v>50</v>
      </c>
      <c r="I858" s="6" t="s">
        <v>8112</v>
      </c>
      <c r="J858" s="6" t="s">
        <v>1793</v>
      </c>
      <c r="K858" s="3" t="s">
        <v>1946</v>
      </c>
      <c r="L858" s="3" t="s">
        <v>1947</v>
      </c>
    </row>
    <row r="859" spans="1:12" s="13" customFormat="1" ht="20.100000000000001" customHeight="1">
      <c r="A859" s="36">
        <v>4</v>
      </c>
      <c r="B859" s="5" t="s">
        <v>1933</v>
      </c>
      <c r="C859" s="3" t="s">
        <v>1703</v>
      </c>
      <c r="D859" s="3" t="s">
        <v>1573</v>
      </c>
      <c r="E859" s="27">
        <f>SUM(F859:J859)</f>
        <v>1850</v>
      </c>
      <c r="F859" s="27">
        <v>400</v>
      </c>
      <c r="G859" s="60">
        <v>1400</v>
      </c>
      <c r="H859" s="27">
        <v>50</v>
      </c>
      <c r="I859" s="6" t="s">
        <v>8112</v>
      </c>
      <c r="J859" s="6" t="s">
        <v>1934</v>
      </c>
      <c r="K859" s="3" t="s">
        <v>1935</v>
      </c>
      <c r="L859" s="3" t="s">
        <v>1936</v>
      </c>
    </row>
    <row r="860" spans="1:12" s="13" customFormat="1" ht="20.100000000000001" customHeight="1">
      <c r="A860" s="36">
        <v>4</v>
      </c>
      <c r="B860" s="5" t="s">
        <v>1952</v>
      </c>
      <c r="C860" s="3" t="s">
        <v>1703</v>
      </c>
      <c r="D860" s="3" t="s">
        <v>1573</v>
      </c>
      <c r="E860" s="27">
        <f>SUM(F860:J860)</f>
        <v>1356</v>
      </c>
      <c r="F860" s="27">
        <v>430</v>
      </c>
      <c r="G860" s="60">
        <v>916</v>
      </c>
      <c r="H860" s="27">
        <v>10</v>
      </c>
      <c r="I860" s="6" t="s">
        <v>8112</v>
      </c>
      <c r="J860" s="6" t="s">
        <v>1949</v>
      </c>
      <c r="K860" s="3" t="s">
        <v>1953</v>
      </c>
      <c r="L860" s="3" t="s">
        <v>1954</v>
      </c>
    </row>
    <row r="861" spans="1:12" s="13" customFormat="1" ht="20.100000000000001" customHeight="1">
      <c r="A861" s="36">
        <v>4</v>
      </c>
      <c r="B861" s="5" t="s">
        <v>1955</v>
      </c>
      <c r="C861" s="3" t="s">
        <v>1741</v>
      </c>
      <c r="D861" s="3" t="s">
        <v>1573</v>
      </c>
      <c r="E861" s="27">
        <v>600</v>
      </c>
      <c r="F861" s="27">
        <v>50</v>
      </c>
      <c r="G861" s="60">
        <v>470</v>
      </c>
      <c r="H861" s="27">
        <v>80</v>
      </c>
      <c r="I861" s="6" t="s">
        <v>8112</v>
      </c>
      <c r="J861" s="6" t="s">
        <v>1949</v>
      </c>
      <c r="K861" s="3" t="s">
        <v>1956</v>
      </c>
      <c r="L861" s="3" t="s">
        <v>1957</v>
      </c>
    </row>
    <row r="862" spans="1:12" s="13" customFormat="1" ht="20.100000000000001" customHeight="1">
      <c r="A862" s="36">
        <v>4</v>
      </c>
      <c r="B862" s="5" t="s">
        <v>1958</v>
      </c>
      <c r="C862" s="3" t="s">
        <v>1741</v>
      </c>
      <c r="D862" s="3" t="s">
        <v>1573</v>
      </c>
      <c r="E862" s="27">
        <v>500</v>
      </c>
      <c r="F862" s="27">
        <v>50</v>
      </c>
      <c r="G862" s="60">
        <v>400</v>
      </c>
      <c r="H862" s="27">
        <v>50</v>
      </c>
      <c r="I862" s="6" t="s">
        <v>8112</v>
      </c>
      <c r="J862" s="6" t="s">
        <v>1949</v>
      </c>
      <c r="K862" s="3" t="s">
        <v>1959</v>
      </c>
      <c r="L862" s="3" t="s">
        <v>1960</v>
      </c>
    </row>
    <row r="863" spans="1:12" s="13" customFormat="1" ht="20.100000000000001" customHeight="1">
      <c r="A863" s="36">
        <v>4</v>
      </c>
      <c r="B863" s="5" t="s">
        <v>1937</v>
      </c>
      <c r="C863" s="3" t="s">
        <v>1741</v>
      </c>
      <c r="D863" s="3" t="s">
        <v>1573</v>
      </c>
      <c r="E863" s="27">
        <f>F863+G863+H863</f>
        <v>2380</v>
      </c>
      <c r="F863" s="27">
        <v>2000</v>
      </c>
      <c r="G863" s="60">
        <v>350</v>
      </c>
      <c r="H863" s="27">
        <v>30</v>
      </c>
      <c r="I863" s="6" t="s">
        <v>8112</v>
      </c>
      <c r="J863" s="6" t="s">
        <v>1938</v>
      </c>
      <c r="K863" s="3" t="s">
        <v>1693</v>
      </c>
      <c r="L863" s="3" t="s">
        <v>1939</v>
      </c>
    </row>
    <row r="864" spans="1:12" s="13" customFormat="1" ht="20.100000000000001" customHeight="1">
      <c r="A864" s="36">
        <v>4</v>
      </c>
      <c r="B864" s="5" t="s">
        <v>1961</v>
      </c>
      <c r="C864" s="3" t="s">
        <v>1741</v>
      </c>
      <c r="D864" s="3" t="s">
        <v>1573</v>
      </c>
      <c r="E864" s="27">
        <f>SUM(F864:J864)</f>
        <v>265</v>
      </c>
      <c r="F864" s="27">
        <v>10</v>
      </c>
      <c r="G864" s="60">
        <v>250</v>
      </c>
      <c r="H864" s="27">
        <v>5</v>
      </c>
      <c r="I864" s="6" t="s">
        <v>8112</v>
      </c>
      <c r="J864" s="6" t="s">
        <v>1818</v>
      </c>
      <c r="K864" s="3" t="s">
        <v>1962</v>
      </c>
      <c r="L864" s="3" t="s">
        <v>1963</v>
      </c>
    </row>
    <row r="865" spans="1:12" s="13" customFormat="1" ht="20.100000000000001" customHeight="1">
      <c r="A865" s="36">
        <v>4</v>
      </c>
      <c r="B865" s="5" t="s">
        <v>1948</v>
      </c>
      <c r="C865" s="3" t="s">
        <v>1703</v>
      </c>
      <c r="D865" s="3" t="s">
        <v>1573</v>
      </c>
      <c r="E865" s="27">
        <f>SUM(F865:J865)</f>
        <v>344</v>
      </c>
      <c r="F865" s="27">
        <v>132</v>
      </c>
      <c r="G865" s="60">
        <v>207</v>
      </c>
      <c r="H865" s="27">
        <v>5</v>
      </c>
      <c r="I865" s="6" t="s">
        <v>8112</v>
      </c>
      <c r="J865" s="6" t="s">
        <v>1949</v>
      </c>
      <c r="K865" s="3" t="s">
        <v>1950</v>
      </c>
      <c r="L865" s="3" t="s">
        <v>1951</v>
      </c>
    </row>
    <row r="866" spans="1:12" s="13" customFormat="1" ht="20.100000000000001" customHeight="1">
      <c r="A866" s="36">
        <v>4</v>
      </c>
      <c r="B866" s="5" t="s">
        <v>1940</v>
      </c>
      <c r="C866" s="3" t="s">
        <v>1941</v>
      </c>
      <c r="D866" s="3" t="s">
        <v>1573</v>
      </c>
      <c r="E866" s="27">
        <f>SUM(F866:J866)</f>
        <v>150</v>
      </c>
      <c r="F866" s="27">
        <v>15</v>
      </c>
      <c r="G866" s="60">
        <v>135</v>
      </c>
      <c r="H866" s="27">
        <v>0</v>
      </c>
      <c r="I866" s="6" t="s">
        <v>8112</v>
      </c>
      <c r="J866" s="6" t="s">
        <v>1942</v>
      </c>
      <c r="K866" s="3" t="s">
        <v>1943</v>
      </c>
      <c r="L866" s="3" t="s">
        <v>1944</v>
      </c>
    </row>
    <row r="867" spans="1:12" s="13" customFormat="1" ht="20.100000000000001" customHeight="1">
      <c r="A867" s="36">
        <v>4</v>
      </c>
      <c r="B867" s="5" t="s">
        <v>2139</v>
      </c>
      <c r="C867" s="3" t="s">
        <v>14</v>
      </c>
      <c r="D867" s="3" t="s">
        <v>1569</v>
      </c>
      <c r="E867" s="28">
        <v>800</v>
      </c>
      <c r="F867" s="28">
        <v>312</v>
      </c>
      <c r="G867" s="59">
        <v>453</v>
      </c>
      <c r="H867" s="28">
        <v>35</v>
      </c>
      <c r="I867" s="6" t="s">
        <v>2129</v>
      </c>
      <c r="J867" s="6" t="s">
        <v>2136</v>
      </c>
      <c r="K867" s="3" t="s">
        <v>2137</v>
      </c>
      <c r="L867" s="3" t="s">
        <v>2138</v>
      </c>
    </row>
    <row r="868" spans="1:12" s="13" customFormat="1" ht="20.100000000000001" customHeight="1">
      <c r="A868" s="36">
        <v>4</v>
      </c>
      <c r="B868" s="5" t="s">
        <v>372</v>
      </c>
      <c r="C868" s="3" t="s">
        <v>14</v>
      </c>
      <c r="D868" s="3" t="s">
        <v>10</v>
      </c>
      <c r="E868" s="28">
        <v>661</v>
      </c>
      <c r="F868" s="28">
        <v>388</v>
      </c>
      <c r="G868" s="59">
        <v>239</v>
      </c>
      <c r="H868" s="28">
        <v>34</v>
      </c>
      <c r="I868" s="6" t="s">
        <v>2119</v>
      </c>
      <c r="J868" s="6" t="s">
        <v>327</v>
      </c>
      <c r="K868" s="3" t="s">
        <v>329</v>
      </c>
      <c r="L868" s="3" t="s">
        <v>330</v>
      </c>
    </row>
    <row r="869" spans="1:12" s="13" customFormat="1" ht="20.100000000000001" customHeight="1">
      <c r="A869" s="36">
        <v>4</v>
      </c>
      <c r="B869" s="5" t="s">
        <v>2132</v>
      </c>
      <c r="C869" s="3" t="s">
        <v>14</v>
      </c>
      <c r="D869" s="3" t="s">
        <v>10</v>
      </c>
      <c r="E869" s="28">
        <v>222</v>
      </c>
      <c r="F869" s="28">
        <v>64</v>
      </c>
      <c r="G869" s="59">
        <v>150</v>
      </c>
      <c r="H869" s="28">
        <v>8</v>
      </c>
      <c r="I869" s="6" t="s">
        <v>2099</v>
      </c>
      <c r="J869" s="6" t="s">
        <v>2100</v>
      </c>
      <c r="K869" s="3" t="s">
        <v>2133</v>
      </c>
      <c r="L869" s="3" t="s">
        <v>2134</v>
      </c>
    </row>
    <row r="870" spans="1:12" s="13" customFormat="1" ht="20.100000000000001" customHeight="1">
      <c r="A870" s="36">
        <v>4</v>
      </c>
      <c r="B870" s="5" t="s">
        <v>369</v>
      </c>
      <c r="C870" s="3" t="s">
        <v>14</v>
      </c>
      <c r="D870" s="3" t="s">
        <v>10</v>
      </c>
      <c r="E870" s="28">
        <v>45</v>
      </c>
      <c r="F870" s="28">
        <v>0</v>
      </c>
      <c r="G870" s="59">
        <v>40</v>
      </c>
      <c r="H870" s="28">
        <v>5</v>
      </c>
      <c r="I870" s="6" t="s">
        <v>239</v>
      </c>
      <c r="J870" s="6" t="s">
        <v>251</v>
      </c>
      <c r="K870" s="3" t="s">
        <v>370</v>
      </c>
      <c r="L870" s="3" t="s">
        <v>254</v>
      </c>
    </row>
    <row r="871" spans="1:12" s="13" customFormat="1" ht="20.100000000000001" customHeight="1">
      <c r="A871" s="36">
        <v>4</v>
      </c>
      <c r="B871" s="5" t="s">
        <v>371</v>
      </c>
      <c r="C871" s="3" t="s">
        <v>14</v>
      </c>
      <c r="D871" s="3" t="s">
        <v>10</v>
      </c>
      <c r="E871" s="28">
        <v>80</v>
      </c>
      <c r="F871" s="28">
        <v>40</v>
      </c>
      <c r="G871" s="59">
        <v>35</v>
      </c>
      <c r="H871" s="28">
        <v>5</v>
      </c>
      <c r="I871" s="6" t="s">
        <v>239</v>
      </c>
      <c r="J871" s="6" t="s">
        <v>251</v>
      </c>
      <c r="K871" s="3" t="s">
        <v>370</v>
      </c>
      <c r="L871" s="3" t="s">
        <v>254</v>
      </c>
    </row>
    <row r="872" spans="1:12" s="13" customFormat="1" ht="20.100000000000001" customHeight="1">
      <c r="A872" s="36">
        <v>4</v>
      </c>
      <c r="B872" s="5" t="s">
        <v>2135</v>
      </c>
      <c r="C872" s="3" t="s">
        <v>14</v>
      </c>
      <c r="D872" s="3" t="s">
        <v>10</v>
      </c>
      <c r="E872" s="28">
        <v>25</v>
      </c>
      <c r="F872" s="28">
        <v>0</v>
      </c>
      <c r="G872" s="59">
        <v>0</v>
      </c>
      <c r="H872" s="28">
        <v>0</v>
      </c>
      <c r="I872" s="6" t="s">
        <v>2129</v>
      </c>
      <c r="J872" s="6" t="s">
        <v>2136</v>
      </c>
      <c r="K872" s="3" t="s">
        <v>2137</v>
      </c>
      <c r="L872" s="3" t="s">
        <v>2138</v>
      </c>
    </row>
    <row r="873" spans="1:12" s="13" customFormat="1" ht="20.100000000000001" customHeight="1">
      <c r="A873" s="36">
        <v>4</v>
      </c>
      <c r="B873" s="5" t="s">
        <v>381</v>
      </c>
      <c r="C873" s="3" t="s">
        <v>79</v>
      </c>
      <c r="D873" s="3" t="s">
        <v>10</v>
      </c>
      <c r="E873" s="28">
        <v>1299</v>
      </c>
      <c r="F873" s="28">
        <v>150</v>
      </c>
      <c r="G873" s="59">
        <v>1149</v>
      </c>
      <c r="H873" s="28">
        <v>0</v>
      </c>
      <c r="I873" s="6" t="s">
        <v>239</v>
      </c>
      <c r="J873" s="6" t="s">
        <v>346</v>
      </c>
      <c r="K873" s="3" t="s">
        <v>379</v>
      </c>
      <c r="L873" s="3" t="s">
        <v>380</v>
      </c>
    </row>
    <row r="874" spans="1:12" s="13" customFormat="1" ht="20.100000000000001" customHeight="1">
      <c r="A874" s="36">
        <v>4</v>
      </c>
      <c r="B874" s="5" t="s">
        <v>378</v>
      </c>
      <c r="C874" s="3" t="s">
        <v>79</v>
      </c>
      <c r="D874" s="3" t="s">
        <v>10</v>
      </c>
      <c r="E874" s="28">
        <v>614</v>
      </c>
      <c r="F874" s="28">
        <v>90</v>
      </c>
      <c r="G874" s="59">
        <v>504</v>
      </c>
      <c r="H874" s="28">
        <v>20</v>
      </c>
      <c r="I874" s="6" t="s">
        <v>239</v>
      </c>
      <c r="J874" s="6" t="s">
        <v>346</v>
      </c>
      <c r="K874" s="3" t="s">
        <v>379</v>
      </c>
      <c r="L874" s="3" t="s">
        <v>380</v>
      </c>
    </row>
    <row r="875" spans="1:12" s="13" customFormat="1" ht="20.100000000000001" customHeight="1">
      <c r="A875" s="36">
        <v>4</v>
      </c>
      <c r="B875" s="5" t="s">
        <v>375</v>
      </c>
      <c r="C875" s="3" t="s">
        <v>83</v>
      </c>
      <c r="D875" s="3" t="s">
        <v>10</v>
      </c>
      <c r="E875" s="28">
        <v>450</v>
      </c>
      <c r="F875" s="28">
        <v>70</v>
      </c>
      <c r="G875" s="59">
        <v>380</v>
      </c>
      <c r="H875" s="28">
        <v>0</v>
      </c>
      <c r="I875" s="6" t="s">
        <v>239</v>
      </c>
      <c r="J875" s="6" t="s">
        <v>346</v>
      </c>
      <c r="K875" s="3" t="s">
        <v>376</v>
      </c>
      <c r="L875" s="3" t="s">
        <v>377</v>
      </c>
    </row>
    <row r="876" spans="1:12" s="13" customFormat="1" ht="20.100000000000001" customHeight="1">
      <c r="A876" s="36">
        <v>4</v>
      </c>
      <c r="B876" s="5" t="s">
        <v>354</v>
      </c>
      <c r="C876" s="3" t="s">
        <v>83</v>
      </c>
      <c r="D876" s="3" t="s">
        <v>10</v>
      </c>
      <c r="E876" s="28">
        <v>320</v>
      </c>
      <c r="F876" s="28">
        <v>0</v>
      </c>
      <c r="G876" s="59">
        <v>320</v>
      </c>
      <c r="H876" s="28" t="s">
        <v>2227</v>
      </c>
      <c r="I876" s="6" t="s">
        <v>239</v>
      </c>
      <c r="J876" s="6" t="s">
        <v>240</v>
      </c>
      <c r="K876" s="3" t="s">
        <v>355</v>
      </c>
      <c r="L876" s="3" t="s">
        <v>356</v>
      </c>
    </row>
    <row r="877" spans="1:12" s="13" customFormat="1" ht="20.100000000000001" customHeight="1">
      <c r="A877" s="36">
        <v>4</v>
      </c>
      <c r="B877" s="5" t="s">
        <v>392</v>
      </c>
      <c r="C877" s="3" t="s">
        <v>83</v>
      </c>
      <c r="D877" s="3" t="s">
        <v>10</v>
      </c>
      <c r="E877" s="28">
        <v>1603</v>
      </c>
      <c r="F877" s="28">
        <v>1303</v>
      </c>
      <c r="G877" s="59">
        <v>300</v>
      </c>
      <c r="H877" s="28" t="s">
        <v>2227</v>
      </c>
      <c r="I877" s="6" t="s">
        <v>239</v>
      </c>
      <c r="J877" s="6" t="s">
        <v>350</v>
      </c>
      <c r="K877" s="3" t="s">
        <v>393</v>
      </c>
      <c r="L877" s="3" t="s">
        <v>394</v>
      </c>
    </row>
    <row r="878" spans="1:12" s="13" customFormat="1" ht="20.100000000000001" customHeight="1">
      <c r="A878" s="36">
        <v>4</v>
      </c>
      <c r="B878" s="5" t="s">
        <v>366</v>
      </c>
      <c r="C878" s="3" t="s">
        <v>147</v>
      </c>
      <c r="D878" s="3" t="s">
        <v>10</v>
      </c>
      <c r="E878" s="28">
        <v>693</v>
      </c>
      <c r="F878" s="28">
        <v>420</v>
      </c>
      <c r="G878" s="59">
        <v>270</v>
      </c>
      <c r="H878" s="28">
        <v>3</v>
      </c>
      <c r="I878" s="6" t="s">
        <v>239</v>
      </c>
      <c r="J878" s="6" t="s">
        <v>240</v>
      </c>
      <c r="K878" s="3" t="s">
        <v>367</v>
      </c>
      <c r="L878" s="3" t="s">
        <v>368</v>
      </c>
    </row>
    <row r="879" spans="1:12" s="13" customFormat="1" ht="20.100000000000001" customHeight="1">
      <c r="A879" s="36">
        <v>4</v>
      </c>
      <c r="B879" s="5" t="s">
        <v>357</v>
      </c>
      <c r="C879" s="3" t="s">
        <v>83</v>
      </c>
      <c r="D879" s="3" t="s">
        <v>10</v>
      </c>
      <c r="E879" s="28">
        <v>320</v>
      </c>
      <c r="F879" s="28">
        <v>60</v>
      </c>
      <c r="G879" s="59">
        <v>260</v>
      </c>
      <c r="H879" s="28" t="s">
        <v>2227</v>
      </c>
      <c r="I879" s="6" t="s">
        <v>239</v>
      </c>
      <c r="J879" s="6" t="s">
        <v>240</v>
      </c>
      <c r="K879" s="3" t="s">
        <v>358</v>
      </c>
      <c r="L879" s="3" t="s">
        <v>359</v>
      </c>
    </row>
    <row r="880" spans="1:12" s="13" customFormat="1" ht="20.100000000000001" customHeight="1">
      <c r="A880" s="36">
        <v>4</v>
      </c>
      <c r="B880" s="5" t="s">
        <v>399</v>
      </c>
      <c r="C880" s="3" t="s">
        <v>83</v>
      </c>
      <c r="D880" s="3" t="s">
        <v>10</v>
      </c>
      <c r="E880" s="28">
        <v>260</v>
      </c>
      <c r="F880" s="28">
        <v>30</v>
      </c>
      <c r="G880" s="59">
        <v>230</v>
      </c>
      <c r="H880" s="28" t="s">
        <v>2227</v>
      </c>
      <c r="I880" s="6" t="s">
        <v>239</v>
      </c>
      <c r="J880" s="6" t="s">
        <v>350</v>
      </c>
      <c r="K880" s="3" t="s">
        <v>400</v>
      </c>
      <c r="L880" s="3" t="s">
        <v>401</v>
      </c>
    </row>
    <row r="881" spans="1:12" s="13" customFormat="1" ht="20.100000000000001" customHeight="1">
      <c r="A881" s="36">
        <v>4</v>
      </c>
      <c r="B881" s="5" t="s">
        <v>374</v>
      </c>
      <c r="C881" s="3" t="s">
        <v>79</v>
      </c>
      <c r="D881" s="3" t="s">
        <v>10</v>
      </c>
      <c r="E881" s="28">
        <v>350</v>
      </c>
      <c r="F881" s="28">
        <v>180</v>
      </c>
      <c r="G881" s="59">
        <v>170</v>
      </c>
      <c r="H881" s="28">
        <v>0</v>
      </c>
      <c r="I881" s="6" t="s">
        <v>239</v>
      </c>
      <c r="J881" s="6" t="s">
        <v>296</v>
      </c>
      <c r="K881" s="3" t="s">
        <v>341</v>
      </c>
      <c r="L881" s="3" t="s">
        <v>342</v>
      </c>
    </row>
    <row r="882" spans="1:12" s="13" customFormat="1" ht="20.100000000000001" customHeight="1">
      <c r="A882" s="36">
        <v>4</v>
      </c>
      <c r="B882" s="5" t="s">
        <v>389</v>
      </c>
      <c r="C882" s="3" t="s">
        <v>83</v>
      </c>
      <c r="D882" s="3" t="s">
        <v>10</v>
      </c>
      <c r="E882" s="28">
        <v>250</v>
      </c>
      <c r="F882" s="28">
        <v>100</v>
      </c>
      <c r="G882" s="59">
        <v>150</v>
      </c>
      <c r="H882" s="28" t="s">
        <v>2227</v>
      </c>
      <c r="I882" s="6" t="s">
        <v>239</v>
      </c>
      <c r="J882" s="6" t="s">
        <v>350</v>
      </c>
      <c r="K882" s="3" t="s">
        <v>390</v>
      </c>
      <c r="L882" s="3" t="s">
        <v>391</v>
      </c>
    </row>
    <row r="883" spans="1:12" s="13" customFormat="1" ht="20.100000000000001" customHeight="1">
      <c r="A883" s="36">
        <v>4</v>
      </c>
      <c r="B883" s="5" t="s">
        <v>363</v>
      </c>
      <c r="C883" s="3" t="s">
        <v>83</v>
      </c>
      <c r="D883" s="3" t="s">
        <v>10</v>
      </c>
      <c r="E883" s="28">
        <v>400</v>
      </c>
      <c r="F883" s="28">
        <v>250</v>
      </c>
      <c r="G883" s="59">
        <v>150</v>
      </c>
      <c r="H883" s="28" t="s">
        <v>2227</v>
      </c>
      <c r="I883" s="6" t="s">
        <v>239</v>
      </c>
      <c r="J883" s="6" t="s">
        <v>240</v>
      </c>
      <c r="K883" s="3" t="s">
        <v>364</v>
      </c>
      <c r="L883" s="3" t="s">
        <v>365</v>
      </c>
    </row>
    <row r="884" spans="1:12" s="13" customFormat="1" ht="20.100000000000001" customHeight="1">
      <c r="A884" s="36">
        <v>4</v>
      </c>
      <c r="B884" s="5" t="s">
        <v>396</v>
      </c>
      <c r="C884" s="3" t="s">
        <v>83</v>
      </c>
      <c r="D884" s="3" t="s">
        <v>10</v>
      </c>
      <c r="E884" s="28">
        <v>130</v>
      </c>
      <c r="F884" s="28">
        <v>10</v>
      </c>
      <c r="G884" s="59">
        <v>120</v>
      </c>
      <c r="H884" s="28" t="s">
        <v>2227</v>
      </c>
      <c r="I884" s="6" t="s">
        <v>239</v>
      </c>
      <c r="J884" s="6" t="s">
        <v>350</v>
      </c>
      <c r="K884" s="3" t="s">
        <v>397</v>
      </c>
      <c r="L884" s="3" t="s">
        <v>398</v>
      </c>
    </row>
    <row r="885" spans="1:12" s="13" customFormat="1" ht="20.100000000000001" customHeight="1">
      <c r="A885" s="36">
        <v>4</v>
      </c>
      <c r="B885" s="5" t="s">
        <v>360</v>
      </c>
      <c r="C885" s="3" t="s">
        <v>83</v>
      </c>
      <c r="D885" s="3" t="s">
        <v>10</v>
      </c>
      <c r="E885" s="28">
        <v>120</v>
      </c>
      <c r="F885" s="18">
        <v>0</v>
      </c>
      <c r="G885" s="59">
        <v>120</v>
      </c>
      <c r="H885" s="28" t="s">
        <v>2227</v>
      </c>
      <c r="I885" s="6" t="s">
        <v>239</v>
      </c>
      <c r="J885" s="6" t="s">
        <v>240</v>
      </c>
      <c r="K885" s="3" t="s">
        <v>361</v>
      </c>
      <c r="L885" s="3" t="s">
        <v>362</v>
      </c>
    </row>
    <row r="886" spans="1:12" s="13" customFormat="1" ht="20.100000000000001" customHeight="1">
      <c r="A886" s="36">
        <v>4</v>
      </c>
      <c r="B886" s="5" t="s">
        <v>373</v>
      </c>
      <c r="C886" s="3" t="s">
        <v>79</v>
      </c>
      <c r="D886" s="3" t="s">
        <v>10</v>
      </c>
      <c r="E886" s="28">
        <v>264</v>
      </c>
      <c r="F886" s="28">
        <v>160</v>
      </c>
      <c r="G886" s="59">
        <v>104</v>
      </c>
      <c r="H886" s="28">
        <v>0</v>
      </c>
      <c r="I886" s="6" t="s">
        <v>239</v>
      </c>
      <c r="J886" s="6" t="s">
        <v>296</v>
      </c>
      <c r="K886" s="3" t="s">
        <v>341</v>
      </c>
      <c r="L886" s="3" t="s">
        <v>342</v>
      </c>
    </row>
    <row r="887" spans="1:12" s="13" customFormat="1" ht="20.100000000000001" customHeight="1">
      <c r="A887" s="36">
        <v>4</v>
      </c>
      <c r="B887" s="5" t="s">
        <v>382</v>
      </c>
      <c r="C887" s="3" t="s">
        <v>35</v>
      </c>
      <c r="D887" s="3" t="s">
        <v>10</v>
      </c>
      <c r="E887" s="28">
        <v>200</v>
      </c>
      <c r="F887" s="28">
        <v>100</v>
      </c>
      <c r="G887" s="59">
        <v>100</v>
      </c>
      <c r="H887" s="28" t="s">
        <v>2227</v>
      </c>
      <c r="I887" s="6" t="s">
        <v>239</v>
      </c>
      <c r="J887" s="6" t="s">
        <v>350</v>
      </c>
      <c r="K887" s="3" t="s">
        <v>383</v>
      </c>
      <c r="L887" s="3" t="s">
        <v>384</v>
      </c>
    </row>
    <row r="888" spans="1:12" s="13" customFormat="1" ht="20.100000000000001" customHeight="1">
      <c r="A888" s="36">
        <v>4</v>
      </c>
      <c r="B888" s="5" t="s">
        <v>386</v>
      </c>
      <c r="C888" s="3" t="s">
        <v>83</v>
      </c>
      <c r="D888" s="3" t="s">
        <v>10</v>
      </c>
      <c r="E888" s="28">
        <v>100</v>
      </c>
      <c r="F888" s="28">
        <v>20</v>
      </c>
      <c r="G888" s="59">
        <v>80</v>
      </c>
      <c r="H888" s="28">
        <v>0</v>
      </c>
      <c r="I888" s="6" t="s">
        <v>239</v>
      </c>
      <c r="J888" s="6" t="s">
        <v>385</v>
      </c>
      <c r="K888" s="3" t="s">
        <v>387</v>
      </c>
      <c r="L888" s="3" t="s">
        <v>388</v>
      </c>
    </row>
    <row r="889" spans="1:12" s="13" customFormat="1" ht="20.100000000000001" customHeight="1">
      <c r="A889" s="36">
        <v>4</v>
      </c>
      <c r="B889" s="5" t="s">
        <v>395</v>
      </c>
      <c r="C889" s="3" t="s">
        <v>83</v>
      </c>
      <c r="D889" s="3" t="s">
        <v>10</v>
      </c>
      <c r="E889" s="28">
        <v>110</v>
      </c>
      <c r="F889" s="28">
        <v>30</v>
      </c>
      <c r="G889" s="59">
        <v>80</v>
      </c>
      <c r="H889" s="28" t="s">
        <v>2227</v>
      </c>
      <c r="I889" s="6" t="s">
        <v>239</v>
      </c>
      <c r="J889" s="6" t="s">
        <v>350</v>
      </c>
      <c r="K889" s="3" t="s">
        <v>393</v>
      </c>
      <c r="L889" s="3" t="s">
        <v>394</v>
      </c>
    </row>
    <row r="890" spans="1:12" s="13" customFormat="1" ht="20.100000000000001" customHeight="1">
      <c r="A890" s="36">
        <v>4</v>
      </c>
      <c r="B890" s="5" t="s">
        <v>159</v>
      </c>
      <c r="C890" s="3" t="s">
        <v>35</v>
      </c>
      <c r="D890" s="3" t="s">
        <v>10</v>
      </c>
      <c r="E890" s="28">
        <v>36</v>
      </c>
      <c r="F890" s="28">
        <v>20</v>
      </c>
      <c r="G890" s="59">
        <v>16</v>
      </c>
      <c r="H890" s="28" t="s">
        <v>2227</v>
      </c>
      <c r="I890" s="6" t="s">
        <v>239</v>
      </c>
      <c r="J890" s="6" t="s">
        <v>350</v>
      </c>
      <c r="K890" s="3" t="s">
        <v>383</v>
      </c>
      <c r="L890" s="3" t="s">
        <v>384</v>
      </c>
    </row>
    <row r="891" spans="1:12" s="13" customFormat="1" ht="20.100000000000001" customHeight="1">
      <c r="A891" s="36">
        <v>4</v>
      </c>
      <c r="B891" s="5" t="s">
        <v>2131</v>
      </c>
      <c r="C891" s="3" t="s">
        <v>147</v>
      </c>
      <c r="D891" s="3" t="s">
        <v>10</v>
      </c>
      <c r="E891" s="28">
        <f>SUM(F891:J891)</f>
        <v>101</v>
      </c>
      <c r="F891" s="28">
        <v>85</v>
      </c>
      <c r="G891" s="59">
        <v>15</v>
      </c>
      <c r="H891" s="28">
        <v>1</v>
      </c>
      <c r="I891" s="6" t="s">
        <v>2099</v>
      </c>
      <c r="J891" s="6" t="s">
        <v>2100</v>
      </c>
      <c r="K891" s="3" t="s">
        <v>2101</v>
      </c>
      <c r="L891" s="3" t="s">
        <v>2102</v>
      </c>
    </row>
    <row r="892" spans="1:12" s="13" customFormat="1" ht="20.100000000000001" customHeight="1">
      <c r="A892" s="36">
        <v>4</v>
      </c>
      <c r="B892" s="5" t="s">
        <v>4296</v>
      </c>
      <c r="C892" s="3" t="s">
        <v>147</v>
      </c>
      <c r="D892" s="3" t="s">
        <v>1551</v>
      </c>
      <c r="E892" s="27">
        <v>1000</v>
      </c>
      <c r="F892" s="27">
        <v>190</v>
      </c>
      <c r="G892" s="60">
        <v>800</v>
      </c>
      <c r="H892" s="27">
        <v>10</v>
      </c>
      <c r="I892" s="6" t="s">
        <v>8113</v>
      </c>
      <c r="J892" s="6" t="s">
        <v>2829</v>
      </c>
      <c r="K892" s="3" t="s">
        <v>4297</v>
      </c>
      <c r="L892" s="3" t="s">
        <v>4298</v>
      </c>
    </row>
    <row r="893" spans="1:12" s="13" customFormat="1" ht="20.100000000000001" customHeight="1">
      <c r="A893" s="36">
        <v>4</v>
      </c>
      <c r="B893" s="5" t="s">
        <v>4303</v>
      </c>
      <c r="C893" s="3" t="s">
        <v>83</v>
      </c>
      <c r="D893" s="3" t="s">
        <v>10</v>
      </c>
      <c r="E893" s="27">
        <v>330</v>
      </c>
      <c r="F893" s="27">
        <v>0</v>
      </c>
      <c r="G893" s="60">
        <v>330</v>
      </c>
      <c r="H893" s="27">
        <v>0</v>
      </c>
      <c r="I893" s="6" t="s">
        <v>8113</v>
      </c>
      <c r="J893" s="6" t="s">
        <v>4281</v>
      </c>
      <c r="K893" s="3" t="s">
        <v>4304</v>
      </c>
      <c r="L893" s="3" t="s">
        <v>4305</v>
      </c>
    </row>
    <row r="894" spans="1:12" s="13" customFormat="1" ht="20.100000000000001" customHeight="1">
      <c r="A894" s="36">
        <v>4</v>
      </c>
      <c r="B894" s="5" t="s">
        <v>4299</v>
      </c>
      <c r="C894" s="3" t="s">
        <v>147</v>
      </c>
      <c r="D894" s="3" t="s">
        <v>2106</v>
      </c>
      <c r="E894" s="27">
        <v>500</v>
      </c>
      <c r="F894" s="27">
        <v>190</v>
      </c>
      <c r="G894" s="60">
        <v>300</v>
      </c>
      <c r="H894" s="27">
        <v>10</v>
      </c>
      <c r="I894" s="6" t="s">
        <v>8113</v>
      </c>
      <c r="J894" s="6" t="s">
        <v>2829</v>
      </c>
      <c r="K894" s="3" t="s">
        <v>4297</v>
      </c>
      <c r="L894" s="3" t="s">
        <v>4298</v>
      </c>
    </row>
    <row r="895" spans="1:12" s="13" customFormat="1" ht="20.100000000000001" customHeight="1">
      <c r="A895" s="36">
        <v>4</v>
      </c>
      <c r="B895" s="5" t="s">
        <v>4306</v>
      </c>
      <c r="C895" s="3" t="s">
        <v>83</v>
      </c>
      <c r="D895" s="3" t="s">
        <v>10</v>
      </c>
      <c r="E895" s="27">
        <v>220</v>
      </c>
      <c r="F895" s="27">
        <v>0</v>
      </c>
      <c r="G895" s="60">
        <v>220</v>
      </c>
      <c r="H895" s="27">
        <v>0</v>
      </c>
      <c r="I895" s="6" t="s">
        <v>8113</v>
      </c>
      <c r="J895" s="6" t="s">
        <v>4281</v>
      </c>
      <c r="K895" s="3" t="s">
        <v>4307</v>
      </c>
      <c r="L895" s="3" t="s">
        <v>4308</v>
      </c>
    </row>
    <row r="896" spans="1:12" s="13" customFormat="1" ht="20.100000000000001" customHeight="1">
      <c r="A896" s="36">
        <v>4</v>
      </c>
      <c r="B896" s="5" t="s">
        <v>4300</v>
      </c>
      <c r="C896" s="3" t="s">
        <v>83</v>
      </c>
      <c r="D896" s="3" t="s">
        <v>10</v>
      </c>
      <c r="E896" s="27">
        <f t="shared" ref="E896:E916" si="12">SUM(F896:J896)</f>
        <v>280</v>
      </c>
      <c r="F896" s="27">
        <v>80</v>
      </c>
      <c r="G896" s="60">
        <v>200</v>
      </c>
      <c r="H896" s="27">
        <v>0</v>
      </c>
      <c r="I896" s="6" t="s">
        <v>8113</v>
      </c>
      <c r="J896" s="6" t="s">
        <v>4276</v>
      </c>
      <c r="K896" s="3" t="s">
        <v>4301</v>
      </c>
      <c r="L896" s="3" t="s">
        <v>4302</v>
      </c>
    </row>
    <row r="897" spans="1:12" s="13" customFormat="1" ht="20.100000000000001" customHeight="1">
      <c r="A897" s="36">
        <v>4</v>
      </c>
      <c r="B897" s="5" t="s">
        <v>4312</v>
      </c>
      <c r="C897" s="3" t="s">
        <v>147</v>
      </c>
      <c r="D897" s="3" t="s">
        <v>1551</v>
      </c>
      <c r="E897" s="27">
        <f t="shared" si="12"/>
        <v>415</v>
      </c>
      <c r="F897" s="27">
        <v>360</v>
      </c>
      <c r="G897" s="60">
        <v>50</v>
      </c>
      <c r="H897" s="27">
        <v>5</v>
      </c>
      <c r="I897" s="6" t="s">
        <v>8113</v>
      </c>
      <c r="J897" s="6" t="s">
        <v>2236</v>
      </c>
      <c r="K897" s="3" t="s">
        <v>4313</v>
      </c>
      <c r="L897" s="3" t="s">
        <v>4314</v>
      </c>
    </row>
    <row r="898" spans="1:12" s="13" customFormat="1" ht="20.100000000000001" customHeight="1">
      <c r="A898" s="36">
        <v>4</v>
      </c>
      <c r="B898" s="5" t="s">
        <v>4293</v>
      </c>
      <c r="C898" s="3" t="s">
        <v>79</v>
      </c>
      <c r="D898" s="3" t="s">
        <v>10</v>
      </c>
      <c r="E898" s="28">
        <f t="shared" si="12"/>
        <v>28</v>
      </c>
      <c r="F898" s="28">
        <v>0</v>
      </c>
      <c r="G898" s="59">
        <v>28</v>
      </c>
      <c r="H898" s="28">
        <v>0</v>
      </c>
      <c r="I898" s="6" t="s">
        <v>8113</v>
      </c>
      <c r="J898" s="6" t="s">
        <v>2469</v>
      </c>
      <c r="K898" s="3" t="s">
        <v>4294</v>
      </c>
      <c r="L898" s="3" t="s">
        <v>4295</v>
      </c>
    </row>
    <row r="899" spans="1:12" s="13" customFormat="1" ht="20.100000000000001" customHeight="1">
      <c r="A899" s="36">
        <v>4</v>
      </c>
      <c r="B899" s="5" t="s">
        <v>4309</v>
      </c>
      <c r="C899" s="3" t="s">
        <v>1635</v>
      </c>
      <c r="D899" s="3" t="s">
        <v>1551</v>
      </c>
      <c r="E899" s="27">
        <f t="shared" si="12"/>
        <v>10</v>
      </c>
      <c r="F899" s="27">
        <v>0</v>
      </c>
      <c r="G899" s="60">
        <v>10</v>
      </c>
      <c r="H899" s="27">
        <v>0</v>
      </c>
      <c r="I899" s="6" t="s">
        <v>8113</v>
      </c>
      <c r="J899" s="6" t="s">
        <v>1938</v>
      </c>
      <c r="K899" s="3" t="s">
        <v>4310</v>
      </c>
      <c r="L899" s="3" t="s">
        <v>4311</v>
      </c>
    </row>
    <row r="900" spans="1:12" s="13" customFormat="1" ht="20.100000000000001" customHeight="1">
      <c r="A900" s="36">
        <v>4</v>
      </c>
      <c r="B900" s="4" t="s">
        <v>4511</v>
      </c>
      <c r="C900" s="3" t="s">
        <v>83</v>
      </c>
      <c r="D900" s="3" t="s">
        <v>10</v>
      </c>
      <c r="E900" s="27">
        <f t="shared" si="12"/>
        <v>800</v>
      </c>
      <c r="F900" s="27">
        <v>550</v>
      </c>
      <c r="G900" s="60">
        <v>200</v>
      </c>
      <c r="H900" s="27">
        <v>50</v>
      </c>
      <c r="I900" s="6" t="s">
        <v>4473</v>
      </c>
      <c r="J900" s="6" t="s">
        <v>4499</v>
      </c>
      <c r="K900" s="3" t="s">
        <v>4512</v>
      </c>
      <c r="L900" s="3" t="s">
        <v>4513</v>
      </c>
    </row>
    <row r="901" spans="1:12" s="13" customFormat="1" ht="20.100000000000001" customHeight="1">
      <c r="A901" s="36">
        <v>4</v>
      </c>
      <c r="B901" s="5" t="s">
        <v>4517</v>
      </c>
      <c r="C901" s="3" t="s">
        <v>83</v>
      </c>
      <c r="D901" s="3" t="s">
        <v>1573</v>
      </c>
      <c r="E901" s="27">
        <f t="shared" si="12"/>
        <v>670</v>
      </c>
      <c r="F901" s="27">
        <v>500</v>
      </c>
      <c r="G901" s="60">
        <v>120</v>
      </c>
      <c r="H901" s="27">
        <v>50</v>
      </c>
      <c r="I901" s="6" t="s">
        <v>4473</v>
      </c>
      <c r="J901" s="6" t="s">
        <v>4499</v>
      </c>
      <c r="K901" s="3" t="s">
        <v>4518</v>
      </c>
      <c r="L901" s="3" t="s">
        <v>4519</v>
      </c>
    </row>
    <row r="902" spans="1:12" s="13" customFormat="1" ht="20.100000000000001" customHeight="1">
      <c r="A902" s="36">
        <v>4</v>
      </c>
      <c r="B902" s="5" t="s">
        <v>4531</v>
      </c>
      <c r="C902" s="3" t="s">
        <v>147</v>
      </c>
      <c r="D902" s="3" t="s">
        <v>10</v>
      </c>
      <c r="E902" s="27">
        <f t="shared" si="12"/>
        <v>100</v>
      </c>
      <c r="F902" s="27">
        <v>0</v>
      </c>
      <c r="G902" s="60">
        <v>100</v>
      </c>
      <c r="H902" s="27">
        <v>0</v>
      </c>
      <c r="I902" s="6" t="s">
        <v>4526</v>
      </c>
      <c r="J902" s="6" t="s">
        <v>4527</v>
      </c>
      <c r="K902" s="3" t="s">
        <v>4532</v>
      </c>
      <c r="L902" s="3" t="s">
        <v>4533</v>
      </c>
    </row>
    <row r="903" spans="1:12" s="13" customFormat="1" ht="20.100000000000001" customHeight="1">
      <c r="A903" s="36">
        <v>4</v>
      </c>
      <c r="B903" s="4" t="s">
        <v>4515</v>
      </c>
      <c r="C903" s="3" t="s">
        <v>83</v>
      </c>
      <c r="D903" s="3" t="s">
        <v>10</v>
      </c>
      <c r="E903" s="27">
        <f t="shared" si="12"/>
        <v>675</v>
      </c>
      <c r="F903" s="27">
        <v>545</v>
      </c>
      <c r="G903" s="60">
        <v>100</v>
      </c>
      <c r="H903" s="27">
        <v>30</v>
      </c>
      <c r="I903" s="6" t="s">
        <v>1204</v>
      </c>
      <c r="J903" s="6" t="s">
        <v>1205</v>
      </c>
      <c r="K903" s="3" t="s">
        <v>1206</v>
      </c>
      <c r="L903" s="3" t="s">
        <v>1207</v>
      </c>
    </row>
    <row r="904" spans="1:12" s="13" customFormat="1" ht="20.100000000000001" customHeight="1">
      <c r="A904" s="36">
        <v>4</v>
      </c>
      <c r="B904" s="4" t="s">
        <v>4521</v>
      </c>
      <c r="C904" s="3" t="s">
        <v>83</v>
      </c>
      <c r="D904" s="3" t="s">
        <v>10</v>
      </c>
      <c r="E904" s="27">
        <f t="shared" si="12"/>
        <v>858</v>
      </c>
      <c r="F904" s="27">
        <v>708</v>
      </c>
      <c r="G904" s="60">
        <v>100</v>
      </c>
      <c r="H904" s="27">
        <v>50</v>
      </c>
      <c r="I904" s="6" t="s">
        <v>4473</v>
      </c>
      <c r="J904" s="6" t="s">
        <v>4499</v>
      </c>
      <c r="K904" s="3" t="s">
        <v>4504</v>
      </c>
      <c r="L904" s="3" t="s">
        <v>4505</v>
      </c>
    </row>
    <row r="905" spans="1:12" s="13" customFormat="1" ht="20.100000000000001" customHeight="1">
      <c r="A905" s="36">
        <v>4</v>
      </c>
      <c r="B905" s="4" t="s">
        <v>4514</v>
      </c>
      <c r="C905" s="3" t="s">
        <v>83</v>
      </c>
      <c r="D905" s="3" t="s">
        <v>10</v>
      </c>
      <c r="E905" s="27">
        <f t="shared" si="12"/>
        <v>720</v>
      </c>
      <c r="F905" s="27">
        <v>610</v>
      </c>
      <c r="G905" s="60">
        <v>90</v>
      </c>
      <c r="H905" s="27">
        <v>20</v>
      </c>
      <c r="I905" s="6" t="s">
        <v>1204</v>
      </c>
      <c r="J905" s="6" t="s">
        <v>1205</v>
      </c>
      <c r="K905" s="3" t="s">
        <v>1206</v>
      </c>
      <c r="L905" s="3" t="s">
        <v>1207</v>
      </c>
    </row>
    <row r="906" spans="1:12" s="13" customFormat="1" ht="20.100000000000001" customHeight="1">
      <c r="A906" s="36">
        <v>4</v>
      </c>
      <c r="B906" s="5" t="s">
        <v>4516</v>
      </c>
      <c r="C906" s="3" t="s">
        <v>83</v>
      </c>
      <c r="D906" s="3" t="s">
        <v>1573</v>
      </c>
      <c r="E906" s="27">
        <f t="shared" si="12"/>
        <v>322</v>
      </c>
      <c r="F906" s="27">
        <v>200</v>
      </c>
      <c r="G906" s="60">
        <v>82</v>
      </c>
      <c r="H906" s="27">
        <v>40</v>
      </c>
      <c r="I906" s="6" t="s">
        <v>4473</v>
      </c>
      <c r="J906" s="6" t="s">
        <v>4499</v>
      </c>
      <c r="K906" s="3" t="s">
        <v>4496</v>
      </c>
      <c r="L906" s="3" t="s">
        <v>4497</v>
      </c>
    </row>
    <row r="907" spans="1:12" s="13" customFormat="1" ht="20.100000000000001" customHeight="1">
      <c r="A907" s="36">
        <v>4</v>
      </c>
      <c r="B907" s="5" t="s">
        <v>4530</v>
      </c>
      <c r="C907" s="3" t="s">
        <v>147</v>
      </c>
      <c r="D907" s="3" t="s">
        <v>10</v>
      </c>
      <c r="E907" s="27">
        <f t="shared" si="12"/>
        <v>260</v>
      </c>
      <c r="F907" s="27">
        <v>200</v>
      </c>
      <c r="G907" s="60">
        <v>60</v>
      </c>
      <c r="H907" s="27">
        <v>0</v>
      </c>
      <c r="I907" s="6" t="s">
        <v>4526</v>
      </c>
      <c r="J907" s="6" t="s">
        <v>4527</v>
      </c>
      <c r="K907" s="3" t="s">
        <v>4528</v>
      </c>
      <c r="L907" s="3" t="s">
        <v>4529</v>
      </c>
    </row>
    <row r="908" spans="1:12" s="13" customFormat="1" ht="20.100000000000001" customHeight="1">
      <c r="A908" s="36">
        <v>4</v>
      </c>
      <c r="B908" s="5" t="s">
        <v>4523</v>
      </c>
      <c r="C908" s="3" t="s">
        <v>83</v>
      </c>
      <c r="D908" s="3" t="s">
        <v>10</v>
      </c>
      <c r="E908" s="27">
        <f t="shared" si="12"/>
        <v>602</v>
      </c>
      <c r="F908" s="27">
        <v>533</v>
      </c>
      <c r="G908" s="60">
        <v>60</v>
      </c>
      <c r="H908" s="27">
        <f>G908*0.15</f>
        <v>9</v>
      </c>
      <c r="I908" s="6" t="s">
        <v>4473</v>
      </c>
      <c r="J908" s="6" t="s">
        <v>4474</v>
      </c>
      <c r="K908" s="3" t="s">
        <v>4475</v>
      </c>
      <c r="L908" s="39" t="s">
        <v>4476</v>
      </c>
    </row>
    <row r="909" spans="1:12" s="13" customFormat="1" ht="20.100000000000001" customHeight="1">
      <c r="A909" s="36">
        <v>4</v>
      </c>
      <c r="B909" s="5" t="s">
        <v>4524</v>
      </c>
      <c r="C909" s="3" t="s">
        <v>83</v>
      </c>
      <c r="D909" s="3" t="s">
        <v>10</v>
      </c>
      <c r="E909" s="27">
        <f t="shared" si="12"/>
        <v>830.6</v>
      </c>
      <c r="F909" s="27">
        <v>761.6</v>
      </c>
      <c r="G909" s="60">
        <v>60</v>
      </c>
      <c r="H909" s="27">
        <v>9</v>
      </c>
      <c r="I909" s="6" t="s">
        <v>4473</v>
      </c>
      <c r="J909" s="6" t="s">
        <v>4474</v>
      </c>
      <c r="K909" s="3" t="s">
        <v>4475</v>
      </c>
      <c r="L909" s="39" t="s">
        <v>4476</v>
      </c>
    </row>
    <row r="910" spans="1:12" s="13" customFormat="1" ht="20.100000000000001" customHeight="1">
      <c r="A910" s="36">
        <v>4</v>
      </c>
      <c r="B910" s="5" t="s">
        <v>4525</v>
      </c>
      <c r="C910" s="3" t="s">
        <v>147</v>
      </c>
      <c r="D910" s="3" t="s">
        <v>1551</v>
      </c>
      <c r="E910" s="27">
        <f t="shared" si="12"/>
        <v>160</v>
      </c>
      <c r="F910" s="27">
        <v>110</v>
      </c>
      <c r="G910" s="60">
        <v>50</v>
      </c>
      <c r="H910" s="28" t="s">
        <v>2227</v>
      </c>
      <c r="I910" s="6" t="s">
        <v>4526</v>
      </c>
      <c r="J910" s="6" t="s">
        <v>4527</v>
      </c>
      <c r="K910" s="3" t="s">
        <v>4528</v>
      </c>
      <c r="L910" s="3" t="s">
        <v>4529</v>
      </c>
    </row>
    <row r="911" spans="1:12" s="13" customFormat="1" ht="20.100000000000001" customHeight="1">
      <c r="A911" s="36">
        <v>4</v>
      </c>
      <c r="B911" s="4" t="s">
        <v>4520</v>
      </c>
      <c r="C911" s="3" t="s">
        <v>83</v>
      </c>
      <c r="D911" s="3" t="s">
        <v>10</v>
      </c>
      <c r="E911" s="27">
        <f t="shared" si="12"/>
        <v>556</v>
      </c>
      <c r="F911" s="27">
        <v>491</v>
      </c>
      <c r="G911" s="60">
        <v>38</v>
      </c>
      <c r="H911" s="27">
        <v>27</v>
      </c>
      <c r="I911" s="6" t="s">
        <v>4473</v>
      </c>
      <c r="J911" s="6" t="s">
        <v>4499</v>
      </c>
      <c r="K911" s="3" t="s">
        <v>4504</v>
      </c>
      <c r="L911" s="3" t="s">
        <v>4505</v>
      </c>
    </row>
    <row r="912" spans="1:12" s="13" customFormat="1" ht="20.100000000000001" customHeight="1">
      <c r="A912" s="36">
        <v>4</v>
      </c>
      <c r="B912" s="5" t="s">
        <v>4522</v>
      </c>
      <c r="C912" s="3" t="s">
        <v>83</v>
      </c>
      <c r="D912" s="3" t="s">
        <v>10</v>
      </c>
      <c r="E912" s="27">
        <f t="shared" si="12"/>
        <v>138.65</v>
      </c>
      <c r="F912" s="27">
        <v>103</v>
      </c>
      <c r="G912" s="60">
        <v>31</v>
      </c>
      <c r="H912" s="27">
        <f>G912*0.15</f>
        <v>4.6499999999999995</v>
      </c>
      <c r="I912" s="6" t="s">
        <v>4473</v>
      </c>
      <c r="J912" s="6" t="s">
        <v>4474</v>
      </c>
      <c r="K912" s="3" t="s">
        <v>4475</v>
      </c>
      <c r="L912" s="39" t="s">
        <v>4476</v>
      </c>
    </row>
    <row r="913" spans="1:229" s="13" customFormat="1" ht="20.100000000000001" customHeight="1">
      <c r="A913" s="36">
        <v>4</v>
      </c>
      <c r="B913" s="1" t="s">
        <v>988</v>
      </c>
      <c r="C913" s="3" t="s">
        <v>1549</v>
      </c>
      <c r="D913" s="3" t="s">
        <v>2787</v>
      </c>
      <c r="E913" s="27">
        <f t="shared" si="12"/>
        <v>481</v>
      </c>
      <c r="F913" s="27">
        <v>290</v>
      </c>
      <c r="G913" s="60">
        <v>181</v>
      </c>
      <c r="H913" s="27">
        <v>10</v>
      </c>
      <c r="I913" s="6" t="s">
        <v>3020</v>
      </c>
      <c r="J913" s="6" t="s">
        <v>3223</v>
      </c>
      <c r="K913" s="3" t="s">
        <v>3224</v>
      </c>
      <c r="L913" s="3" t="s">
        <v>3225</v>
      </c>
    </row>
    <row r="914" spans="1:229" s="13" customFormat="1" ht="20.100000000000001" customHeight="1">
      <c r="A914" s="36">
        <v>4</v>
      </c>
      <c r="B914" s="1" t="s">
        <v>991</v>
      </c>
      <c r="C914" s="3" t="s">
        <v>1549</v>
      </c>
      <c r="D914" s="3" t="s">
        <v>2787</v>
      </c>
      <c r="E914" s="27">
        <f t="shared" si="12"/>
        <v>192</v>
      </c>
      <c r="F914" s="27">
        <v>60</v>
      </c>
      <c r="G914" s="60">
        <v>123</v>
      </c>
      <c r="H914" s="27">
        <v>9</v>
      </c>
      <c r="I914" s="6" t="s">
        <v>3020</v>
      </c>
      <c r="J914" s="6" t="s">
        <v>3223</v>
      </c>
      <c r="K914" s="3" t="s">
        <v>2088</v>
      </c>
      <c r="L914" s="3" t="s">
        <v>3226</v>
      </c>
    </row>
    <row r="915" spans="1:229" s="13" customFormat="1" ht="20.100000000000001" customHeight="1">
      <c r="A915" s="36">
        <v>4</v>
      </c>
      <c r="B915" s="1" t="s">
        <v>989</v>
      </c>
      <c r="C915" s="3" t="s">
        <v>1549</v>
      </c>
      <c r="D915" s="3" t="s">
        <v>2787</v>
      </c>
      <c r="E915" s="27">
        <f t="shared" si="12"/>
        <v>162</v>
      </c>
      <c r="F915" s="27">
        <v>55</v>
      </c>
      <c r="G915" s="60">
        <v>102</v>
      </c>
      <c r="H915" s="27">
        <v>5</v>
      </c>
      <c r="I915" s="6" t="s">
        <v>3020</v>
      </c>
      <c r="J915" s="6" t="s">
        <v>3223</v>
      </c>
      <c r="K915" s="3" t="s">
        <v>2088</v>
      </c>
      <c r="L915" s="3" t="s">
        <v>3226</v>
      </c>
    </row>
    <row r="916" spans="1:229" s="13" customFormat="1" ht="20.100000000000001" customHeight="1">
      <c r="A916" s="36">
        <v>4</v>
      </c>
      <c r="B916" s="1" t="s">
        <v>990</v>
      </c>
      <c r="C916" s="3" t="s">
        <v>1549</v>
      </c>
      <c r="D916" s="3" t="s">
        <v>2787</v>
      </c>
      <c r="E916" s="27">
        <f t="shared" si="12"/>
        <v>145</v>
      </c>
      <c r="F916" s="27">
        <v>47</v>
      </c>
      <c r="G916" s="60">
        <v>93</v>
      </c>
      <c r="H916" s="27">
        <v>5</v>
      </c>
      <c r="I916" s="6" t="s">
        <v>3020</v>
      </c>
      <c r="J916" s="6" t="s">
        <v>3223</v>
      </c>
      <c r="K916" s="3" t="s">
        <v>3224</v>
      </c>
      <c r="L916" s="3" t="s">
        <v>3225</v>
      </c>
    </row>
    <row r="917" spans="1:229" s="13" customFormat="1" ht="20.100000000000001" customHeight="1">
      <c r="A917" s="36">
        <v>4</v>
      </c>
      <c r="B917" s="5" t="s">
        <v>3131</v>
      </c>
      <c r="C917" s="3" t="s">
        <v>2468</v>
      </c>
      <c r="D917" s="3" t="s">
        <v>1644</v>
      </c>
      <c r="E917" s="27">
        <v>1600</v>
      </c>
      <c r="F917" s="27">
        <v>640</v>
      </c>
      <c r="G917" s="60">
        <v>960</v>
      </c>
      <c r="H917" s="27">
        <v>0</v>
      </c>
      <c r="I917" s="6" t="s">
        <v>3017</v>
      </c>
      <c r="J917" s="6" t="s">
        <v>3121</v>
      </c>
      <c r="K917" s="3" t="s">
        <v>3122</v>
      </c>
      <c r="L917" s="3" t="s">
        <v>3123</v>
      </c>
    </row>
    <row r="918" spans="1:229" s="13" customFormat="1" ht="20.100000000000001" customHeight="1">
      <c r="A918" s="36">
        <v>4</v>
      </c>
      <c r="B918" s="5" t="s">
        <v>3155</v>
      </c>
      <c r="C918" s="3" t="s">
        <v>1635</v>
      </c>
      <c r="D918" s="3" t="s">
        <v>10</v>
      </c>
      <c r="E918" s="27">
        <f>SUM(F918:J918)</f>
        <v>4800</v>
      </c>
      <c r="F918" s="27">
        <v>4400</v>
      </c>
      <c r="G918" s="60">
        <v>367</v>
      </c>
      <c r="H918" s="27">
        <v>33</v>
      </c>
      <c r="I918" s="6" t="s">
        <v>3017</v>
      </c>
      <c r="J918" s="6" t="s">
        <v>2451</v>
      </c>
      <c r="K918" s="3" t="s">
        <v>3156</v>
      </c>
      <c r="L918" s="3" t="s">
        <v>3157</v>
      </c>
    </row>
    <row r="919" spans="1:229" s="13" customFormat="1" ht="20.100000000000001" customHeight="1">
      <c r="A919" s="36">
        <v>4</v>
      </c>
      <c r="B919" s="5" t="s">
        <v>3025</v>
      </c>
      <c r="C919" s="3" t="s">
        <v>83</v>
      </c>
      <c r="D919" s="3" t="s">
        <v>10</v>
      </c>
      <c r="E919" s="27">
        <v>450</v>
      </c>
      <c r="F919" s="27">
        <v>150</v>
      </c>
      <c r="G919" s="60">
        <v>300</v>
      </c>
      <c r="H919" s="27">
        <v>0</v>
      </c>
      <c r="I919" s="6" t="s">
        <v>3020</v>
      </c>
      <c r="J919" s="6" t="s">
        <v>3022</v>
      </c>
      <c r="K919" s="3" t="s">
        <v>3026</v>
      </c>
      <c r="L919" s="3" t="s">
        <v>3027</v>
      </c>
    </row>
    <row r="920" spans="1:229" s="13" customFormat="1" ht="20.100000000000001" customHeight="1">
      <c r="A920" s="36">
        <v>4</v>
      </c>
      <c r="B920" s="5" t="s">
        <v>995</v>
      </c>
      <c r="C920" s="3" t="s">
        <v>147</v>
      </c>
      <c r="D920" s="3" t="s">
        <v>67</v>
      </c>
      <c r="E920" s="27">
        <v>350</v>
      </c>
      <c r="F920" s="27">
        <v>100</v>
      </c>
      <c r="G920" s="60">
        <v>240</v>
      </c>
      <c r="H920" s="27">
        <v>10</v>
      </c>
      <c r="I920" s="6" t="s">
        <v>3017</v>
      </c>
      <c r="J920" s="6" t="s">
        <v>2934</v>
      </c>
      <c r="K920" s="3" t="s">
        <v>993</v>
      </c>
      <c r="L920" s="3" t="s">
        <v>994</v>
      </c>
      <c r="HO920" s="8"/>
      <c r="HP920" s="8"/>
      <c r="HQ920" s="8"/>
      <c r="HR920" s="8"/>
      <c r="HS920" s="8"/>
      <c r="HT920" s="8"/>
      <c r="HU920" s="8"/>
    </row>
    <row r="921" spans="1:229" s="13" customFormat="1" ht="20.100000000000001" customHeight="1">
      <c r="A921" s="36">
        <v>4</v>
      </c>
      <c r="B921" s="5" t="s">
        <v>3028</v>
      </c>
      <c r="C921" s="3" t="s">
        <v>83</v>
      </c>
      <c r="D921" s="3" t="s">
        <v>10</v>
      </c>
      <c r="E921" s="27">
        <v>250</v>
      </c>
      <c r="F921" s="27">
        <v>50</v>
      </c>
      <c r="G921" s="60">
        <v>200</v>
      </c>
      <c r="H921" s="27">
        <v>0</v>
      </c>
      <c r="I921" s="6" t="s">
        <v>3020</v>
      </c>
      <c r="J921" s="6" t="s">
        <v>3022</v>
      </c>
      <c r="K921" s="3" t="s">
        <v>3029</v>
      </c>
      <c r="L921" s="3" t="s">
        <v>3030</v>
      </c>
    </row>
    <row r="922" spans="1:229" s="13" customFormat="1" ht="20.100000000000001" customHeight="1">
      <c r="A922" s="36">
        <v>4</v>
      </c>
      <c r="B922" s="5" t="s">
        <v>3158</v>
      </c>
      <c r="C922" s="3" t="s">
        <v>1635</v>
      </c>
      <c r="D922" s="3" t="s">
        <v>10</v>
      </c>
      <c r="E922" s="27">
        <f>SUM(F922:J922)</f>
        <v>130</v>
      </c>
      <c r="F922" s="27">
        <v>0</v>
      </c>
      <c r="G922" s="60">
        <v>130</v>
      </c>
      <c r="H922" s="27">
        <v>0</v>
      </c>
      <c r="I922" s="6" t="s">
        <v>3017</v>
      </c>
      <c r="J922" s="6" t="s">
        <v>2451</v>
      </c>
      <c r="K922" s="3" t="s">
        <v>3156</v>
      </c>
      <c r="L922" s="3" t="s">
        <v>3157</v>
      </c>
    </row>
    <row r="923" spans="1:229" s="13" customFormat="1" ht="20.100000000000001" customHeight="1">
      <c r="A923" s="36">
        <v>4</v>
      </c>
      <c r="B923" s="5" t="s">
        <v>3040</v>
      </c>
      <c r="C923" s="5" t="s">
        <v>193</v>
      </c>
      <c r="D923" s="3" t="s">
        <v>10</v>
      </c>
      <c r="E923" s="27">
        <v>120</v>
      </c>
      <c r="F923" s="27">
        <v>0</v>
      </c>
      <c r="G923" s="60">
        <v>120</v>
      </c>
      <c r="H923" s="27">
        <v>0</v>
      </c>
      <c r="I923" s="6" t="s">
        <v>3017</v>
      </c>
      <c r="J923" s="6" t="s">
        <v>1770</v>
      </c>
      <c r="K923" s="3" t="s">
        <v>3041</v>
      </c>
      <c r="L923" s="3" t="s">
        <v>983</v>
      </c>
    </row>
    <row r="924" spans="1:229" s="13" customFormat="1" ht="20.100000000000001" customHeight="1">
      <c r="A924" s="36">
        <v>4</v>
      </c>
      <c r="B924" s="5" t="s">
        <v>3128</v>
      </c>
      <c r="C924" s="3" t="s">
        <v>1635</v>
      </c>
      <c r="D924" s="3" t="s">
        <v>1644</v>
      </c>
      <c r="E924" s="27">
        <v>120</v>
      </c>
      <c r="F924" s="27">
        <v>10</v>
      </c>
      <c r="G924" s="60">
        <v>110</v>
      </c>
      <c r="H924" s="27">
        <v>0</v>
      </c>
      <c r="I924" s="6" t="s">
        <v>3017</v>
      </c>
      <c r="J924" s="6" t="s">
        <v>3121</v>
      </c>
      <c r="K924" s="3" t="s">
        <v>3129</v>
      </c>
      <c r="L924" s="3" t="s">
        <v>3130</v>
      </c>
    </row>
    <row r="925" spans="1:229" s="13" customFormat="1" ht="20.100000000000001" customHeight="1">
      <c r="A925" s="36">
        <v>4</v>
      </c>
      <c r="B925" s="5" t="s">
        <v>3124</v>
      </c>
      <c r="C925" s="3" t="s">
        <v>1635</v>
      </c>
      <c r="D925" s="3" t="s">
        <v>1617</v>
      </c>
      <c r="E925" s="27">
        <v>100</v>
      </c>
      <c r="F925" s="27">
        <v>0</v>
      </c>
      <c r="G925" s="60">
        <v>100</v>
      </c>
      <c r="H925" s="27">
        <v>0</v>
      </c>
      <c r="I925" s="6" t="s">
        <v>3017</v>
      </c>
      <c r="J925" s="6" t="s">
        <v>3121</v>
      </c>
      <c r="K925" s="3" t="s">
        <v>3125</v>
      </c>
      <c r="L925" s="3" t="s">
        <v>3126</v>
      </c>
    </row>
    <row r="926" spans="1:229" s="13" customFormat="1" ht="20.100000000000001" customHeight="1">
      <c r="A926" s="36">
        <v>4</v>
      </c>
      <c r="B926" s="5" t="s">
        <v>3127</v>
      </c>
      <c r="C926" s="3" t="s">
        <v>1635</v>
      </c>
      <c r="D926" s="3" t="s">
        <v>1617</v>
      </c>
      <c r="E926" s="27">
        <v>520</v>
      </c>
      <c r="F926" s="27">
        <v>420</v>
      </c>
      <c r="G926" s="60">
        <v>100</v>
      </c>
      <c r="H926" s="27">
        <v>0</v>
      </c>
      <c r="I926" s="6" t="s">
        <v>3017</v>
      </c>
      <c r="J926" s="6" t="s">
        <v>3121</v>
      </c>
      <c r="K926" s="3" t="s">
        <v>3125</v>
      </c>
      <c r="L926" s="3" t="s">
        <v>3126</v>
      </c>
    </row>
    <row r="927" spans="1:229" s="13" customFormat="1" ht="20.100000000000001" customHeight="1">
      <c r="A927" s="36">
        <v>4</v>
      </c>
      <c r="B927" s="5" t="s">
        <v>4832</v>
      </c>
      <c r="C927" s="3" t="s">
        <v>1064</v>
      </c>
      <c r="D927" s="3" t="s">
        <v>10</v>
      </c>
      <c r="E927" s="27">
        <f t="shared" ref="E927:E933" si="13">SUM(F927:J927)</f>
        <v>32000</v>
      </c>
      <c r="F927" s="27">
        <v>5000</v>
      </c>
      <c r="G927" s="60">
        <v>25000</v>
      </c>
      <c r="H927" s="27">
        <v>2000</v>
      </c>
      <c r="I927" s="6" t="s">
        <v>4777</v>
      </c>
      <c r="J927" s="6" t="s">
        <v>4778</v>
      </c>
      <c r="K927" s="3" t="s">
        <v>4779</v>
      </c>
      <c r="L927" s="3" t="s">
        <v>4780</v>
      </c>
    </row>
    <row r="928" spans="1:229" s="13" customFormat="1" ht="20.100000000000001" customHeight="1">
      <c r="A928" s="36">
        <v>4</v>
      </c>
      <c r="B928" s="5" t="s">
        <v>4842</v>
      </c>
      <c r="C928" s="3" t="s">
        <v>79</v>
      </c>
      <c r="D928" s="3" t="s">
        <v>1551</v>
      </c>
      <c r="E928" s="27">
        <f t="shared" si="13"/>
        <v>5544</v>
      </c>
      <c r="F928" s="27">
        <v>3803</v>
      </c>
      <c r="G928" s="60">
        <v>1719</v>
      </c>
      <c r="H928" s="27">
        <v>22</v>
      </c>
      <c r="I928" s="6" t="s">
        <v>4786</v>
      </c>
      <c r="J928" s="6" t="s">
        <v>4424</v>
      </c>
      <c r="K928" s="3" t="s">
        <v>4843</v>
      </c>
      <c r="L928" s="3" t="s">
        <v>4844</v>
      </c>
    </row>
    <row r="929" spans="1:12" s="13" customFormat="1" ht="20.100000000000001" customHeight="1">
      <c r="A929" s="36">
        <v>4</v>
      </c>
      <c r="B929" s="5" t="s">
        <v>4829</v>
      </c>
      <c r="C929" s="3" t="s">
        <v>4582</v>
      </c>
      <c r="D929" s="3" t="s">
        <v>1551</v>
      </c>
      <c r="E929" s="27">
        <f t="shared" si="13"/>
        <v>2200</v>
      </c>
      <c r="F929" s="27">
        <v>500</v>
      </c>
      <c r="G929" s="60">
        <v>1500</v>
      </c>
      <c r="H929" s="27">
        <v>200</v>
      </c>
      <c r="I929" s="6" t="s">
        <v>4786</v>
      </c>
      <c r="J929" s="6" t="s">
        <v>4424</v>
      </c>
      <c r="K929" s="3" t="s">
        <v>4830</v>
      </c>
      <c r="L929" s="3" t="s">
        <v>1486</v>
      </c>
    </row>
    <row r="930" spans="1:12" s="13" customFormat="1" ht="20.100000000000001" customHeight="1">
      <c r="A930" s="36">
        <v>4</v>
      </c>
      <c r="B930" s="5" t="s">
        <v>4831</v>
      </c>
      <c r="C930" s="3" t="s">
        <v>1064</v>
      </c>
      <c r="D930" s="3" t="s">
        <v>10</v>
      </c>
      <c r="E930" s="27">
        <f t="shared" si="13"/>
        <v>1800</v>
      </c>
      <c r="F930" s="27">
        <v>300</v>
      </c>
      <c r="G930" s="60">
        <v>1200</v>
      </c>
      <c r="H930" s="27">
        <v>300</v>
      </c>
      <c r="I930" s="6" t="s">
        <v>4777</v>
      </c>
      <c r="J930" s="6" t="s">
        <v>4778</v>
      </c>
      <c r="K930" s="3" t="s">
        <v>4804</v>
      </c>
      <c r="L930" s="3" t="s">
        <v>4805</v>
      </c>
    </row>
    <row r="931" spans="1:12" s="13" customFormat="1" ht="20.100000000000001" customHeight="1">
      <c r="A931" s="36">
        <v>4</v>
      </c>
      <c r="B931" s="5" t="s">
        <v>4845</v>
      </c>
      <c r="C931" s="3" t="s">
        <v>83</v>
      </c>
      <c r="D931" s="3" t="s">
        <v>10</v>
      </c>
      <c r="E931" s="27">
        <f t="shared" si="13"/>
        <v>2903</v>
      </c>
      <c r="F931" s="27">
        <v>2500</v>
      </c>
      <c r="G931" s="60">
        <v>303</v>
      </c>
      <c r="H931" s="27">
        <v>100</v>
      </c>
      <c r="I931" s="6" t="s">
        <v>4786</v>
      </c>
      <c r="J931" s="6" t="s">
        <v>4424</v>
      </c>
      <c r="K931" s="3" t="s">
        <v>4824</v>
      </c>
      <c r="L931" s="3" t="s">
        <v>4825</v>
      </c>
    </row>
    <row r="932" spans="1:12" s="13" customFormat="1" ht="20.100000000000001" customHeight="1">
      <c r="A932" s="36">
        <v>4</v>
      </c>
      <c r="B932" s="5" t="s">
        <v>4836</v>
      </c>
      <c r="C932" s="3" t="s">
        <v>83</v>
      </c>
      <c r="D932" s="3" t="s">
        <v>10</v>
      </c>
      <c r="E932" s="27">
        <f t="shared" si="13"/>
        <v>3550</v>
      </c>
      <c r="F932" s="27">
        <v>3200</v>
      </c>
      <c r="G932" s="60">
        <v>250</v>
      </c>
      <c r="H932" s="27">
        <v>100</v>
      </c>
      <c r="I932" s="6" t="s">
        <v>4777</v>
      </c>
      <c r="J932" s="6" t="s">
        <v>4808</v>
      </c>
      <c r="K932" s="3" t="s">
        <v>4809</v>
      </c>
      <c r="L932" s="3" t="s">
        <v>4810</v>
      </c>
    </row>
    <row r="933" spans="1:12" s="13" customFormat="1" ht="20.100000000000001" customHeight="1">
      <c r="A933" s="36">
        <v>4</v>
      </c>
      <c r="B933" s="5" t="s">
        <v>4841</v>
      </c>
      <c r="C933" s="3" t="s">
        <v>147</v>
      </c>
      <c r="D933" s="3" t="s">
        <v>10</v>
      </c>
      <c r="E933" s="27">
        <f t="shared" si="13"/>
        <v>280</v>
      </c>
      <c r="F933" s="27">
        <v>180</v>
      </c>
      <c r="G933" s="60">
        <v>80</v>
      </c>
      <c r="H933" s="27">
        <v>20</v>
      </c>
      <c r="I933" s="6" t="s">
        <v>4786</v>
      </c>
      <c r="J933" s="6" t="s">
        <v>4787</v>
      </c>
      <c r="K933" s="3" t="s">
        <v>2525</v>
      </c>
      <c r="L933" s="3" t="s">
        <v>4791</v>
      </c>
    </row>
    <row r="934" spans="1:12" s="13" customFormat="1" ht="20.100000000000001" customHeight="1">
      <c r="A934" s="36">
        <v>4</v>
      </c>
      <c r="B934" s="5" t="s">
        <v>4833</v>
      </c>
      <c r="C934" s="3" t="s">
        <v>193</v>
      </c>
      <c r="D934" s="3" t="s">
        <v>1569</v>
      </c>
      <c r="E934" s="27">
        <v>85</v>
      </c>
      <c r="F934" s="27">
        <v>0</v>
      </c>
      <c r="G934" s="60">
        <v>65</v>
      </c>
      <c r="H934" s="27">
        <v>20</v>
      </c>
      <c r="I934" s="6" t="s">
        <v>4777</v>
      </c>
      <c r="J934" s="6" t="s">
        <v>4778</v>
      </c>
      <c r="K934" s="3" t="s">
        <v>4834</v>
      </c>
      <c r="L934" s="3" t="s">
        <v>4835</v>
      </c>
    </row>
    <row r="935" spans="1:12" s="13" customFormat="1" ht="20.100000000000001" customHeight="1">
      <c r="A935" s="36">
        <v>4</v>
      </c>
      <c r="B935" s="5" t="s">
        <v>4837</v>
      </c>
      <c r="C935" s="3" t="s">
        <v>83</v>
      </c>
      <c r="D935" s="3" t="s">
        <v>10</v>
      </c>
      <c r="E935" s="27">
        <f t="shared" ref="E935:E940" si="14">SUM(F935:J935)</f>
        <v>110</v>
      </c>
      <c r="F935" s="27">
        <v>40</v>
      </c>
      <c r="G935" s="60">
        <v>60</v>
      </c>
      <c r="H935" s="27">
        <v>10</v>
      </c>
      <c r="I935" s="6" t="s">
        <v>4777</v>
      </c>
      <c r="J935" s="6" t="s">
        <v>4808</v>
      </c>
      <c r="K935" s="3" t="s">
        <v>4838</v>
      </c>
      <c r="L935" s="3" t="s">
        <v>4839</v>
      </c>
    </row>
    <row r="936" spans="1:12" s="13" customFormat="1" ht="20.100000000000001" customHeight="1">
      <c r="A936" s="36">
        <v>4</v>
      </c>
      <c r="B936" s="5" t="s">
        <v>4846</v>
      </c>
      <c r="C936" s="3" t="s">
        <v>83</v>
      </c>
      <c r="D936" s="3" t="s">
        <v>10</v>
      </c>
      <c r="E936" s="27">
        <f t="shared" si="14"/>
        <v>140</v>
      </c>
      <c r="F936" s="27">
        <v>70</v>
      </c>
      <c r="G936" s="60">
        <v>60</v>
      </c>
      <c r="H936" s="27">
        <v>10</v>
      </c>
      <c r="I936" s="6" t="s">
        <v>4786</v>
      </c>
      <c r="J936" s="6" t="s">
        <v>4424</v>
      </c>
      <c r="K936" s="3" t="s">
        <v>4847</v>
      </c>
      <c r="L936" s="3" t="s">
        <v>4848</v>
      </c>
    </row>
    <row r="937" spans="1:12" s="13" customFormat="1" ht="20.100000000000001" customHeight="1">
      <c r="A937" s="36">
        <v>4</v>
      </c>
      <c r="B937" s="5" t="s">
        <v>4849</v>
      </c>
      <c r="C937" s="3" t="s">
        <v>83</v>
      </c>
      <c r="D937" s="3" t="s">
        <v>10</v>
      </c>
      <c r="E937" s="27">
        <f t="shared" si="14"/>
        <v>370</v>
      </c>
      <c r="F937" s="27">
        <v>300</v>
      </c>
      <c r="G937" s="60">
        <v>60</v>
      </c>
      <c r="H937" s="27">
        <v>10</v>
      </c>
      <c r="I937" s="6" t="s">
        <v>4786</v>
      </c>
      <c r="J937" s="6" t="s">
        <v>4424</v>
      </c>
      <c r="K937" s="3" t="s">
        <v>4847</v>
      </c>
      <c r="L937" s="3" t="s">
        <v>4848</v>
      </c>
    </row>
    <row r="938" spans="1:12" s="13" customFormat="1" ht="20.100000000000001" customHeight="1">
      <c r="A938" s="36">
        <v>4</v>
      </c>
      <c r="B938" s="5" t="s">
        <v>1487</v>
      </c>
      <c r="C938" s="3" t="s">
        <v>83</v>
      </c>
      <c r="D938" s="3" t="s">
        <v>10</v>
      </c>
      <c r="E938" s="27">
        <f t="shared" si="14"/>
        <v>360</v>
      </c>
      <c r="F938" s="27">
        <v>300</v>
      </c>
      <c r="G938" s="60">
        <v>50</v>
      </c>
      <c r="H938" s="27">
        <v>10</v>
      </c>
      <c r="I938" s="6" t="s">
        <v>4786</v>
      </c>
      <c r="J938" s="6" t="s">
        <v>4424</v>
      </c>
      <c r="K938" s="3" t="s">
        <v>4821</v>
      </c>
      <c r="L938" s="3" t="s">
        <v>4822</v>
      </c>
    </row>
    <row r="939" spans="1:12" s="13" customFormat="1" ht="20.100000000000001" customHeight="1">
      <c r="A939" s="36">
        <v>4</v>
      </c>
      <c r="B939" s="5" t="s">
        <v>1488</v>
      </c>
      <c r="C939" s="3" t="s">
        <v>83</v>
      </c>
      <c r="D939" s="3" t="s">
        <v>10</v>
      </c>
      <c r="E939" s="27">
        <f t="shared" si="14"/>
        <v>50</v>
      </c>
      <c r="F939" s="27">
        <v>20</v>
      </c>
      <c r="G939" s="60">
        <v>20</v>
      </c>
      <c r="H939" s="27">
        <v>10</v>
      </c>
      <c r="I939" s="6" t="s">
        <v>4786</v>
      </c>
      <c r="J939" s="6" t="s">
        <v>4424</v>
      </c>
      <c r="K939" s="3" t="s">
        <v>4821</v>
      </c>
      <c r="L939" s="3" t="s">
        <v>4822</v>
      </c>
    </row>
    <row r="940" spans="1:12" s="13" customFormat="1" ht="20.100000000000001" customHeight="1">
      <c r="A940" s="36">
        <v>4</v>
      </c>
      <c r="B940" s="5" t="s">
        <v>4840</v>
      </c>
      <c r="C940" s="3" t="s">
        <v>147</v>
      </c>
      <c r="D940" s="3" t="s">
        <v>67</v>
      </c>
      <c r="E940" s="27">
        <f t="shared" si="14"/>
        <v>36</v>
      </c>
      <c r="F940" s="27">
        <v>6</v>
      </c>
      <c r="G940" s="60">
        <v>10</v>
      </c>
      <c r="H940" s="27">
        <v>20</v>
      </c>
      <c r="I940" s="6" t="s">
        <v>4786</v>
      </c>
      <c r="J940" s="6" t="s">
        <v>4787</v>
      </c>
      <c r="K940" s="3" t="s">
        <v>4814</v>
      </c>
      <c r="L940" s="3" t="s">
        <v>4815</v>
      </c>
    </row>
    <row r="941" spans="1:12" s="13" customFormat="1" ht="20.100000000000001" customHeight="1">
      <c r="A941" s="36">
        <v>4</v>
      </c>
      <c r="B941" s="5" t="s">
        <v>8036</v>
      </c>
      <c r="C941" s="3" t="s">
        <v>14</v>
      </c>
      <c r="D941" s="3" t="s">
        <v>10</v>
      </c>
      <c r="E941" s="27">
        <v>550</v>
      </c>
      <c r="F941" s="27">
        <v>300</v>
      </c>
      <c r="G941" s="60">
        <v>250</v>
      </c>
      <c r="H941" s="28">
        <v>0</v>
      </c>
      <c r="I941" s="6" t="s">
        <v>206</v>
      </c>
      <c r="J941" s="6" t="s">
        <v>8027</v>
      </c>
      <c r="K941" s="3" t="s">
        <v>8037</v>
      </c>
      <c r="L941" s="3" t="s">
        <v>8038</v>
      </c>
    </row>
    <row r="942" spans="1:12" s="13" customFormat="1" ht="20.100000000000001" customHeight="1">
      <c r="A942" s="36">
        <v>4</v>
      </c>
      <c r="B942" s="5" t="s">
        <v>3618</v>
      </c>
      <c r="C942" s="3" t="s">
        <v>14</v>
      </c>
      <c r="D942" s="3" t="s">
        <v>10</v>
      </c>
      <c r="E942" s="18">
        <v>500</v>
      </c>
      <c r="F942" s="18">
        <v>0</v>
      </c>
      <c r="G942" s="61">
        <v>400</v>
      </c>
      <c r="H942" s="18">
        <v>0</v>
      </c>
      <c r="I942" s="6" t="s">
        <v>3435</v>
      </c>
      <c r="J942" s="6" t="s">
        <v>3619</v>
      </c>
      <c r="K942" s="3" t="s">
        <v>3620</v>
      </c>
      <c r="L942" s="3" t="s">
        <v>3621</v>
      </c>
    </row>
    <row r="943" spans="1:12" s="13" customFormat="1" ht="20.100000000000001" customHeight="1">
      <c r="A943" s="44">
        <v>4</v>
      </c>
      <c r="B943" s="14" t="s">
        <v>3628</v>
      </c>
      <c r="C943" s="16" t="s">
        <v>3625</v>
      </c>
      <c r="D943" s="16" t="s">
        <v>2106</v>
      </c>
      <c r="E943" s="30">
        <f>SUM(F943:J943)</f>
        <v>860</v>
      </c>
      <c r="F943" s="30">
        <v>270</v>
      </c>
      <c r="G943" s="64">
        <v>585</v>
      </c>
      <c r="H943" s="30">
        <v>5</v>
      </c>
      <c r="I943" s="26" t="s">
        <v>3435</v>
      </c>
      <c r="J943" s="16" t="s">
        <v>3625</v>
      </c>
      <c r="K943" s="16" t="s">
        <v>3626</v>
      </c>
      <c r="L943" s="16" t="s">
        <v>3627</v>
      </c>
    </row>
    <row r="944" spans="1:12" s="13" customFormat="1" ht="20.100000000000001" customHeight="1">
      <c r="A944" s="44">
        <v>4</v>
      </c>
      <c r="B944" s="14" t="s">
        <v>3624</v>
      </c>
      <c r="C944" s="16" t="s">
        <v>3625</v>
      </c>
      <c r="D944" s="16" t="s">
        <v>1551</v>
      </c>
      <c r="E944" s="30">
        <f>SUM(F944:J944)</f>
        <v>645</v>
      </c>
      <c r="F944" s="30">
        <v>60</v>
      </c>
      <c r="G944" s="64">
        <v>580</v>
      </c>
      <c r="H944" s="30">
        <v>5</v>
      </c>
      <c r="I944" s="26" t="s">
        <v>3435</v>
      </c>
      <c r="J944" s="16" t="s">
        <v>3625</v>
      </c>
      <c r="K944" s="16" t="s">
        <v>3626</v>
      </c>
      <c r="L944" s="16" t="s">
        <v>3627</v>
      </c>
    </row>
    <row r="945" spans="1:12" s="13" customFormat="1" ht="20.100000000000001" customHeight="1">
      <c r="A945" s="36">
        <v>4</v>
      </c>
      <c r="B945" s="5" t="s">
        <v>3622</v>
      </c>
      <c r="C945" s="3" t="s">
        <v>2519</v>
      </c>
      <c r="D945" s="3" t="s">
        <v>10</v>
      </c>
      <c r="E945" s="18">
        <f>SUM(F945:J945)</f>
        <v>830</v>
      </c>
      <c r="F945" s="18">
        <v>300</v>
      </c>
      <c r="G945" s="61">
        <v>500</v>
      </c>
      <c r="H945" s="18">
        <v>30</v>
      </c>
      <c r="I945" s="6" t="s">
        <v>3435</v>
      </c>
      <c r="J945" s="6" t="s">
        <v>3600</v>
      </c>
      <c r="K945" s="3" t="s">
        <v>3623</v>
      </c>
      <c r="L945" s="3" t="s">
        <v>3497</v>
      </c>
    </row>
    <row r="946" spans="1:12" s="13" customFormat="1" ht="20.100000000000001" customHeight="1">
      <c r="A946" s="36">
        <v>4</v>
      </c>
      <c r="B946" s="5" t="s">
        <v>3615</v>
      </c>
      <c r="C946" s="3" t="s">
        <v>83</v>
      </c>
      <c r="D946" s="3" t="s">
        <v>10</v>
      </c>
      <c r="E946" s="18">
        <f>SUM(F946:J946)</f>
        <v>1780</v>
      </c>
      <c r="F946" s="18">
        <v>1500</v>
      </c>
      <c r="G946" s="61">
        <v>250</v>
      </c>
      <c r="H946" s="18">
        <v>30</v>
      </c>
      <c r="I946" s="6" t="s">
        <v>3435</v>
      </c>
      <c r="J946" s="6" t="s">
        <v>3296</v>
      </c>
      <c r="K946" s="3" t="s">
        <v>3616</v>
      </c>
      <c r="L946" s="3" t="s">
        <v>3617</v>
      </c>
    </row>
    <row r="947" spans="1:12" s="13" customFormat="1" ht="20.100000000000001" customHeight="1">
      <c r="A947" s="36">
        <v>4</v>
      </c>
      <c r="B947" s="5" t="s">
        <v>3612</v>
      </c>
      <c r="C947" s="3" t="s">
        <v>83</v>
      </c>
      <c r="D947" s="3" t="s">
        <v>10</v>
      </c>
      <c r="E947" s="18">
        <v>210</v>
      </c>
      <c r="F947" s="28">
        <v>0</v>
      </c>
      <c r="G947" s="61">
        <v>210</v>
      </c>
      <c r="H947" s="28" t="s">
        <v>2227</v>
      </c>
      <c r="I947" s="6" t="s">
        <v>3435</v>
      </c>
      <c r="J947" s="6" t="s">
        <v>3600</v>
      </c>
      <c r="K947" s="3" t="s">
        <v>3613</v>
      </c>
      <c r="L947" s="3" t="s">
        <v>3614</v>
      </c>
    </row>
    <row r="948" spans="1:12" s="13" customFormat="1" ht="20.100000000000001" customHeight="1">
      <c r="A948" s="36">
        <v>4</v>
      </c>
      <c r="B948" s="5" t="s">
        <v>3609</v>
      </c>
      <c r="C948" s="3" t="s">
        <v>83</v>
      </c>
      <c r="D948" s="3" t="s">
        <v>10</v>
      </c>
      <c r="E948" s="18">
        <v>200</v>
      </c>
      <c r="F948" s="28">
        <v>0</v>
      </c>
      <c r="G948" s="61">
        <v>200</v>
      </c>
      <c r="H948" s="28" t="s">
        <v>2227</v>
      </c>
      <c r="I948" s="6" t="s">
        <v>3435</v>
      </c>
      <c r="J948" s="6" t="s">
        <v>3600</v>
      </c>
      <c r="K948" s="3" t="s">
        <v>3610</v>
      </c>
      <c r="L948" s="3" t="s">
        <v>3611</v>
      </c>
    </row>
    <row r="949" spans="1:12" s="13" customFormat="1" ht="20.100000000000001" customHeight="1">
      <c r="A949" s="36">
        <v>4</v>
      </c>
      <c r="B949" s="5" t="s">
        <v>3606</v>
      </c>
      <c r="C949" s="3" t="s">
        <v>83</v>
      </c>
      <c r="D949" s="3" t="s">
        <v>10</v>
      </c>
      <c r="E949" s="18">
        <v>160</v>
      </c>
      <c r="F949" s="18">
        <v>0</v>
      </c>
      <c r="G949" s="61">
        <v>140</v>
      </c>
      <c r="H949" s="18">
        <v>20</v>
      </c>
      <c r="I949" s="6" t="s">
        <v>3435</v>
      </c>
      <c r="J949" s="6" t="s">
        <v>1938</v>
      </c>
      <c r="K949" s="3" t="s">
        <v>3607</v>
      </c>
      <c r="L949" s="3" t="s">
        <v>3608</v>
      </c>
    </row>
    <row r="950" spans="1:12" s="13" customFormat="1" ht="20.100000000000001" customHeight="1">
      <c r="A950" s="36">
        <v>4</v>
      </c>
      <c r="B950" s="5" t="s">
        <v>3603</v>
      </c>
      <c r="C950" s="3" t="s">
        <v>83</v>
      </c>
      <c r="D950" s="3" t="s">
        <v>1551</v>
      </c>
      <c r="E950" s="18">
        <f>SUM(F950:J950)</f>
        <v>160</v>
      </c>
      <c r="F950" s="18">
        <v>10</v>
      </c>
      <c r="G950" s="61">
        <v>130</v>
      </c>
      <c r="H950" s="18">
        <v>20</v>
      </c>
      <c r="I950" s="6" t="s">
        <v>3435</v>
      </c>
      <c r="J950" s="6" t="s">
        <v>3553</v>
      </c>
      <c r="K950" s="3" t="s">
        <v>3604</v>
      </c>
      <c r="L950" s="3" t="s">
        <v>3605</v>
      </c>
    </row>
    <row r="951" spans="1:12" s="13" customFormat="1" ht="20.100000000000001" customHeight="1">
      <c r="A951" s="36">
        <v>4</v>
      </c>
      <c r="B951" s="5" t="s">
        <v>3599</v>
      </c>
      <c r="C951" s="3" t="s">
        <v>79</v>
      </c>
      <c r="D951" s="3" t="s">
        <v>10</v>
      </c>
      <c r="E951" s="18">
        <v>228</v>
      </c>
      <c r="F951" s="18">
        <v>120</v>
      </c>
      <c r="G951" s="61">
        <v>108</v>
      </c>
      <c r="H951" s="18">
        <v>0</v>
      </c>
      <c r="I951" s="6" t="s">
        <v>3435</v>
      </c>
      <c r="J951" s="6" t="s">
        <v>3600</v>
      </c>
      <c r="K951" s="3" t="s">
        <v>3601</v>
      </c>
      <c r="L951" s="3" t="s">
        <v>3602</v>
      </c>
    </row>
    <row r="952" spans="1:12" s="13" customFormat="1" ht="20.100000000000001" customHeight="1">
      <c r="A952" s="36">
        <v>4</v>
      </c>
      <c r="B952" s="5" t="s">
        <v>3598</v>
      </c>
      <c r="C952" s="3" t="s">
        <v>83</v>
      </c>
      <c r="D952" s="3" t="s">
        <v>10</v>
      </c>
      <c r="E952" s="18">
        <v>120</v>
      </c>
      <c r="F952" s="28">
        <v>0</v>
      </c>
      <c r="G952" s="61">
        <v>100</v>
      </c>
      <c r="H952" s="18">
        <v>20</v>
      </c>
      <c r="I952" s="6" t="s">
        <v>3435</v>
      </c>
      <c r="J952" s="6" t="s">
        <v>1938</v>
      </c>
      <c r="K952" s="3" t="s">
        <v>3521</v>
      </c>
      <c r="L952" s="3" t="s">
        <v>3522</v>
      </c>
    </row>
    <row r="953" spans="1:12" s="13" customFormat="1" ht="20.100000000000001" customHeight="1">
      <c r="A953" s="36">
        <v>4</v>
      </c>
      <c r="B953" s="5" t="s">
        <v>3595</v>
      </c>
      <c r="C953" s="3" t="s">
        <v>147</v>
      </c>
      <c r="D953" s="3" t="s">
        <v>1551</v>
      </c>
      <c r="E953" s="18">
        <v>100</v>
      </c>
      <c r="F953" s="18">
        <v>10</v>
      </c>
      <c r="G953" s="61">
        <v>85</v>
      </c>
      <c r="H953" s="18">
        <v>5</v>
      </c>
      <c r="I953" s="6" t="s">
        <v>3435</v>
      </c>
      <c r="J953" s="3" t="s">
        <v>147</v>
      </c>
      <c r="K953" s="3" t="s">
        <v>3596</v>
      </c>
      <c r="L953" s="3" t="s">
        <v>3597</v>
      </c>
    </row>
    <row r="954" spans="1:12" s="13" customFormat="1" ht="20.100000000000001" customHeight="1">
      <c r="A954" s="36">
        <v>4</v>
      </c>
      <c r="B954" s="5" t="s">
        <v>3592</v>
      </c>
      <c r="C954" s="3" t="s">
        <v>147</v>
      </c>
      <c r="D954" s="3" t="s">
        <v>10</v>
      </c>
      <c r="E954" s="18">
        <f>SUM(F954:J954)</f>
        <v>182</v>
      </c>
      <c r="F954" s="18">
        <v>99</v>
      </c>
      <c r="G954" s="61">
        <v>81</v>
      </c>
      <c r="H954" s="18">
        <v>2</v>
      </c>
      <c r="I954" s="6" t="s">
        <v>3435</v>
      </c>
      <c r="J954" s="6" t="s">
        <v>2236</v>
      </c>
      <c r="K954" s="3" t="s">
        <v>3593</v>
      </c>
      <c r="L954" s="3" t="s">
        <v>3594</v>
      </c>
    </row>
    <row r="955" spans="1:12" s="13" customFormat="1" ht="20.100000000000001" customHeight="1">
      <c r="A955" s="36">
        <v>4</v>
      </c>
      <c r="B955" s="5" t="s">
        <v>3588</v>
      </c>
      <c r="C955" s="3" t="s">
        <v>83</v>
      </c>
      <c r="D955" s="3" t="s">
        <v>10</v>
      </c>
      <c r="E955" s="18">
        <f>SUM(F955:J955)</f>
        <v>100</v>
      </c>
      <c r="F955" s="18">
        <v>10</v>
      </c>
      <c r="G955" s="61">
        <v>80</v>
      </c>
      <c r="H955" s="18">
        <v>10</v>
      </c>
      <c r="I955" s="6" t="s">
        <v>3280</v>
      </c>
      <c r="J955" s="6" t="s">
        <v>3589</v>
      </c>
      <c r="K955" s="3" t="s">
        <v>3590</v>
      </c>
      <c r="L955" s="3" t="s">
        <v>3591</v>
      </c>
    </row>
    <row r="956" spans="1:12" s="13" customFormat="1" ht="20.100000000000001" customHeight="1">
      <c r="A956" s="36">
        <v>4</v>
      </c>
      <c r="B956" s="5" t="s">
        <v>1063</v>
      </c>
      <c r="C956" s="3" t="s">
        <v>1064</v>
      </c>
      <c r="D956" s="3" t="s">
        <v>10</v>
      </c>
      <c r="E956" s="18">
        <v>60</v>
      </c>
      <c r="F956" s="18">
        <v>0</v>
      </c>
      <c r="G956" s="61">
        <v>60</v>
      </c>
      <c r="H956" s="18">
        <v>0</v>
      </c>
      <c r="I956" s="6" t="s">
        <v>3586</v>
      </c>
      <c r="J956" s="6" t="s">
        <v>3587</v>
      </c>
      <c r="K956" s="3" t="s">
        <v>1056</v>
      </c>
      <c r="L956" s="3" t="s">
        <v>1057</v>
      </c>
    </row>
    <row r="957" spans="1:12" s="13" customFormat="1" ht="20.100000000000001" customHeight="1">
      <c r="A957" s="36">
        <v>4</v>
      </c>
      <c r="B957" s="5" t="s">
        <v>3583</v>
      </c>
      <c r="C957" s="3" t="s">
        <v>193</v>
      </c>
      <c r="D957" s="3" t="s">
        <v>10</v>
      </c>
      <c r="E957" s="18">
        <v>40</v>
      </c>
      <c r="F957" s="18">
        <v>0</v>
      </c>
      <c r="G957" s="61">
        <v>40</v>
      </c>
      <c r="H957" s="18">
        <v>0</v>
      </c>
      <c r="I957" s="6" t="s">
        <v>3435</v>
      </c>
      <c r="J957" s="6" t="s">
        <v>3584</v>
      </c>
      <c r="K957" s="3" t="s">
        <v>3585</v>
      </c>
      <c r="L957" s="3" t="s">
        <v>1062</v>
      </c>
    </row>
    <row r="958" spans="1:12" s="13" customFormat="1" ht="20.100000000000001" customHeight="1">
      <c r="A958" s="36">
        <v>4</v>
      </c>
      <c r="B958" s="5" t="s">
        <v>3580</v>
      </c>
      <c r="C958" s="3" t="s">
        <v>147</v>
      </c>
      <c r="D958" s="3" t="s">
        <v>10</v>
      </c>
      <c r="E958" s="18">
        <f>SUM(F958:J958)</f>
        <v>50</v>
      </c>
      <c r="F958" s="18">
        <v>30</v>
      </c>
      <c r="G958" s="61">
        <v>18</v>
      </c>
      <c r="H958" s="18">
        <v>2</v>
      </c>
      <c r="I958" s="6" t="s">
        <v>3435</v>
      </c>
      <c r="J958" s="6" t="s">
        <v>2236</v>
      </c>
      <c r="K958" s="3" t="s">
        <v>3581</v>
      </c>
      <c r="L958" s="3" t="s">
        <v>3582</v>
      </c>
    </row>
    <row r="959" spans="1:12" s="13" customFormat="1" ht="20.100000000000001" customHeight="1">
      <c r="A959" s="36">
        <v>4</v>
      </c>
      <c r="B959" s="5" t="s">
        <v>835</v>
      </c>
      <c r="C959" s="3" t="s">
        <v>83</v>
      </c>
      <c r="D959" s="3" t="s">
        <v>10</v>
      </c>
      <c r="E959" s="27">
        <f>SUM(F959:J959)</f>
        <v>516</v>
      </c>
      <c r="F959" s="27">
        <v>142</v>
      </c>
      <c r="G959" s="60">
        <v>374</v>
      </c>
      <c r="H959" s="28" t="s">
        <v>2227</v>
      </c>
      <c r="I959" s="6" t="s">
        <v>2659</v>
      </c>
      <c r="J959" s="6" t="s">
        <v>599</v>
      </c>
      <c r="K959" s="3" t="s">
        <v>836</v>
      </c>
      <c r="L959" s="3" t="s">
        <v>837</v>
      </c>
    </row>
    <row r="960" spans="1:12" s="13" customFormat="1" ht="20.100000000000001" customHeight="1">
      <c r="A960" s="36">
        <v>4</v>
      </c>
      <c r="B960" s="5" t="s">
        <v>832</v>
      </c>
      <c r="C960" s="3" t="s">
        <v>83</v>
      </c>
      <c r="D960" s="3" t="s">
        <v>10</v>
      </c>
      <c r="E960" s="27">
        <v>100</v>
      </c>
      <c r="F960" s="27">
        <v>0</v>
      </c>
      <c r="G960" s="60">
        <v>100</v>
      </c>
      <c r="H960" s="27">
        <v>0</v>
      </c>
      <c r="I960" s="6" t="s">
        <v>2663</v>
      </c>
      <c r="J960" s="6" t="s">
        <v>2664</v>
      </c>
      <c r="K960" s="3" t="s">
        <v>833</v>
      </c>
      <c r="L960" s="3" t="s">
        <v>834</v>
      </c>
    </row>
    <row r="961" spans="1:12" s="13" customFormat="1" ht="20.100000000000001" customHeight="1">
      <c r="A961" s="36">
        <v>4</v>
      </c>
      <c r="B961" s="5" t="s">
        <v>838</v>
      </c>
      <c r="C961" s="3" t="s">
        <v>83</v>
      </c>
      <c r="D961" s="3" t="s">
        <v>10</v>
      </c>
      <c r="E961" s="27">
        <v>120</v>
      </c>
      <c r="F961" s="27">
        <v>20</v>
      </c>
      <c r="G961" s="60">
        <v>100</v>
      </c>
      <c r="H961" s="27">
        <v>0</v>
      </c>
      <c r="I961" s="6" t="s">
        <v>2699</v>
      </c>
      <c r="J961" s="6" t="s">
        <v>2728</v>
      </c>
      <c r="K961" s="3" t="s">
        <v>813</v>
      </c>
      <c r="L961" s="3" t="s">
        <v>814</v>
      </c>
    </row>
    <row r="962" spans="1:12" s="13" customFormat="1" ht="20.100000000000001" customHeight="1">
      <c r="A962" s="36">
        <v>4</v>
      </c>
      <c r="B962" s="5" t="s">
        <v>827</v>
      </c>
      <c r="C962" s="3" t="s">
        <v>193</v>
      </c>
      <c r="D962" s="3" t="s">
        <v>10</v>
      </c>
      <c r="E962" s="27">
        <v>80</v>
      </c>
      <c r="F962" s="27">
        <v>0</v>
      </c>
      <c r="G962" s="60">
        <v>75</v>
      </c>
      <c r="H962" s="27">
        <v>5</v>
      </c>
      <c r="I962" s="6" t="s">
        <v>2747</v>
      </c>
      <c r="J962" s="6" t="s">
        <v>2748</v>
      </c>
      <c r="K962" s="3" t="s">
        <v>562</v>
      </c>
      <c r="L962" s="3" t="s">
        <v>2662</v>
      </c>
    </row>
    <row r="963" spans="1:12" s="13" customFormat="1" ht="20.100000000000001" customHeight="1">
      <c r="A963" s="36">
        <v>4</v>
      </c>
      <c r="B963" s="5" t="s">
        <v>828</v>
      </c>
      <c r="C963" s="3" t="s">
        <v>193</v>
      </c>
      <c r="D963" s="3" t="s">
        <v>10</v>
      </c>
      <c r="E963" s="27">
        <v>30</v>
      </c>
      <c r="F963" s="27">
        <v>0</v>
      </c>
      <c r="G963" s="60">
        <v>28</v>
      </c>
      <c r="H963" s="27">
        <v>2</v>
      </c>
      <c r="I963" s="6" t="s">
        <v>2663</v>
      </c>
      <c r="J963" s="6" t="s">
        <v>2664</v>
      </c>
      <c r="K963" s="3" t="s">
        <v>156</v>
      </c>
      <c r="L963" s="3" t="s">
        <v>2697</v>
      </c>
    </row>
    <row r="964" spans="1:12" s="13" customFormat="1" ht="20.100000000000001" customHeight="1">
      <c r="A964" s="36">
        <v>4</v>
      </c>
      <c r="B964" s="5" t="s">
        <v>829</v>
      </c>
      <c r="C964" s="3" t="s">
        <v>193</v>
      </c>
      <c r="D964" s="3" t="s">
        <v>10</v>
      </c>
      <c r="E964" s="27">
        <v>30</v>
      </c>
      <c r="F964" s="27">
        <v>0</v>
      </c>
      <c r="G964" s="60">
        <v>28</v>
      </c>
      <c r="H964" s="27">
        <v>2</v>
      </c>
      <c r="I964" s="6" t="s">
        <v>2685</v>
      </c>
      <c r="J964" s="6" t="s">
        <v>1556</v>
      </c>
      <c r="K964" s="3" t="s">
        <v>830</v>
      </c>
      <c r="L964" s="3" t="s">
        <v>2749</v>
      </c>
    </row>
    <row r="965" spans="1:12" s="13" customFormat="1" ht="20.100000000000001" customHeight="1">
      <c r="A965" s="36">
        <v>4</v>
      </c>
      <c r="B965" s="5" t="s">
        <v>831</v>
      </c>
      <c r="C965" s="3" t="s">
        <v>193</v>
      </c>
      <c r="D965" s="3" t="s">
        <v>10</v>
      </c>
      <c r="E965" s="27">
        <v>25</v>
      </c>
      <c r="F965" s="27">
        <v>0</v>
      </c>
      <c r="G965" s="60">
        <v>24</v>
      </c>
      <c r="H965" s="27">
        <v>1</v>
      </c>
      <c r="I965" s="6" t="s">
        <v>2676</v>
      </c>
      <c r="J965" s="6" t="s">
        <v>2750</v>
      </c>
      <c r="K965" s="3" t="s">
        <v>562</v>
      </c>
      <c r="L965" s="3" t="s">
        <v>2662</v>
      </c>
    </row>
    <row r="966" spans="1:12" s="13" customFormat="1" ht="20.100000000000001" customHeight="1">
      <c r="A966" s="36">
        <v>4</v>
      </c>
      <c r="B966" s="5" t="s">
        <v>5071</v>
      </c>
      <c r="C966" s="3" t="s">
        <v>147</v>
      </c>
      <c r="D966" s="3" t="s">
        <v>2106</v>
      </c>
      <c r="E966" s="18">
        <v>750</v>
      </c>
      <c r="F966" s="27">
        <v>600</v>
      </c>
      <c r="G966" s="60">
        <v>150</v>
      </c>
      <c r="H966" s="28" t="s">
        <v>2227</v>
      </c>
      <c r="I966" s="6" t="s">
        <v>5055</v>
      </c>
      <c r="J966" s="6" t="s">
        <v>5056</v>
      </c>
      <c r="K966" s="3" t="s">
        <v>5069</v>
      </c>
      <c r="L966" s="3" t="s">
        <v>5070</v>
      </c>
    </row>
    <row r="967" spans="1:12" s="13" customFormat="1" ht="20.100000000000001" customHeight="1">
      <c r="A967" s="36">
        <v>4</v>
      </c>
      <c r="B967" s="5" t="s">
        <v>5068</v>
      </c>
      <c r="C967" s="3" t="s">
        <v>147</v>
      </c>
      <c r="D967" s="3" t="s">
        <v>1551</v>
      </c>
      <c r="E967" s="18">
        <v>750</v>
      </c>
      <c r="F967" s="27">
        <v>700</v>
      </c>
      <c r="G967" s="60">
        <v>50</v>
      </c>
      <c r="H967" s="28" t="s">
        <v>2227</v>
      </c>
      <c r="I967" s="6" t="s">
        <v>5055</v>
      </c>
      <c r="J967" s="6" t="s">
        <v>5056</v>
      </c>
      <c r="K967" s="3" t="s">
        <v>5069</v>
      </c>
      <c r="L967" s="3" t="s">
        <v>5070</v>
      </c>
    </row>
    <row r="968" spans="1:12" s="13" customFormat="1" ht="20.100000000000001" customHeight="1">
      <c r="A968" s="36">
        <v>4</v>
      </c>
      <c r="B968" s="31" t="s">
        <v>5061</v>
      </c>
      <c r="C968" s="3" t="s">
        <v>147</v>
      </c>
      <c r="D968" s="3" t="s">
        <v>67</v>
      </c>
      <c r="E968" s="32">
        <v>3000</v>
      </c>
      <c r="F968" s="32">
        <v>3000</v>
      </c>
      <c r="G968" s="60">
        <v>0</v>
      </c>
      <c r="H968" s="27">
        <v>0</v>
      </c>
      <c r="I968" s="6" t="s">
        <v>5055</v>
      </c>
      <c r="J968" s="6" t="s">
        <v>5056</v>
      </c>
      <c r="K968" s="3" t="s">
        <v>5062</v>
      </c>
      <c r="L968" s="3" t="s">
        <v>5063</v>
      </c>
    </row>
    <row r="969" spans="1:12" s="13" customFormat="1" ht="20.100000000000001" customHeight="1">
      <c r="A969" s="36">
        <v>4</v>
      </c>
      <c r="B969" s="5" t="s">
        <v>4016</v>
      </c>
      <c r="C969" s="3" t="s">
        <v>2634</v>
      </c>
      <c r="D969" s="3" t="s">
        <v>10</v>
      </c>
      <c r="E969" s="27">
        <v>3005</v>
      </c>
      <c r="F969" s="27">
        <v>905</v>
      </c>
      <c r="G969" s="60">
        <v>2000</v>
      </c>
      <c r="H969" s="27">
        <v>100</v>
      </c>
      <c r="I969" s="6" t="s">
        <v>3870</v>
      </c>
      <c r="J969" s="6" t="s">
        <v>4007</v>
      </c>
      <c r="K969" s="3" t="s">
        <v>4017</v>
      </c>
      <c r="L969" s="3" t="s">
        <v>1162</v>
      </c>
    </row>
    <row r="970" spans="1:12" s="13" customFormat="1" ht="20.100000000000001" customHeight="1">
      <c r="A970" s="36">
        <v>4</v>
      </c>
      <c r="B970" s="5" t="s">
        <v>1163</v>
      </c>
      <c r="C970" s="3" t="s">
        <v>194</v>
      </c>
      <c r="D970" s="3" t="s">
        <v>10</v>
      </c>
      <c r="E970" s="27">
        <v>500</v>
      </c>
      <c r="F970" s="27">
        <v>0</v>
      </c>
      <c r="G970" s="60">
        <v>500</v>
      </c>
      <c r="H970" s="27">
        <v>0</v>
      </c>
      <c r="I970" s="6" t="s">
        <v>1080</v>
      </c>
      <c r="J970" s="6" t="s">
        <v>2640</v>
      </c>
      <c r="K970" s="3" t="s">
        <v>1123</v>
      </c>
      <c r="L970" s="3" t="s">
        <v>1124</v>
      </c>
    </row>
    <row r="971" spans="1:12" s="13" customFormat="1" ht="20.100000000000001" customHeight="1">
      <c r="A971" s="36">
        <v>4</v>
      </c>
      <c r="B971" s="5" t="s">
        <v>4018</v>
      </c>
      <c r="C971" s="3" t="s">
        <v>79</v>
      </c>
      <c r="D971" s="3" t="s">
        <v>10</v>
      </c>
      <c r="E971" s="27">
        <v>495</v>
      </c>
      <c r="F971" s="27">
        <v>343</v>
      </c>
      <c r="G971" s="60">
        <v>148</v>
      </c>
      <c r="H971" s="27">
        <v>4</v>
      </c>
      <c r="I971" s="6" t="s">
        <v>3876</v>
      </c>
      <c r="J971" s="6" t="s">
        <v>3877</v>
      </c>
      <c r="K971" s="3" t="s">
        <v>4019</v>
      </c>
      <c r="L971" s="3" t="s">
        <v>4020</v>
      </c>
    </row>
    <row r="972" spans="1:12" s="13" customFormat="1" ht="20.100000000000001" customHeight="1">
      <c r="A972" s="36">
        <v>4</v>
      </c>
      <c r="B972" s="5" t="s">
        <v>4021</v>
      </c>
      <c r="C972" s="3" t="s">
        <v>3875</v>
      </c>
      <c r="D972" s="3" t="s">
        <v>10</v>
      </c>
      <c r="E972" s="27">
        <v>132</v>
      </c>
      <c r="F972" s="27">
        <v>0</v>
      </c>
      <c r="G972" s="60">
        <v>132</v>
      </c>
      <c r="H972" s="27">
        <v>0</v>
      </c>
      <c r="I972" s="6" t="s">
        <v>3876</v>
      </c>
      <c r="J972" s="6" t="s">
        <v>2469</v>
      </c>
      <c r="K972" s="3" t="s">
        <v>4023</v>
      </c>
      <c r="L972" s="3" t="s">
        <v>4024</v>
      </c>
    </row>
    <row r="973" spans="1:12" s="13" customFormat="1" ht="20.100000000000001" customHeight="1">
      <c r="A973" s="36">
        <v>4</v>
      </c>
      <c r="B973" s="5" t="s">
        <v>4025</v>
      </c>
      <c r="C973" s="3" t="s">
        <v>4026</v>
      </c>
      <c r="D973" s="3" t="s">
        <v>67</v>
      </c>
      <c r="E973" s="27">
        <v>80.5</v>
      </c>
      <c r="F973" s="27">
        <v>0</v>
      </c>
      <c r="G973" s="60">
        <v>80</v>
      </c>
      <c r="H973" s="27">
        <v>0.5</v>
      </c>
      <c r="I973" s="6" t="s">
        <v>3876</v>
      </c>
      <c r="J973" s="6" t="s">
        <v>4027</v>
      </c>
      <c r="K973" s="3" t="s">
        <v>4028</v>
      </c>
      <c r="L973" s="3" t="s">
        <v>4029</v>
      </c>
    </row>
    <row r="974" spans="1:12" s="13" customFormat="1" ht="20.100000000000001" customHeight="1">
      <c r="A974" s="36">
        <v>4</v>
      </c>
      <c r="B974" s="5" t="s">
        <v>4030</v>
      </c>
      <c r="C974" s="3" t="s">
        <v>1642</v>
      </c>
      <c r="D974" s="3" t="s">
        <v>67</v>
      </c>
      <c r="E974" s="27">
        <v>50.5</v>
      </c>
      <c r="F974" s="27">
        <v>0</v>
      </c>
      <c r="G974" s="60">
        <v>50</v>
      </c>
      <c r="H974" s="27">
        <v>0.5</v>
      </c>
      <c r="I974" s="6" t="s">
        <v>4031</v>
      </c>
      <c r="J974" s="6" t="s">
        <v>2625</v>
      </c>
      <c r="K974" s="3" t="s">
        <v>4032</v>
      </c>
      <c r="L974" s="3" t="s">
        <v>1167</v>
      </c>
    </row>
    <row r="975" spans="1:12" s="13" customFormat="1" ht="20.100000000000001" customHeight="1">
      <c r="A975" s="36">
        <v>4</v>
      </c>
      <c r="B975" s="5" t="s">
        <v>1164</v>
      </c>
      <c r="C975" s="3" t="s">
        <v>83</v>
      </c>
      <c r="D975" s="3" t="s">
        <v>10</v>
      </c>
      <c r="E975" s="27">
        <v>60</v>
      </c>
      <c r="F975" s="27">
        <v>50</v>
      </c>
      <c r="G975" s="60">
        <v>8</v>
      </c>
      <c r="H975" s="27">
        <v>2</v>
      </c>
      <c r="I975" s="6" t="s">
        <v>1080</v>
      </c>
      <c r="J975" s="6" t="s">
        <v>1158</v>
      </c>
      <c r="K975" s="3" t="s">
        <v>1165</v>
      </c>
      <c r="L975" s="3" t="s">
        <v>1166</v>
      </c>
    </row>
    <row r="976" spans="1:12" s="13" customFormat="1" ht="20.100000000000001" customHeight="1">
      <c r="A976" s="36">
        <v>4</v>
      </c>
      <c r="B976" s="5" t="s">
        <v>150</v>
      </c>
      <c r="C976" s="3" t="s">
        <v>147</v>
      </c>
      <c r="D976" s="3" t="s">
        <v>10</v>
      </c>
      <c r="E976" s="27">
        <v>400</v>
      </c>
      <c r="F976" s="27">
        <v>300</v>
      </c>
      <c r="G976" s="60">
        <v>80</v>
      </c>
      <c r="H976" s="27">
        <v>20</v>
      </c>
      <c r="I976" s="6" t="s">
        <v>11</v>
      </c>
      <c r="J976" s="6" t="s">
        <v>12</v>
      </c>
      <c r="K976" s="3" t="s">
        <v>151</v>
      </c>
      <c r="L976" s="3" t="s">
        <v>152</v>
      </c>
    </row>
    <row r="977" spans="1:229" s="13" customFormat="1" ht="20.100000000000001" customHeight="1">
      <c r="A977" s="36">
        <v>4</v>
      </c>
      <c r="B977" s="5" t="s">
        <v>155</v>
      </c>
      <c r="C977" s="3" t="s">
        <v>14</v>
      </c>
      <c r="D977" s="3" t="s">
        <v>67</v>
      </c>
      <c r="E977" s="27">
        <v>460</v>
      </c>
      <c r="F977" s="27">
        <v>312</v>
      </c>
      <c r="G977" s="60">
        <v>143</v>
      </c>
      <c r="H977" s="27">
        <v>5</v>
      </c>
      <c r="I977" s="6" t="s">
        <v>11</v>
      </c>
      <c r="J977" s="6" t="s">
        <v>12</v>
      </c>
      <c r="K977" s="3" t="s">
        <v>156</v>
      </c>
      <c r="L977" s="3" t="s">
        <v>157</v>
      </c>
    </row>
    <row r="978" spans="1:229" s="13" customFormat="1" ht="20.100000000000001" customHeight="1">
      <c r="A978" s="36">
        <v>4</v>
      </c>
      <c r="B978" s="5" t="s">
        <v>144</v>
      </c>
      <c r="C978" s="3" t="s">
        <v>14</v>
      </c>
      <c r="D978" s="3" t="s">
        <v>10</v>
      </c>
      <c r="E978" s="27">
        <v>100</v>
      </c>
      <c r="F978" s="27">
        <v>0</v>
      </c>
      <c r="G978" s="60">
        <v>100</v>
      </c>
      <c r="H978" s="27">
        <v>0</v>
      </c>
      <c r="I978" s="6" t="s">
        <v>11</v>
      </c>
      <c r="J978" s="6" t="s">
        <v>12</v>
      </c>
      <c r="K978" s="3" t="s">
        <v>145</v>
      </c>
      <c r="L978" s="3" t="s">
        <v>140</v>
      </c>
    </row>
    <row r="979" spans="1:229" s="13" customFormat="1" ht="20.100000000000001" customHeight="1">
      <c r="A979" s="36">
        <v>4</v>
      </c>
      <c r="B979" s="5" t="s">
        <v>146</v>
      </c>
      <c r="C979" s="3" t="s">
        <v>147</v>
      </c>
      <c r="D979" s="3" t="s">
        <v>10</v>
      </c>
      <c r="E979" s="27">
        <v>500</v>
      </c>
      <c r="F979" s="27">
        <v>150</v>
      </c>
      <c r="G979" s="60">
        <v>300</v>
      </c>
      <c r="H979" s="27">
        <v>50</v>
      </c>
      <c r="I979" s="6" t="s">
        <v>11</v>
      </c>
      <c r="J979" s="6" t="s">
        <v>12</v>
      </c>
      <c r="K979" s="3" t="s">
        <v>148</v>
      </c>
      <c r="L979" s="3" t="s">
        <v>149</v>
      </c>
    </row>
    <row r="980" spans="1:229" s="13" customFormat="1" ht="20.100000000000001" customHeight="1">
      <c r="A980" s="36">
        <v>4</v>
      </c>
      <c r="B980" s="5" t="s">
        <v>1538</v>
      </c>
      <c r="C980" s="3" t="s">
        <v>193</v>
      </c>
      <c r="D980" s="3" t="s">
        <v>37</v>
      </c>
      <c r="E980" s="27">
        <f>SUM(F980:J980)</f>
        <v>200</v>
      </c>
      <c r="F980" s="27">
        <v>0</v>
      </c>
      <c r="G980" s="60">
        <v>200</v>
      </c>
      <c r="H980" s="27">
        <v>0</v>
      </c>
      <c r="I980" s="6" t="s">
        <v>11</v>
      </c>
      <c r="J980" s="6" t="s">
        <v>1539</v>
      </c>
      <c r="K980" s="3" t="s">
        <v>1540</v>
      </c>
      <c r="L980" s="3" t="s">
        <v>1541</v>
      </c>
    </row>
    <row r="981" spans="1:229" s="13" customFormat="1" ht="20.100000000000001" customHeight="1">
      <c r="A981" s="36">
        <v>4</v>
      </c>
      <c r="B981" s="5" t="s">
        <v>183</v>
      </c>
      <c r="C981" s="3" t="s">
        <v>83</v>
      </c>
      <c r="D981" s="3" t="s">
        <v>10</v>
      </c>
      <c r="E981" s="27">
        <v>1032</v>
      </c>
      <c r="F981" s="27">
        <v>800</v>
      </c>
      <c r="G981" s="60">
        <v>132</v>
      </c>
      <c r="H981" s="27">
        <v>100</v>
      </c>
      <c r="I981" s="6" t="s">
        <v>11</v>
      </c>
      <c r="J981" s="6" t="s">
        <v>158</v>
      </c>
      <c r="K981" s="3" t="s">
        <v>184</v>
      </c>
      <c r="L981" s="3" t="s">
        <v>185</v>
      </c>
    </row>
    <row r="982" spans="1:229" s="13" customFormat="1" ht="20.100000000000001" customHeight="1">
      <c r="A982" s="36">
        <v>4</v>
      </c>
      <c r="B982" s="5" t="s">
        <v>186</v>
      </c>
      <c r="C982" s="3" t="s">
        <v>83</v>
      </c>
      <c r="D982" s="3" t="s">
        <v>10</v>
      </c>
      <c r="E982" s="27">
        <v>600</v>
      </c>
      <c r="F982" s="27">
        <v>500</v>
      </c>
      <c r="G982" s="60">
        <v>100</v>
      </c>
      <c r="H982" s="27">
        <v>0</v>
      </c>
      <c r="I982" s="6" t="s">
        <v>11</v>
      </c>
      <c r="J982" s="6" t="s">
        <v>158</v>
      </c>
      <c r="K982" s="3" t="s">
        <v>187</v>
      </c>
      <c r="L982" s="3" t="s">
        <v>188</v>
      </c>
    </row>
    <row r="983" spans="1:229" s="13" customFormat="1" ht="20.100000000000001" customHeight="1">
      <c r="A983" s="36">
        <v>4</v>
      </c>
      <c r="B983" s="5" t="s">
        <v>8086</v>
      </c>
      <c r="C983" s="3" t="s">
        <v>193</v>
      </c>
      <c r="D983" s="3" t="s">
        <v>37</v>
      </c>
      <c r="E983" s="18">
        <v>143</v>
      </c>
      <c r="F983" s="18">
        <v>0</v>
      </c>
      <c r="G983" s="61">
        <v>120</v>
      </c>
      <c r="H983" s="18">
        <v>0</v>
      </c>
      <c r="I983" s="6" t="s">
        <v>8082</v>
      </c>
      <c r="J983" s="6"/>
      <c r="K983" s="3" t="s">
        <v>8087</v>
      </c>
      <c r="L983" s="3" t="s">
        <v>8088</v>
      </c>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c r="BP983" s="8"/>
      <c r="BQ983" s="8"/>
      <c r="BR983" s="8"/>
      <c r="BS983" s="8"/>
      <c r="BT983" s="8"/>
      <c r="BU983" s="8"/>
      <c r="BV983" s="8"/>
      <c r="BW983" s="8"/>
      <c r="BX983" s="8"/>
      <c r="BY983" s="8"/>
      <c r="BZ983" s="8"/>
      <c r="CA983" s="8"/>
      <c r="CB983" s="8"/>
      <c r="CC983" s="8"/>
      <c r="CD983" s="8"/>
      <c r="CE983" s="8"/>
      <c r="CF983" s="8"/>
      <c r="CG983" s="8"/>
      <c r="CH983" s="8"/>
      <c r="CI983" s="8"/>
      <c r="CJ983" s="8"/>
      <c r="CK983" s="8"/>
      <c r="CL983" s="8"/>
      <c r="CM983" s="8"/>
      <c r="CN983" s="8"/>
      <c r="CO983" s="8"/>
      <c r="CP983" s="8"/>
      <c r="CQ983" s="8"/>
      <c r="CR983" s="8"/>
      <c r="CS983" s="8"/>
      <c r="CT983" s="8"/>
      <c r="CU983" s="8"/>
      <c r="CV983" s="8"/>
      <c r="CW983" s="8"/>
      <c r="CX983" s="8"/>
      <c r="CY983" s="8"/>
      <c r="CZ983" s="8"/>
      <c r="DA983" s="8"/>
      <c r="DB983" s="8"/>
      <c r="DC983" s="8"/>
      <c r="DD983" s="8"/>
      <c r="DE983" s="8"/>
      <c r="DF983" s="8"/>
      <c r="DG983" s="8"/>
      <c r="DH983" s="8"/>
      <c r="DI983" s="8"/>
      <c r="DJ983" s="8"/>
      <c r="DK983" s="8"/>
      <c r="DL983" s="8"/>
      <c r="DM983" s="8"/>
      <c r="DN983" s="8"/>
      <c r="DO983" s="8"/>
      <c r="DP983" s="8"/>
      <c r="DQ983" s="8"/>
      <c r="DR983" s="8"/>
      <c r="DS983" s="8"/>
      <c r="DT983" s="8"/>
      <c r="DU983" s="8"/>
      <c r="DV983" s="8"/>
      <c r="DW983" s="8"/>
      <c r="DX983" s="8"/>
      <c r="DY983" s="8"/>
      <c r="DZ983" s="8"/>
      <c r="EA983" s="8"/>
      <c r="EB983" s="8"/>
      <c r="EC983" s="8"/>
      <c r="ED983" s="8"/>
      <c r="EE983" s="8"/>
      <c r="EF983" s="8"/>
      <c r="EG983" s="8"/>
      <c r="EH983" s="8"/>
      <c r="EI983" s="8"/>
      <c r="EJ983" s="8"/>
      <c r="EK983" s="8"/>
      <c r="EL983" s="8"/>
      <c r="EM983" s="8"/>
      <c r="EN983" s="8"/>
      <c r="EO983" s="8"/>
      <c r="EP983" s="8"/>
      <c r="EQ983" s="8"/>
      <c r="ER983" s="8"/>
      <c r="ES983" s="8"/>
      <c r="ET983" s="8"/>
      <c r="EU983" s="8"/>
      <c r="EV983" s="8"/>
      <c r="EW983" s="8"/>
      <c r="EX983" s="8"/>
      <c r="EY983" s="8"/>
      <c r="EZ983" s="8"/>
      <c r="FA983" s="8"/>
      <c r="FB983" s="8"/>
      <c r="FC983" s="8"/>
      <c r="FD983" s="8"/>
      <c r="FE983" s="8"/>
      <c r="FF983" s="8"/>
      <c r="FG983" s="8"/>
      <c r="FH983" s="8"/>
      <c r="FI983" s="8"/>
      <c r="FJ983" s="8"/>
      <c r="FK983" s="8"/>
      <c r="FL983" s="8"/>
      <c r="FM983" s="8"/>
      <c r="FN983" s="8"/>
      <c r="FO983" s="8"/>
      <c r="FP983" s="8"/>
      <c r="FQ983" s="8"/>
      <c r="FR983" s="8"/>
      <c r="FS983" s="8"/>
      <c r="FT983" s="8"/>
      <c r="FU983" s="8"/>
      <c r="FV983" s="8"/>
      <c r="FW983" s="8"/>
      <c r="FX983" s="8"/>
      <c r="FY983" s="8"/>
      <c r="FZ983" s="8"/>
      <c r="GA983" s="8"/>
      <c r="GB983" s="8"/>
      <c r="GC983" s="8"/>
      <c r="GD983" s="8"/>
      <c r="GE983" s="8"/>
      <c r="GF983" s="8"/>
      <c r="GG983" s="8"/>
      <c r="GH983" s="8"/>
      <c r="GI983" s="8"/>
      <c r="GJ983" s="8"/>
      <c r="GK983" s="8"/>
      <c r="GL983" s="8"/>
      <c r="GM983" s="8"/>
      <c r="GN983" s="8"/>
      <c r="GO983" s="8"/>
      <c r="GP983" s="8"/>
      <c r="GQ983" s="8"/>
      <c r="GR983" s="8"/>
      <c r="GS983" s="8"/>
      <c r="GT983" s="8"/>
      <c r="GU983" s="8"/>
      <c r="GV983" s="8"/>
      <c r="GW983" s="8"/>
      <c r="GX983" s="8"/>
      <c r="GY983" s="8"/>
      <c r="GZ983" s="8"/>
      <c r="HA983" s="8"/>
      <c r="HB983" s="8"/>
      <c r="HC983" s="8"/>
      <c r="HD983" s="8"/>
      <c r="HE983" s="8"/>
      <c r="HF983" s="8"/>
      <c r="HG983" s="8"/>
      <c r="HH983" s="8"/>
      <c r="HI983" s="8"/>
      <c r="HJ983" s="8"/>
      <c r="HK983" s="8"/>
      <c r="HL983" s="8"/>
      <c r="HM983" s="8"/>
      <c r="HN983" s="8"/>
      <c r="HO983" s="8"/>
      <c r="HP983" s="8"/>
      <c r="HQ983" s="8"/>
      <c r="HR983" s="8"/>
      <c r="HS983" s="8"/>
      <c r="HT983" s="8"/>
      <c r="HU983" s="8"/>
    </row>
    <row r="984" spans="1:229" s="13" customFormat="1" ht="20.100000000000001" customHeight="1">
      <c r="A984" s="36">
        <v>4</v>
      </c>
      <c r="B984" s="5" t="s">
        <v>226</v>
      </c>
      <c r="C984" s="3" t="s">
        <v>83</v>
      </c>
      <c r="D984" s="3" t="s">
        <v>10</v>
      </c>
      <c r="E984" s="28">
        <f>SUM(F984:J984)</f>
        <v>520</v>
      </c>
      <c r="F984" s="28">
        <v>70</v>
      </c>
      <c r="G984" s="59">
        <v>450</v>
      </c>
      <c r="H984" s="28">
        <v>0</v>
      </c>
      <c r="I984" s="3" t="s">
        <v>1669</v>
      </c>
      <c r="J984" s="6" t="s">
        <v>1670</v>
      </c>
      <c r="K984" s="3" t="s">
        <v>227</v>
      </c>
      <c r="L984" s="3" t="s">
        <v>228</v>
      </c>
    </row>
    <row r="985" spans="1:229" s="13" customFormat="1" ht="20.100000000000001" customHeight="1">
      <c r="A985" s="36">
        <v>4</v>
      </c>
      <c r="B985" s="5" t="s">
        <v>223</v>
      </c>
      <c r="C985" s="3" t="s">
        <v>83</v>
      </c>
      <c r="D985" s="3" t="s">
        <v>10</v>
      </c>
      <c r="E985" s="28">
        <f>SUM(F985:J985)</f>
        <v>364</v>
      </c>
      <c r="F985" s="28">
        <v>22</v>
      </c>
      <c r="G985" s="59">
        <v>342</v>
      </c>
      <c r="H985" s="28">
        <v>0</v>
      </c>
      <c r="I985" s="3" t="s">
        <v>1667</v>
      </c>
      <c r="J985" s="6" t="s">
        <v>1668</v>
      </c>
      <c r="K985" s="3" t="s">
        <v>224</v>
      </c>
      <c r="L985" s="3" t="s">
        <v>225</v>
      </c>
    </row>
    <row r="986" spans="1:229" s="13" customFormat="1" ht="20.100000000000001" customHeight="1">
      <c r="A986" s="36">
        <v>4</v>
      </c>
      <c r="B986" s="5" t="s">
        <v>1518</v>
      </c>
      <c r="C986" s="3" t="s">
        <v>193</v>
      </c>
      <c r="D986" s="3" t="s">
        <v>10</v>
      </c>
      <c r="E986" s="18">
        <v>1700</v>
      </c>
      <c r="F986" s="18">
        <v>600</v>
      </c>
      <c r="G986" s="61">
        <v>1100</v>
      </c>
      <c r="H986" s="28" t="s">
        <v>2227</v>
      </c>
      <c r="I986" s="6" t="s">
        <v>1503</v>
      </c>
      <c r="J986" s="6" t="s">
        <v>1504</v>
      </c>
      <c r="K986" s="3" t="s">
        <v>1506</v>
      </c>
      <c r="L986" s="3" t="s">
        <v>1507</v>
      </c>
    </row>
    <row r="987" spans="1:229" s="13" customFormat="1" ht="20.100000000000001" customHeight="1">
      <c r="A987" s="36">
        <v>4</v>
      </c>
      <c r="B987" s="5" t="s">
        <v>1519</v>
      </c>
      <c r="C987" s="3" t="s">
        <v>193</v>
      </c>
      <c r="D987" s="3" t="s">
        <v>10</v>
      </c>
      <c r="E987" s="18">
        <v>120</v>
      </c>
      <c r="F987" s="28">
        <v>0</v>
      </c>
      <c r="G987" s="61">
        <v>120</v>
      </c>
      <c r="H987" s="28" t="s">
        <v>2227</v>
      </c>
      <c r="I987" s="6" t="s">
        <v>1503</v>
      </c>
      <c r="J987" s="6" t="s">
        <v>1504</v>
      </c>
      <c r="K987" s="3" t="s">
        <v>1520</v>
      </c>
      <c r="L987" s="3" t="s">
        <v>1521</v>
      </c>
    </row>
    <row r="988" spans="1:229" s="13" customFormat="1" ht="20.100000000000001" customHeight="1">
      <c r="A988" s="36">
        <v>4</v>
      </c>
      <c r="B988" s="5" t="s">
        <v>1532</v>
      </c>
      <c r="C988" s="3" t="s">
        <v>35</v>
      </c>
      <c r="D988" s="3" t="s">
        <v>10</v>
      </c>
      <c r="E988" s="27">
        <v>50</v>
      </c>
      <c r="F988" s="28">
        <v>0</v>
      </c>
      <c r="G988" s="60">
        <v>50</v>
      </c>
      <c r="H988" s="28" t="s">
        <v>2227</v>
      </c>
      <c r="I988" s="6" t="s">
        <v>1503</v>
      </c>
      <c r="J988" s="6" t="s">
        <v>1529</v>
      </c>
      <c r="K988" s="3" t="s">
        <v>1533</v>
      </c>
      <c r="L988" s="3" t="s">
        <v>5021</v>
      </c>
    </row>
    <row r="989" spans="1:229" s="13" customFormat="1" ht="20.100000000000001" customHeight="1">
      <c r="A989" s="36">
        <v>4</v>
      </c>
      <c r="B989" s="5" t="s">
        <v>1517</v>
      </c>
      <c r="C989" s="3" t="s">
        <v>193</v>
      </c>
      <c r="D989" s="3" t="s">
        <v>10</v>
      </c>
      <c r="E989" s="18">
        <v>40</v>
      </c>
      <c r="F989" s="18">
        <v>0</v>
      </c>
      <c r="G989" s="61">
        <v>40</v>
      </c>
      <c r="H989" s="28" t="s">
        <v>2227</v>
      </c>
      <c r="I989" s="6" t="s">
        <v>1503</v>
      </c>
      <c r="J989" s="6" t="s">
        <v>1504</v>
      </c>
      <c r="K989" s="3" t="s">
        <v>1509</v>
      </c>
      <c r="L989" s="3" t="s">
        <v>1510</v>
      </c>
    </row>
    <row r="990" spans="1:229" s="13" customFormat="1" ht="20.100000000000001" customHeight="1">
      <c r="A990" s="35">
        <v>4</v>
      </c>
      <c r="B990" s="19" t="s">
        <v>2969</v>
      </c>
      <c r="C990" s="20" t="s">
        <v>1654</v>
      </c>
      <c r="D990" s="20" t="s">
        <v>2770</v>
      </c>
      <c r="E990" s="22">
        <v>1600</v>
      </c>
      <c r="F990" s="22">
        <v>650</v>
      </c>
      <c r="G990" s="62">
        <v>825</v>
      </c>
      <c r="H990" s="22">
        <v>125</v>
      </c>
      <c r="I990" s="21" t="s">
        <v>929</v>
      </c>
      <c r="J990" s="21" t="s">
        <v>2970</v>
      </c>
      <c r="K990" s="20" t="s">
        <v>2971</v>
      </c>
      <c r="L990" s="20" t="s">
        <v>2972</v>
      </c>
    </row>
    <row r="991" spans="1:229" s="13" customFormat="1" ht="20.100000000000001" customHeight="1">
      <c r="A991" s="35">
        <v>4</v>
      </c>
      <c r="B991" s="19" t="s">
        <v>2964</v>
      </c>
      <c r="C991" s="20" t="s">
        <v>2957</v>
      </c>
      <c r="D991" s="20" t="s">
        <v>2770</v>
      </c>
      <c r="E991" s="22">
        <f>SUM(F991:J991)</f>
        <v>1200</v>
      </c>
      <c r="F991" s="22">
        <v>450</v>
      </c>
      <c r="G991" s="62">
        <v>600</v>
      </c>
      <c r="H991" s="22">
        <v>150</v>
      </c>
      <c r="I991" s="21" t="s">
        <v>929</v>
      </c>
      <c r="J991" s="21" t="s">
        <v>2966</v>
      </c>
      <c r="K991" s="20" t="s">
        <v>2967</v>
      </c>
      <c r="L991" s="20" t="s">
        <v>2968</v>
      </c>
    </row>
    <row r="992" spans="1:229" s="13" customFormat="1" ht="20.100000000000001" customHeight="1">
      <c r="A992" s="35">
        <v>4</v>
      </c>
      <c r="B992" s="19" t="s">
        <v>2958</v>
      </c>
      <c r="C992" s="20" t="s">
        <v>83</v>
      </c>
      <c r="D992" s="20" t="s">
        <v>10</v>
      </c>
      <c r="E992" s="22">
        <f>SUM(F992:J992)</f>
        <v>190</v>
      </c>
      <c r="F992" s="22">
        <v>0</v>
      </c>
      <c r="G992" s="62">
        <v>180</v>
      </c>
      <c r="H992" s="22">
        <v>10</v>
      </c>
      <c r="I992" s="21" t="s">
        <v>929</v>
      </c>
      <c r="J992" s="20" t="s">
        <v>1938</v>
      </c>
      <c r="K992" s="20" t="s">
        <v>2959</v>
      </c>
      <c r="L992" s="20" t="s">
        <v>2960</v>
      </c>
    </row>
    <row r="993" spans="1:12" s="13" customFormat="1" ht="20.100000000000001" customHeight="1">
      <c r="A993" s="35">
        <v>4</v>
      </c>
      <c r="B993" s="19" t="s">
        <v>966</v>
      </c>
      <c r="C993" s="20" t="s">
        <v>35</v>
      </c>
      <c r="D993" s="20" t="s">
        <v>10</v>
      </c>
      <c r="E993" s="22">
        <v>135</v>
      </c>
      <c r="F993" s="22">
        <v>80</v>
      </c>
      <c r="G993" s="62">
        <v>54</v>
      </c>
      <c r="H993" s="22">
        <v>1</v>
      </c>
      <c r="I993" s="21" t="s">
        <v>929</v>
      </c>
      <c r="J993" s="21" t="s">
        <v>946</v>
      </c>
      <c r="K993" s="20" t="s">
        <v>956</v>
      </c>
      <c r="L993" s="20" t="s">
        <v>2893</v>
      </c>
    </row>
    <row r="994" spans="1:12" s="13" customFormat="1" ht="20.100000000000001" customHeight="1">
      <c r="A994" s="35">
        <v>4</v>
      </c>
      <c r="B994" s="19" t="s">
        <v>963</v>
      </c>
      <c r="C994" s="20" t="s">
        <v>147</v>
      </c>
      <c r="D994" s="20" t="s">
        <v>10</v>
      </c>
      <c r="E994" s="22">
        <v>77</v>
      </c>
      <c r="F994" s="22">
        <v>30</v>
      </c>
      <c r="G994" s="62">
        <v>46</v>
      </c>
      <c r="H994" s="22">
        <v>1</v>
      </c>
      <c r="I994" s="21" t="s">
        <v>929</v>
      </c>
      <c r="J994" s="21" t="s">
        <v>2829</v>
      </c>
      <c r="K994" s="20" t="s">
        <v>964</v>
      </c>
      <c r="L994" s="20" t="s">
        <v>965</v>
      </c>
    </row>
    <row r="995" spans="1:12" s="13" customFormat="1" ht="20.100000000000001" customHeight="1">
      <c r="A995" s="35">
        <v>4</v>
      </c>
      <c r="B995" s="19" t="s">
        <v>2961</v>
      </c>
      <c r="C995" s="20" t="s">
        <v>83</v>
      </c>
      <c r="D995" s="20" t="s">
        <v>10</v>
      </c>
      <c r="E995" s="22">
        <f>SUM(F995:J995)</f>
        <v>22</v>
      </c>
      <c r="F995" s="22">
        <v>0</v>
      </c>
      <c r="G995" s="62">
        <v>19</v>
      </c>
      <c r="H995" s="22">
        <v>3</v>
      </c>
      <c r="I995" s="21" t="s">
        <v>929</v>
      </c>
      <c r="J995" s="20" t="s">
        <v>1938</v>
      </c>
      <c r="K995" s="20" t="s">
        <v>2962</v>
      </c>
      <c r="L995" s="20" t="s">
        <v>2963</v>
      </c>
    </row>
    <row r="996" spans="1:12" s="13" customFormat="1" ht="20.100000000000001" customHeight="1">
      <c r="A996" s="36">
        <v>4</v>
      </c>
      <c r="B996" s="5" t="s">
        <v>4433</v>
      </c>
      <c r="C996" s="3" t="s">
        <v>2105</v>
      </c>
      <c r="D996" s="3" t="s">
        <v>1551</v>
      </c>
      <c r="E996" s="27">
        <f>SUM(F996:J996)</f>
        <v>2000</v>
      </c>
      <c r="F996" s="27">
        <v>1130</v>
      </c>
      <c r="G996" s="60">
        <v>800</v>
      </c>
      <c r="H996" s="27">
        <v>70</v>
      </c>
      <c r="I996" s="6" t="s">
        <v>4423</v>
      </c>
      <c r="J996" s="6" t="s">
        <v>4424</v>
      </c>
      <c r="K996" s="3" t="s">
        <v>4434</v>
      </c>
      <c r="L996" s="3" t="s">
        <v>4435</v>
      </c>
    </row>
    <row r="997" spans="1:12" s="13" customFormat="1" ht="20.100000000000001" customHeight="1">
      <c r="A997" s="36">
        <v>4</v>
      </c>
      <c r="B997" s="5" t="s">
        <v>4436</v>
      </c>
      <c r="C997" s="3" t="s">
        <v>193</v>
      </c>
      <c r="D997" s="3" t="s">
        <v>10</v>
      </c>
      <c r="E997" s="27">
        <f>SUM(F997:J997)</f>
        <v>492</v>
      </c>
      <c r="F997" s="27">
        <v>48</v>
      </c>
      <c r="G997" s="60">
        <v>442</v>
      </c>
      <c r="H997" s="27">
        <v>2</v>
      </c>
      <c r="I997" s="6" t="s">
        <v>4423</v>
      </c>
      <c r="J997" s="6" t="s">
        <v>4424</v>
      </c>
      <c r="K997" s="3" t="s">
        <v>4437</v>
      </c>
      <c r="L997" s="3" t="s">
        <v>4438</v>
      </c>
    </row>
    <row r="998" spans="1:12" s="13" customFormat="1" ht="20.100000000000001" customHeight="1">
      <c r="A998" s="36">
        <v>4</v>
      </c>
      <c r="B998" s="5" t="s">
        <v>1216</v>
      </c>
      <c r="C998" s="3" t="s">
        <v>79</v>
      </c>
      <c r="D998" s="3" t="s">
        <v>10</v>
      </c>
      <c r="E998" s="27">
        <v>82944</v>
      </c>
      <c r="F998" s="27">
        <v>23813</v>
      </c>
      <c r="G998" s="60">
        <v>49690</v>
      </c>
      <c r="H998" s="27">
        <v>9441</v>
      </c>
      <c r="I998" s="6" t="s">
        <v>4748</v>
      </c>
      <c r="J998" s="6" t="s">
        <v>4749</v>
      </c>
      <c r="K998" s="3" t="s">
        <v>1217</v>
      </c>
      <c r="L998" s="3" t="s">
        <v>1218</v>
      </c>
    </row>
    <row r="999" spans="1:12" s="13" customFormat="1" ht="20.100000000000001" customHeight="1">
      <c r="A999" s="70">
        <v>4</v>
      </c>
      <c r="B999" s="71" t="s">
        <v>8116</v>
      </c>
      <c r="C999" s="72" t="s">
        <v>1064</v>
      </c>
      <c r="D999" s="72" t="s">
        <v>10</v>
      </c>
      <c r="E999" s="73">
        <v>61790</v>
      </c>
      <c r="F999" s="73">
        <v>5594</v>
      </c>
      <c r="G999" s="74">
        <v>55698</v>
      </c>
      <c r="H999" s="73">
        <v>498</v>
      </c>
      <c r="I999" s="75" t="s">
        <v>1219</v>
      </c>
      <c r="J999" s="75" t="s">
        <v>8117</v>
      </c>
      <c r="K999" s="72" t="s">
        <v>8118</v>
      </c>
      <c r="L999" s="72" t="s">
        <v>8119</v>
      </c>
    </row>
    <row r="1000" spans="1:12" s="13" customFormat="1" ht="20.100000000000001" customHeight="1">
      <c r="A1000" s="36">
        <v>4</v>
      </c>
      <c r="B1000" s="5" t="s">
        <v>1237</v>
      </c>
      <c r="C1000" s="3" t="s">
        <v>79</v>
      </c>
      <c r="D1000" s="3" t="s">
        <v>10</v>
      </c>
      <c r="E1000" s="27">
        <v>12309</v>
      </c>
      <c r="F1000" s="27">
        <v>825</v>
      </c>
      <c r="G1000" s="60">
        <v>7683</v>
      </c>
      <c r="H1000" s="27">
        <v>3801</v>
      </c>
      <c r="I1000" s="6" t="s">
        <v>1219</v>
      </c>
      <c r="J1000" s="6" t="s">
        <v>4752</v>
      </c>
      <c r="K1000" s="3" t="s">
        <v>1238</v>
      </c>
      <c r="L1000" s="3" t="s">
        <v>1239</v>
      </c>
    </row>
    <row r="1001" spans="1:12" s="13" customFormat="1" ht="20.100000000000001" customHeight="1">
      <c r="A1001" s="36">
        <v>4</v>
      </c>
      <c r="B1001" s="34" t="s">
        <v>1248</v>
      </c>
      <c r="C1001" s="3" t="s">
        <v>193</v>
      </c>
      <c r="D1001" s="3" t="s">
        <v>10</v>
      </c>
      <c r="E1001" s="27">
        <v>8039</v>
      </c>
      <c r="F1001" s="27">
        <v>2712</v>
      </c>
      <c r="G1001" s="60">
        <v>4940</v>
      </c>
      <c r="H1001" s="27">
        <v>387</v>
      </c>
      <c r="I1001" s="6" t="s">
        <v>1219</v>
      </c>
      <c r="J1001" s="6" t="s">
        <v>1247</v>
      </c>
      <c r="K1001" s="3" t="s">
        <v>1249</v>
      </c>
      <c r="L1001" s="3" t="s">
        <v>1250</v>
      </c>
    </row>
    <row r="1002" spans="1:12" s="13" customFormat="1" ht="20.100000000000001" customHeight="1">
      <c r="A1002" s="36">
        <v>4</v>
      </c>
      <c r="B1002" s="34" t="s">
        <v>1251</v>
      </c>
      <c r="C1002" s="3" t="s">
        <v>1064</v>
      </c>
      <c r="D1002" s="3" t="s">
        <v>10</v>
      </c>
      <c r="E1002" s="27">
        <v>5300</v>
      </c>
      <c r="F1002" s="27">
        <v>1200</v>
      </c>
      <c r="G1002" s="60">
        <v>4000</v>
      </c>
      <c r="H1002" s="27">
        <v>100</v>
      </c>
      <c r="I1002" s="6" t="s">
        <v>1219</v>
      </c>
      <c r="J1002" s="6" t="s">
        <v>1247</v>
      </c>
      <c r="K1002" s="3" t="s">
        <v>1252</v>
      </c>
      <c r="L1002" s="3" t="s">
        <v>1253</v>
      </c>
    </row>
    <row r="1003" spans="1:12" s="13" customFormat="1" ht="20.100000000000001" customHeight="1">
      <c r="A1003" s="36">
        <v>4</v>
      </c>
      <c r="B1003" s="5" t="s">
        <v>1258</v>
      </c>
      <c r="C1003" s="3" t="s">
        <v>79</v>
      </c>
      <c r="D1003" s="3" t="s">
        <v>10</v>
      </c>
      <c r="E1003" s="27">
        <v>5336</v>
      </c>
      <c r="F1003" s="27">
        <v>337</v>
      </c>
      <c r="G1003" s="60">
        <v>3757</v>
      </c>
      <c r="H1003" s="27">
        <v>1242</v>
      </c>
      <c r="I1003" s="6" t="s">
        <v>1219</v>
      </c>
      <c r="J1003" s="6" t="s">
        <v>4754</v>
      </c>
      <c r="K1003" s="3" t="s">
        <v>1238</v>
      </c>
      <c r="L1003" s="3" t="s">
        <v>1239</v>
      </c>
    </row>
    <row r="1004" spans="1:12" s="13" customFormat="1" ht="20.100000000000001" customHeight="1">
      <c r="A1004" s="36">
        <v>4</v>
      </c>
      <c r="B1004" s="5" t="s">
        <v>1271</v>
      </c>
      <c r="C1004" s="3" t="s">
        <v>83</v>
      </c>
      <c r="D1004" s="3" t="s">
        <v>10</v>
      </c>
      <c r="E1004" s="27">
        <v>24712</v>
      </c>
      <c r="F1004" s="27">
        <v>21200</v>
      </c>
      <c r="G1004" s="60">
        <v>3082</v>
      </c>
      <c r="H1004" s="27">
        <v>430</v>
      </c>
      <c r="I1004" s="6" t="s">
        <v>1219</v>
      </c>
      <c r="J1004" s="6" t="s">
        <v>4758</v>
      </c>
      <c r="K1004" s="3" t="s">
        <v>1272</v>
      </c>
      <c r="L1004" s="3" t="s">
        <v>1273</v>
      </c>
    </row>
    <row r="1005" spans="1:12" s="13" customFormat="1" ht="20.100000000000001" customHeight="1">
      <c r="A1005" s="36">
        <v>4</v>
      </c>
      <c r="B1005" s="5" t="s">
        <v>1306</v>
      </c>
      <c r="C1005" s="3" t="s">
        <v>83</v>
      </c>
      <c r="D1005" s="3" t="s">
        <v>10</v>
      </c>
      <c r="E1005" s="27">
        <v>1039</v>
      </c>
      <c r="F1005" s="27">
        <v>0</v>
      </c>
      <c r="G1005" s="60">
        <v>1039</v>
      </c>
      <c r="H1005" s="27">
        <v>0</v>
      </c>
      <c r="I1005" s="6" t="s">
        <v>1219</v>
      </c>
      <c r="J1005" s="6" t="s">
        <v>4762</v>
      </c>
      <c r="K1005" s="3" t="s">
        <v>1272</v>
      </c>
      <c r="L1005" s="3" t="s">
        <v>1273</v>
      </c>
    </row>
    <row r="1006" spans="1:12" s="13" customFormat="1" ht="20.100000000000001" customHeight="1">
      <c r="A1006" s="36">
        <v>4</v>
      </c>
      <c r="B1006" s="5" t="s">
        <v>1316</v>
      </c>
      <c r="C1006" s="3" t="s">
        <v>83</v>
      </c>
      <c r="D1006" s="3" t="s">
        <v>10</v>
      </c>
      <c r="E1006" s="27">
        <v>1310</v>
      </c>
      <c r="F1006" s="27">
        <v>500</v>
      </c>
      <c r="G1006" s="60">
        <v>800</v>
      </c>
      <c r="H1006" s="27">
        <v>10</v>
      </c>
      <c r="I1006" s="6" t="s">
        <v>1219</v>
      </c>
      <c r="J1006" s="6" t="s">
        <v>1247</v>
      </c>
      <c r="K1006" s="3" t="s">
        <v>1300</v>
      </c>
      <c r="L1006" s="3" t="s">
        <v>1301</v>
      </c>
    </row>
    <row r="1007" spans="1:12" s="13" customFormat="1" ht="20.100000000000001" customHeight="1">
      <c r="A1007" s="36">
        <v>4</v>
      </c>
      <c r="B1007" s="5" t="s">
        <v>1313</v>
      </c>
      <c r="C1007" s="3" t="s">
        <v>83</v>
      </c>
      <c r="D1007" s="3" t="s">
        <v>10</v>
      </c>
      <c r="E1007" s="27">
        <v>3350</v>
      </c>
      <c r="F1007" s="27">
        <v>2500</v>
      </c>
      <c r="G1007" s="60">
        <v>800</v>
      </c>
      <c r="H1007" s="27">
        <v>50</v>
      </c>
      <c r="I1007" s="6" t="s">
        <v>1219</v>
      </c>
      <c r="J1007" s="6" t="s">
        <v>4562</v>
      </c>
      <c r="K1007" s="3" t="s">
        <v>1314</v>
      </c>
      <c r="L1007" s="3" t="s">
        <v>1315</v>
      </c>
    </row>
    <row r="1008" spans="1:12" s="13" customFormat="1" ht="20.100000000000001" customHeight="1">
      <c r="A1008" s="36">
        <v>4</v>
      </c>
      <c r="B1008" s="5" t="s">
        <v>1317</v>
      </c>
      <c r="C1008" s="3" t="s">
        <v>83</v>
      </c>
      <c r="D1008" s="3" t="s">
        <v>10</v>
      </c>
      <c r="E1008" s="27">
        <v>10880</v>
      </c>
      <c r="F1008" s="27">
        <v>9533</v>
      </c>
      <c r="G1008" s="60">
        <v>800</v>
      </c>
      <c r="H1008" s="27">
        <v>100</v>
      </c>
      <c r="I1008" s="6" t="s">
        <v>1219</v>
      </c>
      <c r="J1008" s="6" t="s">
        <v>1247</v>
      </c>
      <c r="K1008" s="3" t="s">
        <v>1318</v>
      </c>
      <c r="L1008" s="3" t="s">
        <v>1319</v>
      </c>
    </row>
    <row r="1009" spans="1:12" s="13" customFormat="1" ht="20.100000000000001" customHeight="1">
      <c r="A1009" s="36">
        <v>4</v>
      </c>
      <c r="B1009" s="5" t="s">
        <v>1320</v>
      </c>
      <c r="C1009" s="3" t="s">
        <v>83</v>
      </c>
      <c r="D1009" s="3" t="s">
        <v>10</v>
      </c>
      <c r="E1009" s="27">
        <v>1135</v>
      </c>
      <c r="F1009" s="27">
        <v>350</v>
      </c>
      <c r="G1009" s="60">
        <v>780</v>
      </c>
      <c r="H1009" s="27">
        <v>5</v>
      </c>
      <c r="I1009" s="6" t="s">
        <v>1219</v>
      </c>
      <c r="J1009" s="6" t="s">
        <v>1240</v>
      </c>
      <c r="K1009" s="3" t="s">
        <v>1321</v>
      </c>
      <c r="L1009" s="3" t="s">
        <v>1322</v>
      </c>
    </row>
    <row r="1010" spans="1:12" s="13" customFormat="1" ht="20.100000000000001" customHeight="1">
      <c r="A1010" s="36">
        <v>4</v>
      </c>
      <c r="B1010" s="5" t="s">
        <v>1323</v>
      </c>
      <c r="C1010" s="3" t="s">
        <v>83</v>
      </c>
      <c r="D1010" s="3" t="s">
        <v>10</v>
      </c>
      <c r="E1010" s="27">
        <v>8338</v>
      </c>
      <c r="F1010" s="27">
        <v>7079</v>
      </c>
      <c r="G1010" s="60">
        <v>640</v>
      </c>
      <c r="H1010" s="27">
        <v>118</v>
      </c>
      <c r="I1010" s="6" t="s">
        <v>1219</v>
      </c>
      <c r="J1010" s="6" t="s">
        <v>1229</v>
      </c>
      <c r="K1010" s="3" t="s">
        <v>1284</v>
      </c>
      <c r="L1010" s="3" t="s">
        <v>1285</v>
      </c>
    </row>
    <row r="1011" spans="1:12" s="13" customFormat="1" ht="20.100000000000001" customHeight="1">
      <c r="A1011" s="36">
        <v>4</v>
      </c>
      <c r="B1011" s="5" t="s">
        <v>1330</v>
      </c>
      <c r="C1011" s="3" t="s">
        <v>83</v>
      </c>
      <c r="D1011" s="3" t="s">
        <v>10</v>
      </c>
      <c r="E1011" s="27">
        <v>10880</v>
      </c>
      <c r="F1011" s="27">
        <v>9533</v>
      </c>
      <c r="G1011" s="60">
        <v>600</v>
      </c>
      <c r="H1011" s="27">
        <v>70</v>
      </c>
      <c r="I1011" s="6" t="s">
        <v>1219</v>
      </c>
      <c r="J1011" s="6" t="s">
        <v>1247</v>
      </c>
      <c r="K1011" s="3" t="s">
        <v>1318</v>
      </c>
      <c r="L1011" s="3" t="s">
        <v>1319</v>
      </c>
    </row>
    <row r="1012" spans="1:12" s="13" customFormat="1" ht="20.100000000000001" customHeight="1">
      <c r="A1012" s="36">
        <v>4</v>
      </c>
      <c r="B1012" s="5" t="s">
        <v>1353</v>
      </c>
      <c r="C1012" s="3" t="s">
        <v>83</v>
      </c>
      <c r="D1012" s="3" t="s">
        <v>10</v>
      </c>
      <c r="E1012" s="27">
        <v>1015</v>
      </c>
      <c r="F1012" s="27">
        <v>620</v>
      </c>
      <c r="G1012" s="60">
        <v>345</v>
      </c>
      <c r="H1012" s="27">
        <v>50</v>
      </c>
      <c r="I1012" s="6" t="s">
        <v>1219</v>
      </c>
      <c r="J1012" s="6" t="s">
        <v>4562</v>
      </c>
      <c r="K1012" s="3" t="s">
        <v>1354</v>
      </c>
      <c r="L1012" s="3" t="s">
        <v>1355</v>
      </c>
    </row>
    <row r="1013" spans="1:12" s="13" customFormat="1" ht="20.100000000000001" customHeight="1">
      <c r="A1013" s="36">
        <v>4</v>
      </c>
      <c r="B1013" s="5" t="s">
        <v>1367</v>
      </c>
      <c r="C1013" s="3" t="s">
        <v>147</v>
      </c>
      <c r="D1013" s="3" t="s">
        <v>10</v>
      </c>
      <c r="E1013" s="27">
        <v>2045</v>
      </c>
      <c r="F1013" s="27">
        <v>1790</v>
      </c>
      <c r="G1013" s="60">
        <v>254</v>
      </c>
      <c r="H1013" s="27">
        <v>50</v>
      </c>
      <c r="I1013" s="6" t="s">
        <v>1219</v>
      </c>
      <c r="J1013" s="6" t="s">
        <v>1229</v>
      </c>
      <c r="K1013" s="3" t="s">
        <v>1368</v>
      </c>
      <c r="L1013" s="3" t="s">
        <v>1369</v>
      </c>
    </row>
    <row r="1014" spans="1:12" s="13" customFormat="1" ht="20.100000000000001" customHeight="1">
      <c r="A1014" s="36">
        <v>4</v>
      </c>
      <c r="B1014" s="5" t="s">
        <v>1370</v>
      </c>
      <c r="C1014" s="3" t="s">
        <v>83</v>
      </c>
      <c r="D1014" s="3" t="s">
        <v>10</v>
      </c>
      <c r="E1014" s="18">
        <v>250</v>
      </c>
      <c r="F1014" s="18">
        <v>0</v>
      </c>
      <c r="G1014" s="61">
        <v>250</v>
      </c>
      <c r="H1014" s="28" t="s">
        <v>2227</v>
      </c>
      <c r="I1014" s="6" t="s">
        <v>1219</v>
      </c>
      <c r="J1014" s="6" t="s">
        <v>1254</v>
      </c>
      <c r="K1014" s="3" t="s">
        <v>1287</v>
      </c>
      <c r="L1014" s="3" t="s">
        <v>1371</v>
      </c>
    </row>
    <row r="1015" spans="1:12" s="13" customFormat="1" ht="20.100000000000001" customHeight="1">
      <c r="A1015" s="36">
        <v>4</v>
      </c>
      <c r="B1015" s="5" t="s">
        <v>1384</v>
      </c>
      <c r="C1015" s="3" t="s">
        <v>147</v>
      </c>
      <c r="D1015" s="3" t="s">
        <v>10</v>
      </c>
      <c r="E1015" s="27">
        <v>563</v>
      </c>
      <c r="F1015" s="27">
        <v>373</v>
      </c>
      <c r="G1015" s="60">
        <v>180</v>
      </c>
      <c r="H1015" s="27">
        <v>10</v>
      </c>
      <c r="I1015" s="6" t="s">
        <v>1219</v>
      </c>
      <c r="J1015" s="6" t="s">
        <v>1335</v>
      </c>
      <c r="K1015" s="3" t="s">
        <v>1385</v>
      </c>
      <c r="L1015" s="3" t="s">
        <v>1386</v>
      </c>
    </row>
    <row r="1016" spans="1:12" s="13" customFormat="1" ht="20.100000000000001" customHeight="1">
      <c r="A1016" s="36">
        <v>4</v>
      </c>
      <c r="B1016" s="5" t="s">
        <v>1393</v>
      </c>
      <c r="C1016" s="3" t="s">
        <v>83</v>
      </c>
      <c r="D1016" s="3" t="s">
        <v>10</v>
      </c>
      <c r="E1016" s="27">
        <v>220</v>
      </c>
      <c r="F1016" s="27">
        <v>50</v>
      </c>
      <c r="G1016" s="60">
        <v>150</v>
      </c>
      <c r="H1016" s="27">
        <v>20</v>
      </c>
      <c r="I1016" s="6" t="s">
        <v>1219</v>
      </c>
      <c r="J1016" s="6" t="s">
        <v>1247</v>
      </c>
      <c r="K1016" s="3" t="s">
        <v>1332</v>
      </c>
      <c r="L1016" s="3" t="s">
        <v>1333</v>
      </c>
    </row>
    <row r="1017" spans="1:12" s="13" customFormat="1" ht="20.100000000000001" customHeight="1">
      <c r="A1017" s="36">
        <v>4</v>
      </c>
      <c r="B1017" s="5" t="s">
        <v>1402</v>
      </c>
      <c r="C1017" s="3" t="s">
        <v>83</v>
      </c>
      <c r="D1017" s="3" t="s">
        <v>10</v>
      </c>
      <c r="E1017" s="27">
        <v>339</v>
      </c>
      <c r="F1017" s="27">
        <v>192</v>
      </c>
      <c r="G1017" s="60">
        <v>117</v>
      </c>
      <c r="H1017" s="27">
        <v>30</v>
      </c>
      <c r="I1017" s="6" t="s">
        <v>1219</v>
      </c>
      <c r="J1017" s="6" t="s">
        <v>1240</v>
      </c>
      <c r="K1017" s="3" t="s">
        <v>1325</v>
      </c>
      <c r="L1017" s="3" t="s">
        <v>1326</v>
      </c>
    </row>
    <row r="1018" spans="1:12" s="13" customFormat="1" ht="20.100000000000001" customHeight="1">
      <c r="A1018" s="36">
        <v>4</v>
      </c>
      <c r="B1018" s="5" t="s">
        <v>1403</v>
      </c>
      <c r="C1018" s="3" t="s">
        <v>83</v>
      </c>
      <c r="D1018" s="3" t="s">
        <v>10</v>
      </c>
      <c r="E1018" s="18">
        <v>110</v>
      </c>
      <c r="F1018" s="28">
        <v>0</v>
      </c>
      <c r="G1018" s="61">
        <v>110</v>
      </c>
      <c r="H1018" s="28" t="s">
        <v>2227</v>
      </c>
      <c r="I1018" s="6" t="s">
        <v>1219</v>
      </c>
      <c r="J1018" s="6" t="s">
        <v>1254</v>
      </c>
      <c r="K1018" s="3" t="s">
        <v>1287</v>
      </c>
      <c r="L1018" s="3" t="s">
        <v>1404</v>
      </c>
    </row>
    <row r="1019" spans="1:12" s="13" customFormat="1" ht="20.100000000000001" customHeight="1">
      <c r="A1019" s="36">
        <v>4</v>
      </c>
      <c r="B1019" s="5" t="s">
        <v>1411</v>
      </c>
      <c r="C1019" s="3" t="s">
        <v>83</v>
      </c>
      <c r="D1019" s="3" t="s">
        <v>10</v>
      </c>
      <c r="E1019" s="27">
        <v>125</v>
      </c>
      <c r="F1019" s="28">
        <v>0</v>
      </c>
      <c r="G1019" s="60">
        <v>100</v>
      </c>
      <c r="H1019" s="27">
        <v>25</v>
      </c>
      <c r="I1019" s="6" t="s">
        <v>1219</v>
      </c>
      <c r="J1019" s="6" t="s">
        <v>1240</v>
      </c>
      <c r="K1019" s="3" t="s">
        <v>1412</v>
      </c>
      <c r="L1019" s="3" t="s">
        <v>1413</v>
      </c>
    </row>
    <row r="1020" spans="1:12" s="13" customFormat="1" ht="20.100000000000001" customHeight="1">
      <c r="A1020" s="36">
        <v>4</v>
      </c>
      <c r="B1020" s="5" t="s">
        <v>1424</v>
      </c>
      <c r="C1020" s="3" t="s">
        <v>147</v>
      </c>
      <c r="D1020" s="3" t="s">
        <v>10</v>
      </c>
      <c r="E1020" s="27">
        <v>97</v>
      </c>
      <c r="F1020" s="18">
        <v>0</v>
      </c>
      <c r="G1020" s="60">
        <v>92</v>
      </c>
      <c r="H1020" s="27">
        <v>5</v>
      </c>
      <c r="I1020" s="6" t="s">
        <v>1219</v>
      </c>
      <c r="J1020" s="6" t="s">
        <v>1335</v>
      </c>
      <c r="K1020" s="3" t="s">
        <v>1389</v>
      </c>
      <c r="L1020" s="3" t="s">
        <v>1390</v>
      </c>
    </row>
    <row r="1021" spans="1:12" s="13" customFormat="1" ht="20.100000000000001" customHeight="1">
      <c r="A1021" s="36">
        <v>4</v>
      </c>
      <c r="B1021" s="5" t="s">
        <v>1429</v>
      </c>
      <c r="C1021" s="3" t="s">
        <v>83</v>
      </c>
      <c r="D1021" s="3" t="s">
        <v>10</v>
      </c>
      <c r="E1021" s="27">
        <v>229</v>
      </c>
      <c r="F1021" s="27">
        <v>147</v>
      </c>
      <c r="G1021" s="60">
        <v>80</v>
      </c>
      <c r="H1021" s="27">
        <v>2</v>
      </c>
      <c r="I1021" s="6" t="s">
        <v>1219</v>
      </c>
      <c r="J1021" s="6" t="s">
        <v>1240</v>
      </c>
      <c r="K1021" s="3" t="s">
        <v>1430</v>
      </c>
      <c r="L1021" s="3" t="s">
        <v>1431</v>
      </c>
    </row>
    <row r="1022" spans="1:12" s="13" customFormat="1" ht="20.100000000000001" customHeight="1">
      <c r="A1022" s="36">
        <v>4</v>
      </c>
      <c r="B1022" s="5" t="s">
        <v>1444</v>
      </c>
      <c r="C1022" s="3" t="s">
        <v>83</v>
      </c>
      <c r="D1022" s="3" t="s">
        <v>10</v>
      </c>
      <c r="E1022" s="27">
        <v>300</v>
      </c>
      <c r="F1022" s="27">
        <v>220</v>
      </c>
      <c r="G1022" s="60">
        <v>70</v>
      </c>
      <c r="H1022" s="27">
        <v>10</v>
      </c>
      <c r="I1022" s="6" t="s">
        <v>1219</v>
      </c>
      <c r="J1022" s="6" t="s">
        <v>1247</v>
      </c>
      <c r="K1022" s="3" t="s">
        <v>1332</v>
      </c>
      <c r="L1022" s="3" t="s">
        <v>1333</v>
      </c>
    </row>
    <row r="1023" spans="1:12" s="13" customFormat="1" ht="20.100000000000001" customHeight="1">
      <c r="A1023" s="36">
        <v>4</v>
      </c>
      <c r="B1023" s="5" t="s">
        <v>1459</v>
      </c>
      <c r="C1023" s="3" t="s">
        <v>83</v>
      </c>
      <c r="D1023" s="3" t="s">
        <v>10</v>
      </c>
      <c r="E1023" s="27">
        <v>70</v>
      </c>
      <c r="F1023" s="27">
        <v>30</v>
      </c>
      <c r="G1023" s="60">
        <v>40</v>
      </c>
      <c r="H1023" s="28" t="s">
        <v>2227</v>
      </c>
      <c r="I1023" s="6" t="s">
        <v>1219</v>
      </c>
      <c r="J1023" s="6" t="s">
        <v>1247</v>
      </c>
      <c r="K1023" s="3" t="s">
        <v>1300</v>
      </c>
      <c r="L1023" s="3" t="s">
        <v>1301</v>
      </c>
    </row>
    <row r="1024" spans="1:12" s="13" customFormat="1" ht="20.100000000000001" customHeight="1">
      <c r="A1024" s="36">
        <v>4</v>
      </c>
      <c r="B1024" s="5" t="s">
        <v>1461</v>
      </c>
      <c r="C1024" s="3" t="s">
        <v>83</v>
      </c>
      <c r="D1024" s="3" t="s">
        <v>10</v>
      </c>
      <c r="E1024" s="27">
        <v>366</v>
      </c>
      <c r="F1024" s="27">
        <v>317</v>
      </c>
      <c r="G1024" s="60">
        <v>37</v>
      </c>
      <c r="H1024" s="27">
        <v>12</v>
      </c>
      <c r="I1024" s="6" t="s">
        <v>1219</v>
      </c>
      <c r="J1024" s="6" t="s">
        <v>1240</v>
      </c>
      <c r="K1024" s="3" t="s">
        <v>1325</v>
      </c>
      <c r="L1024" s="3" t="s">
        <v>1326</v>
      </c>
    </row>
    <row r="1025" spans="1:12" s="13" customFormat="1" ht="20.100000000000001" customHeight="1">
      <c r="A1025" s="36">
        <v>4</v>
      </c>
      <c r="B1025" s="5" t="s">
        <v>1472</v>
      </c>
      <c r="C1025" s="3" t="s">
        <v>147</v>
      </c>
      <c r="D1025" s="3" t="s">
        <v>10</v>
      </c>
      <c r="E1025" s="27">
        <v>128</v>
      </c>
      <c r="F1025" s="27">
        <v>96</v>
      </c>
      <c r="G1025" s="60">
        <v>27</v>
      </c>
      <c r="H1025" s="27">
        <v>5</v>
      </c>
      <c r="I1025" s="6" t="s">
        <v>1219</v>
      </c>
      <c r="J1025" s="6" t="s">
        <v>1335</v>
      </c>
      <c r="K1025" s="3" t="s">
        <v>1337</v>
      </c>
      <c r="L1025" s="3" t="s">
        <v>1338</v>
      </c>
    </row>
    <row r="1026" spans="1:12" s="13" customFormat="1" ht="20.100000000000001" customHeight="1">
      <c r="A1026" s="36">
        <v>4</v>
      </c>
      <c r="B1026" s="5" t="s">
        <v>1475</v>
      </c>
      <c r="C1026" s="3" t="s">
        <v>83</v>
      </c>
      <c r="D1026" s="3" t="s">
        <v>10</v>
      </c>
      <c r="E1026" s="27">
        <v>95</v>
      </c>
      <c r="F1026" s="27">
        <v>50</v>
      </c>
      <c r="G1026" s="60">
        <v>20</v>
      </c>
      <c r="H1026" s="27">
        <v>25</v>
      </c>
      <c r="I1026" s="6" t="s">
        <v>1219</v>
      </c>
      <c r="J1026" s="6" t="s">
        <v>1240</v>
      </c>
      <c r="K1026" s="3" t="s">
        <v>1412</v>
      </c>
      <c r="L1026" s="3" t="s">
        <v>1413</v>
      </c>
    </row>
    <row r="1027" spans="1:12" s="13" customFormat="1" ht="20.100000000000001" customHeight="1">
      <c r="A1027" s="36">
        <v>4</v>
      </c>
      <c r="B1027" s="5" t="s">
        <v>1474</v>
      </c>
      <c r="C1027" s="3" t="s">
        <v>83</v>
      </c>
      <c r="D1027" s="3" t="s">
        <v>10</v>
      </c>
      <c r="E1027" s="27">
        <v>20</v>
      </c>
      <c r="F1027" s="18">
        <v>0</v>
      </c>
      <c r="G1027" s="60">
        <v>20</v>
      </c>
      <c r="H1027" s="28" t="s">
        <v>2227</v>
      </c>
      <c r="I1027" s="6" t="s">
        <v>1219</v>
      </c>
      <c r="J1027" s="6" t="s">
        <v>1247</v>
      </c>
      <c r="K1027" s="3" t="s">
        <v>1300</v>
      </c>
      <c r="L1027" s="3" t="s">
        <v>1301</v>
      </c>
    </row>
    <row r="1028" spans="1:12" s="13" customFormat="1" ht="20.100000000000001" customHeight="1">
      <c r="A1028" s="36">
        <v>4</v>
      </c>
      <c r="B1028" s="5" t="s">
        <v>1482</v>
      </c>
      <c r="C1028" s="3" t="s">
        <v>83</v>
      </c>
      <c r="D1028" s="3" t="s">
        <v>10</v>
      </c>
      <c r="E1028" s="27">
        <v>67</v>
      </c>
      <c r="F1028" s="27">
        <v>48</v>
      </c>
      <c r="G1028" s="60">
        <v>15</v>
      </c>
      <c r="H1028" s="27">
        <v>4</v>
      </c>
      <c r="I1028" s="6" t="s">
        <v>1219</v>
      </c>
      <c r="J1028" s="6" t="s">
        <v>1240</v>
      </c>
      <c r="K1028" s="3" t="s">
        <v>1430</v>
      </c>
      <c r="L1028" s="3" t="s">
        <v>1431</v>
      </c>
    </row>
    <row r="1029" spans="1:12" s="13" customFormat="1" ht="20.100000000000001" customHeight="1">
      <c r="A1029" s="36">
        <v>4</v>
      </c>
      <c r="B1029" s="5" t="s">
        <v>1484</v>
      </c>
      <c r="C1029" s="3" t="s">
        <v>83</v>
      </c>
      <c r="D1029" s="3" t="s">
        <v>10</v>
      </c>
      <c r="E1029" s="18">
        <v>7</v>
      </c>
      <c r="F1029" s="28">
        <v>0</v>
      </c>
      <c r="G1029" s="61">
        <v>7</v>
      </c>
      <c r="H1029" s="28" t="s">
        <v>2227</v>
      </c>
      <c r="I1029" s="6" t="s">
        <v>1219</v>
      </c>
      <c r="J1029" s="6" t="s">
        <v>1254</v>
      </c>
      <c r="K1029" s="3" t="s">
        <v>1287</v>
      </c>
      <c r="L1029" s="3" t="s">
        <v>1465</v>
      </c>
    </row>
    <row r="1030" spans="1:12" s="13" customFormat="1" ht="20.100000000000001" customHeight="1">
      <c r="A1030" s="36">
        <v>4</v>
      </c>
      <c r="B1030" s="5" t="s">
        <v>2567</v>
      </c>
      <c r="C1030" s="3" t="s">
        <v>2563</v>
      </c>
      <c r="D1030" s="3" t="s">
        <v>67</v>
      </c>
      <c r="E1030" s="27">
        <f t="shared" ref="E1030:E1043" si="15">SUM(F1030:J1030)</f>
        <v>10402</v>
      </c>
      <c r="F1030" s="27">
        <v>0</v>
      </c>
      <c r="G1030" s="60">
        <v>10402</v>
      </c>
      <c r="H1030" s="27">
        <v>0</v>
      </c>
      <c r="I1030" s="6" t="s">
        <v>529</v>
      </c>
      <c r="J1030" s="6" t="s">
        <v>2564</v>
      </c>
      <c r="K1030" s="3" t="s">
        <v>2568</v>
      </c>
      <c r="L1030" s="3" t="s">
        <v>2569</v>
      </c>
    </row>
    <row r="1031" spans="1:12" s="13" customFormat="1" ht="20.100000000000001" customHeight="1">
      <c r="A1031" s="36">
        <v>4</v>
      </c>
      <c r="B1031" s="5" t="s">
        <v>2562</v>
      </c>
      <c r="C1031" s="3" t="s">
        <v>2563</v>
      </c>
      <c r="D1031" s="3" t="s">
        <v>67</v>
      </c>
      <c r="E1031" s="27">
        <f t="shared" si="15"/>
        <v>4300</v>
      </c>
      <c r="F1031" s="18">
        <v>0</v>
      </c>
      <c r="G1031" s="60">
        <v>4300</v>
      </c>
      <c r="H1031" s="27">
        <v>0</v>
      </c>
      <c r="I1031" s="6" t="s">
        <v>529</v>
      </c>
      <c r="J1031" s="6" t="s">
        <v>2564</v>
      </c>
      <c r="K1031" s="3" t="s">
        <v>2565</v>
      </c>
      <c r="L1031" s="3" t="s">
        <v>2566</v>
      </c>
    </row>
    <row r="1032" spans="1:12" s="13" customFormat="1" ht="20.100000000000001" customHeight="1">
      <c r="A1032" s="36">
        <v>4</v>
      </c>
      <c r="B1032" s="5" t="s">
        <v>2570</v>
      </c>
      <c r="C1032" s="3" t="s">
        <v>2563</v>
      </c>
      <c r="D1032" s="3" t="s">
        <v>1644</v>
      </c>
      <c r="E1032" s="27">
        <f t="shared" si="15"/>
        <v>650</v>
      </c>
      <c r="F1032" s="27">
        <v>350</v>
      </c>
      <c r="G1032" s="60">
        <v>250</v>
      </c>
      <c r="H1032" s="27">
        <v>50</v>
      </c>
      <c r="I1032" s="6" t="s">
        <v>2571</v>
      </c>
      <c r="J1032" s="6" t="s">
        <v>2572</v>
      </c>
      <c r="K1032" s="3" t="s">
        <v>2573</v>
      </c>
      <c r="L1032" s="3" t="s">
        <v>2574</v>
      </c>
    </row>
    <row r="1033" spans="1:12" s="13" customFormat="1" ht="20.100000000000001" customHeight="1">
      <c r="A1033" s="36">
        <v>4</v>
      </c>
      <c r="B1033" s="5" t="s">
        <v>2578</v>
      </c>
      <c r="C1033" s="3" t="s">
        <v>14</v>
      </c>
      <c r="D1033" s="3" t="s">
        <v>10</v>
      </c>
      <c r="E1033" s="27">
        <f t="shared" si="15"/>
        <v>345</v>
      </c>
      <c r="F1033" s="27">
        <v>165</v>
      </c>
      <c r="G1033" s="60">
        <v>175</v>
      </c>
      <c r="H1033" s="27">
        <v>5</v>
      </c>
      <c r="I1033" s="6" t="s">
        <v>2571</v>
      </c>
      <c r="J1033" s="6" t="s">
        <v>2417</v>
      </c>
      <c r="K1033" s="3" t="s">
        <v>2579</v>
      </c>
      <c r="L1033" s="3" t="s">
        <v>2580</v>
      </c>
    </row>
    <row r="1034" spans="1:12" s="13" customFormat="1" ht="20.100000000000001" customHeight="1">
      <c r="A1034" s="36">
        <v>4</v>
      </c>
      <c r="B1034" s="5" t="s">
        <v>2575</v>
      </c>
      <c r="C1034" s="3" t="s">
        <v>14</v>
      </c>
      <c r="D1034" s="3" t="s">
        <v>10</v>
      </c>
      <c r="E1034" s="27">
        <f t="shared" si="15"/>
        <v>122</v>
      </c>
      <c r="F1034" s="27">
        <v>50</v>
      </c>
      <c r="G1034" s="60">
        <v>71</v>
      </c>
      <c r="H1034" s="27">
        <v>1</v>
      </c>
      <c r="I1034" s="6" t="s">
        <v>2571</v>
      </c>
      <c r="J1034" s="6" t="s">
        <v>2417</v>
      </c>
      <c r="K1034" s="3" t="s">
        <v>2576</v>
      </c>
      <c r="L1034" s="3" t="s">
        <v>2577</v>
      </c>
    </row>
    <row r="1035" spans="1:12" s="13" customFormat="1" ht="20.100000000000001" customHeight="1">
      <c r="A1035" s="36">
        <v>4</v>
      </c>
      <c r="B1035" s="5" t="s">
        <v>2602</v>
      </c>
      <c r="C1035" s="3" t="s">
        <v>193</v>
      </c>
      <c r="D1035" s="3" t="s">
        <v>10</v>
      </c>
      <c r="E1035" s="27">
        <f t="shared" si="15"/>
        <v>712</v>
      </c>
      <c r="F1035" s="27">
        <v>0</v>
      </c>
      <c r="G1035" s="60">
        <v>712</v>
      </c>
      <c r="H1035" s="27">
        <v>0</v>
      </c>
      <c r="I1035" s="6" t="s">
        <v>2594</v>
      </c>
      <c r="J1035" s="6" t="s">
        <v>2599</v>
      </c>
      <c r="K1035" s="3" t="s">
        <v>2600</v>
      </c>
      <c r="L1035" s="3" t="s">
        <v>2601</v>
      </c>
    </row>
    <row r="1036" spans="1:12" s="13" customFormat="1" ht="20.100000000000001" customHeight="1">
      <c r="A1036" s="36">
        <v>4</v>
      </c>
      <c r="B1036" s="5" t="s">
        <v>2598</v>
      </c>
      <c r="C1036" s="3" t="s">
        <v>193</v>
      </c>
      <c r="D1036" s="3" t="s">
        <v>2593</v>
      </c>
      <c r="E1036" s="27">
        <f t="shared" si="15"/>
        <v>695</v>
      </c>
      <c r="F1036" s="28">
        <v>0</v>
      </c>
      <c r="G1036" s="60">
        <v>695</v>
      </c>
      <c r="H1036" s="28" t="s">
        <v>2227</v>
      </c>
      <c r="I1036" s="6" t="s">
        <v>2594</v>
      </c>
      <c r="J1036" s="6" t="s">
        <v>2599</v>
      </c>
      <c r="K1036" s="3" t="s">
        <v>2600</v>
      </c>
      <c r="L1036" s="3" t="s">
        <v>2601</v>
      </c>
    </row>
    <row r="1037" spans="1:12" s="13" customFormat="1" ht="20.100000000000001" customHeight="1">
      <c r="A1037" s="36">
        <v>4</v>
      </c>
      <c r="B1037" s="5" t="s">
        <v>2603</v>
      </c>
      <c r="C1037" s="3" t="s">
        <v>193</v>
      </c>
      <c r="D1037" s="3" t="s">
        <v>10</v>
      </c>
      <c r="E1037" s="27">
        <f t="shared" si="15"/>
        <v>427</v>
      </c>
      <c r="F1037" s="27">
        <v>0</v>
      </c>
      <c r="G1037" s="60">
        <v>427</v>
      </c>
      <c r="H1037" s="27">
        <v>0</v>
      </c>
      <c r="I1037" s="6" t="s">
        <v>2594</v>
      </c>
      <c r="J1037" s="6" t="s">
        <v>2599</v>
      </c>
      <c r="K1037" s="3" t="s">
        <v>2604</v>
      </c>
      <c r="L1037" s="3" t="s">
        <v>2605</v>
      </c>
    </row>
    <row r="1038" spans="1:12" s="13" customFormat="1" ht="20.100000000000001" customHeight="1">
      <c r="A1038" s="36">
        <v>4</v>
      </c>
      <c r="B1038" s="23" t="s">
        <v>547</v>
      </c>
      <c r="C1038" s="3" t="s">
        <v>83</v>
      </c>
      <c r="D1038" s="3" t="s">
        <v>10</v>
      </c>
      <c r="E1038" s="27">
        <f t="shared" si="15"/>
        <v>148</v>
      </c>
      <c r="F1038" s="27">
        <v>0</v>
      </c>
      <c r="G1038" s="60">
        <v>148</v>
      </c>
      <c r="H1038" s="27">
        <v>0</v>
      </c>
      <c r="I1038" s="6" t="s">
        <v>529</v>
      </c>
      <c r="J1038" s="6" t="s">
        <v>531</v>
      </c>
      <c r="K1038" s="3" t="s">
        <v>548</v>
      </c>
      <c r="L1038" s="3" t="s">
        <v>549</v>
      </c>
    </row>
    <row r="1039" spans="1:12" s="13" customFormat="1" ht="20.100000000000001" customHeight="1">
      <c r="A1039" s="36">
        <v>4</v>
      </c>
      <c r="B1039" s="5" t="s">
        <v>2591</v>
      </c>
      <c r="C1039" s="3" t="s">
        <v>2592</v>
      </c>
      <c r="D1039" s="3" t="s">
        <v>2593</v>
      </c>
      <c r="E1039" s="27">
        <f t="shared" si="15"/>
        <v>148</v>
      </c>
      <c r="F1039" s="27">
        <v>0</v>
      </c>
      <c r="G1039" s="60">
        <v>148</v>
      </c>
      <c r="H1039" s="27">
        <v>0</v>
      </c>
      <c r="I1039" s="6" t="s">
        <v>2594</v>
      </c>
      <c r="J1039" s="6" t="s">
        <v>2595</v>
      </c>
      <c r="K1039" s="3" t="s">
        <v>2596</v>
      </c>
      <c r="L1039" s="3" t="s">
        <v>2597</v>
      </c>
    </row>
    <row r="1040" spans="1:12" s="13" customFormat="1" ht="20.100000000000001" customHeight="1">
      <c r="A1040" s="36">
        <v>4</v>
      </c>
      <c r="B1040" s="5" t="s">
        <v>2581</v>
      </c>
      <c r="C1040" s="3" t="s">
        <v>147</v>
      </c>
      <c r="D1040" s="3" t="s">
        <v>1551</v>
      </c>
      <c r="E1040" s="27">
        <f t="shared" si="15"/>
        <v>142</v>
      </c>
      <c r="F1040" s="27">
        <v>90</v>
      </c>
      <c r="G1040" s="60">
        <v>50</v>
      </c>
      <c r="H1040" s="27">
        <v>2</v>
      </c>
      <c r="I1040" s="6" t="s">
        <v>2459</v>
      </c>
      <c r="J1040" s="6" t="s">
        <v>2236</v>
      </c>
      <c r="K1040" s="3" t="s">
        <v>2582</v>
      </c>
      <c r="L1040" s="3" t="s">
        <v>2583</v>
      </c>
    </row>
    <row r="1041" spans="1:12" s="13" customFormat="1" ht="20.100000000000001" customHeight="1">
      <c r="A1041" s="36">
        <v>4</v>
      </c>
      <c r="B1041" s="5" t="s">
        <v>2588</v>
      </c>
      <c r="C1041" s="3" t="s">
        <v>2010</v>
      </c>
      <c r="D1041" s="3" t="s">
        <v>1551</v>
      </c>
      <c r="E1041" s="27">
        <f t="shared" si="15"/>
        <v>50</v>
      </c>
      <c r="F1041" s="27">
        <v>0</v>
      </c>
      <c r="G1041" s="60">
        <v>40</v>
      </c>
      <c r="H1041" s="27">
        <v>10</v>
      </c>
      <c r="I1041" s="6" t="s">
        <v>2459</v>
      </c>
      <c r="J1041" s="6" t="s">
        <v>2236</v>
      </c>
      <c r="K1041" s="3" t="s">
        <v>2589</v>
      </c>
      <c r="L1041" s="3" t="s">
        <v>2590</v>
      </c>
    </row>
    <row r="1042" spans="1:12" s="13" customFormat="1" ht="20.100000000000001" customHeight="1">
      <c r="A1042" s="36">
        <v>4</v>
      </c>
      <c r="B1042" s="23" t="s">
        <v>2585</v>
      </c>
      <c r="C1042" s="3" t="s">
        <v>147</v>
      </c>
      <c r="D1042" s="3" t="s">
        <v>1551</v>
      </c>
      <c r="E1042" s="27">
        <f t="shared" si="15"/>
        <v>18</v>
      </c>
      <c r="F1042" s="27">
        <v>0</v>
      </c>
      <c r="G1042" s="60">
        <v>17</v>
      </c>
      <c r="H1042" s="27">
        <v>1</v>
      </c>
      <c r="I1042" s="6" t="s">
        <v>2459</v>
      </c>
      <c r="J1042" s="6" t="s">
        <v>2236</v>
      </c>
      <c r="K1042" s="3" t="s">
        <v>2586</v>
      </c>
      <c r="L1042" s="3" t="s">
        <v>2587</v>
      </c>
    </row>
    <row r="1043" spans="1:12" s="13" customFormat="1" ht="20.100000000000001" customHeight="1">
      <c r="A1043" s="36">
        <v>4</v>
      </c>
      <c r="B1043" s="5" t="s">
        <v>2584</v>
      </c>
      <c r="C1043" s="3" t="s">
        <v>147</v>
      </c>
      <c r="D1043" s="3" t="s">
        <v>1551</v>
      </c>
      <c r="E1043" s="27">
        <f t="shared" si="15"/>
        <v>25</v>
      </c>
      <c r="F1043" s="27">
        <v>14</v>
      </c>
      <c r="G1043" s="60">
        <v>10</v>
      </c>
      <c r="H1043" s="27">
        <v>1</v>
      </c>
      <c r="I1043" s="6" t="s">
        <v>2459</v>
      </c>
      <c r="J1043" s="6" t="s">
        <v>2236</v>
      </c>
      <c r="K1043" s="3" t="s">
        <v>2582</v>
      </c>
      <c r="L1043" s="3" t="s">
        <v>2583</v>
      </c>
    </row>
    <row r="1044" spans="1:12" s="13" customFormat="1" ht="20.100000000000001" customHeight="1">
      <c r="A1044" s="36">
        <v>5</v>
      </c>
      <c r="B1044" s="5" t="s">
        <v>2414</v>
      </c>
      <c r="C1044" s="3" t="s">
        <v>2415</v>
      </c>
      <c r="D1044" s="3" t="s">
        <v>2416</v>
      </c>
      <c r="E1044" s="28">
        <f>F1044+G1044+H1044</f>
        <v>4000</v>
      </c>
      <c r="F1044" s="28">
        <v>1500</v>
      </c>
      <c r="G1044" s="59">
        <v>2400</v>
      </c>
      <c r="H1044" s="28">
        <v>100</v>
      </c>
      <c r="I1044" s="6" t="s">
        <v>491</v>
      </c>
      <c r="J1044" s="6" t="s">
        <v>2417</v>
      </c>
      <c r="K1044" s="3" t="s">
        <v>2418</v>
      </c>
      <c r="L1044" s="3" t="s">
        <v>2419</v>
      </c>
    </row>
    <row r="1045" spans="1:12" s="13" customFormat="1" ht="20.100000000000001" customHeight="1">
      <c r="A1045" s="36">
        <v>5</v>
      </c>
      <c r="B1045" s="5" t="s">
        <v>2397</v>
      </c>
      <c r="C1045" s="3" t="s">
        <v>14</v>
      </c>
      <c r="D1045" s="3" t="s">
        <v>10</v>
      </c>
      <c r="E1045" s="28">
        <v>664</v>
      </c>
      <c r="F1045" s="28">
        <v>265</v>
      </c>
      <c r="G1045" s="59">
        <v>371</v>
      </c>
      <c r="H1045" s="28">
        <v>8</v>
      </c>
      <c r="I1045" s="6" t="s">
        <v>491</v>
      </c>
      <c r="J1045" s="6" t="s">
        <v>2398</v>
      </c>
      <c r="K1045" s="3" t="s">
        <v>2399</v>
      </c>
      <c r="L1045" s="3" t="s">
        <v>2400</v>
      </c>
    </row>
    <row r="1046" spans="1:12" s="13" customFormat="1" ht="20.100000000000001" customHeight="1">
      <c r="A1046" s="36">
        <v>5</v>
      </c>
      <c r="B1046" s="5" t="s">
        <v>2401</v>
      </c>
      <c r="C1046" s="3" t="s">
        <v>14</v>
      </c>
      <c r="D1046" s="3" t="s">
        <v>10</v>
      </c>
      <c r="E1046" s="28">
        <f>SUM(F1046:J1046)</f>
        <v>520</v>
      </c>
      <c r="F1046" s="28">
        <v>200</v>
      </c>
      <c r="G1046" s="59">
        <v>300</v>
      </c>
      <c r="H1046" s="28">
        <v>20</v>
      </c>
      <c r="I1046" s="6" t="s">
        <v>491</v>
      </c>
      <c r="J1046" s="3" t="s">
        <v>2402</v>
      </c>
      <c r="K1046" s="3" t="s">
        <v>2403</v>
      </c>
      <c r="L1046" s="3" t="s">
        <v>2404</v>
      </c>
    </row>
    <row r="1047" spans="1:12" s="13" customFormat="1" ht="20.100000000000001" customHeight="1">
      <c r="A1047" s="36">
        <v>5</v>
      </c>
      <c r="B1047" s="5" t="s">
        <v>2405</v>
      </c>
      <c r="C1047" s="3" t="s">
        <v>79</v>
      </c>
      <c r="D1047" s="3" t="s">
        <v>10</v>
      </c>
      <c r="E1047" s="28">
        <f>SUM(F1047:J1047)</f>
        <v>2000</v>
      </c>
      <c r="F1047" s="28">
        <v>700</v>
      </c>
      <c r="G1047" s="59">
        <v>1000</v>
      </c>
      <c r="H1047" s="28">
        <v>300</v>
      </c>
      <c r="I1047" s="6" t="s">
        <v>491</v>
      </c>
      <c r="J1047" s="17" t="s">
        <v>2406</v>
      </c>
      <c r="K1047" s="3" t="s">
        <v>2407</v>
      </c>
      <c r="L1047" s="3" t="s">
        <v>2408</v>
      </c>
    </row>
    <row r="1048" spans="1:12" s="13" customFormat="1" ht="20.100000000000001" customHeight="1">
      <c r="A1048" s="36">
        <v>5</v>
      </c>
      <c r="B1048" s="5" t="s">
        <v>521</v>
      </c>
      <c r="C1048" s="3" t="s">
        <v>147</v>
      </c>
      <c r="D1048" s="3" t="s">
        <v>67</v>
      </c>
      <c r="E1048" s="28">
        <v>48</v>
      </c>
      <c r="F1048" s="28">
        <v>3</v>
      </c>
      <c r="G1048" s="59">
        <v>45</v>
      </c>
      <c r="H1048" s="28" t="s">
        <v>2255</v>
      </c>
      <c r="I1048" s="6" t="s">
        <v>491</v>
      </c>
      <c r="J1048" s="6" t="s">
        <v>520</v>
      </c>
      <c r="K1048" s="3" t="s">
        <v>522</v>
      </c>
      <c r="L1048" s="3" t="s">
        <v>523</v>
      </c>
    </row>
    <row r="1049" spans="1:12" s="13" customFormat="1" ht="20.100000000000001" customHeight="1">
      <c r="A1049" s="36">
        <v>5</v>
      </c>
      <c r="B1049" s="5" t="s">
        <v>2409</v>
      </c>
      <c r="C1049" s="3" t="s">
        <v>1642</v>
      </c>
      <c r="D1049" s="3" t="s">
        <v>10</v>
      </c>
      <c r="E1049" s="28">
        <v>90</v>
      </c>
      <c r="F1049" s="28">
        <v>60</v>
      </c>
      <c r="G1049" s="59">
        <v>30</v>
      </c>
      <c r="H1049" s="28" t="s">
        <v>2410</v>
      </c>
      <c r="I1049" s="6" t="s">
        <v>491</v>
      </c>
      <c r="J1049" s="6" t="s">
        <v>2411</v>
      </c>
      <c r="K1049" s="3" t="s">
        <v>2412</v>
      </c>
      <c r="L1049" s="3" t="s">
        <v>2413</v>
      </c>
    </row>
    <row r="1050" spans="1:12" s="13" customFormat="1" ht="20.100000000000001" customHeight="1">
      <c r="A1050" s="36">
        <v>5</v>
      </c>
      <c r="B1050" s="5" t="s">
        <v>1964</v>
      </c>
      <c r="C1050" s="3" t="s">
        <v>1623</v>
      </c>
      <c r="D1050" s="3" t="s">
        <v>1573</v>
      </c>
      <c r="E1050" s="27">
        <v>2850</v>
      </c>
      <c r="F1050" s="27">
        <v>1400</v>
      </c>
      <c r="G1050" s="60">
        <v>1400</v>
      </c>
      <c r="H1050" s="27">
        <v>50</v>
      </c>
      <c r="I1050" s="6" t="s">
        <v>8112</v>
      </c>
      <c r="J1050" s="6" t="s">
        <v>1965</v>
      </c>
      <c r="K1050" s="3" t="s">
        <v>1966</v>
      </c>
      <c r="L1050" s="3" t="s">
        <v>1967</v>
      </c>
    </row>
    <row r="1051" spans="1:12" s="13" customFormat="1" ht="20.100000000000001" customHeight="1">
      <c r="A1051" s="36">
        <v>5</v>
      </c>
      <c r="B1051" s="5" t="s">
        <v>1982</v>
      </c>
      <c r="C1051" s="3" t="s">
        <v>1623</v>
      </c>
      <c r="D1051" s="3" t="s">
        <v>1573</v>
      </c>
      <c r="E1051" s="27">
        <v>96</v>
      </c>
      <c r="F1051" s="27">
        <v>0</v>
      </c>
      <c r="G1051" s="60">
        <v>96</v>
      </c>
      <c r="H1051" s="27">
        <v>0</v>
      </c>
      <c r="I1051" s="6" t="s">
        <v>8112</v>
      </c>
      <c r="J1051" s="6" t="s">
        <v>1983</v>
      </c>
      <c r="K1051" s="3" t="s">
        <v>1984</v>
      </c>
      <c r="L1051" s="3" t="s">
        <v>1985</v>
      </c>
    </row>
    <row r="1052" spans="1:12" s="13" customFormat="1" ht="20.100000000000001" customHeight="1">
      <c r="A1052" s="36">
        <v>5</v>
      </c>
      <c r="B1052" s="5" t="s">
        <v>1989</v>
      </c>
      <c r="C1052" s="3" t="s">
        <v>1741</v>
      </c>
      <c r="D1052" s="3" t="s">
        <v>1573</v>
      </c>
      <c r="E1052" s="27">
        <f t="shared" ref="E1052:E1059" si="16">SUM(F1052:J1052)</f>
        <v>2890</v>
      </c>
      <c r="F1052" s="27">
        <v>2590</v>
      </c>
      <c r="G1052" s="60">
        <v>300</v>
      </c>
      <c r="H1052" s="27">
        <v>0</v>
      </c>
      <c r="I1052" s="6" t="s">
        <v>8112</v>
      </c>
      <c r="J1052" s="6" t="s">
        <v>1818</v>
      </c>
      <c r="K1052" s="3" t="s">
        <v>1990</v>
      </c>
      <c r="L1052" s="3" t="s">
        <v>1991</v>
      </c>
    </row>
    <row r="1053" spans="1:12" s="13" customFormat="1" ht="20.100000000000001" customHeight="1">
      <c r="A1053" s="36">
        <v>5</v>
      </c>
      <c r="B1053" s="5" t="s">
        <v>1975</v>
      </c>
      <c r="C1053" s="3" t="s">
        <v>1941</v>
      </c>
      <c r="D1053" s="3" t="s">
        <v>1573</v>
      </c>
      <c r="E1053" s="27">
        <f t="shared" si="16"/>
        <v>200</v>
      </c>
      <c r="F1053" s="27">
        <v>20</v>
      </c>
      <c r="G1053" s="60">
        <v>180</v>
      </c>
      <c r="H1053" s="27">
        <v>0</v>
      </c>
      <c r="I1053" s="6" t="s">
        <v>8112</v>
      </c>
      <c r="J1053" s="6" t="s">
        <v>1942</v>
      </c>
      <c r="K1053" s="3" t="s">
        <v>1943</v>
      </c>
      <c r="L1053" s="3" t="s">
        <v>1944</v>
      </c>
    </row>
    <row r="1054" spans="1:12" s="13" customFormat="1" ht="20.100000000000001" customHeight="1">
      <c r="A1054" s="36">
        <v>5</v>
      </c>
      <c r="B1054" s="5" t="s">
        <v>1976</v>
      </c>
      <c r="C1054" s="3" t="s">
        <v>1977</v>
      </c>
      <c r="D1054" s="3" t="s">
        <v>1573</v>
      </c>
      <c r="E1054" s="27">
        <f t="shared" si="16"/>
        <v>130</v>
      </c>
      <c r="F1054" s="27">
        <v>0</v>
      </c>
      <c r="G1054" s="60">
        <v>130</v>
      </c>
      <c r="H1054" s="27">
        <v>0</v>
      </c>
      <c r="I1054" s="6" t="s">
        <v>8112</v>
      </c>
      <c r="J1054" s="6" t="s">
        <v>1942</v>
      </c>
      <c r="K1054" s="3" t="s">
        <v>1943</v>
      </c>
      <c r="L1054" s="3" t="s">
        <v>1944</v>
      </c>
    </row>
    <row r="1055" spans="1:12" s="13" customFormat="1" ht="20.100000000000001" customHeight="1">
      <c r="A1055" s="36">
        <v>5</v>
      </c>
      <c r="B1055" s="5" t="s">
        <v>1968</v>
      </c>
      <c r="C1055" s="3" t="s">
        <v>1741</v>
      </c>
      <c r="D1055" s="3" t="s">
        <v>1573</v>
      </c>
      <c r="E1055" s="27">
        <f t="shared" si="16"/>
        <v>120</v>
      </c>
      <c r="F1055" s="27">
        <v>0</v>
      </c>
      <c r="G1055" s="60">
        <v>120</v>
      </c>
      <c r="H1055" s="27">
        <v>0</v>
      </c>
      <c r="I1055" s="6" t="s">
        <v>8112</v>
      </c>
      <c r="J1055" s="6" t="s">
        <v>1938</v>
      </c>
      <c r="K1055" s="3" t="s">
        <v>1969</v>
      </c>
      <c r="L1055" s="3" t="s">
        <v>1970</v>
      </c>
    </row>
    <row r="1056" spans="1:12" s="13" customFormat="1" ht="20.100000000000001" customHeight="1">
      <c r="A1056" s="36">
        <v>5</v>
      </c>
      <c r="B1056" s="5" t="s">
        <v>1971</v>
      </c>
      <c r="C1056" s="3" t="s">
        <v>1741</v>
      </c>
      <c r="D1056" s="3" t="s">
        <v>1573</v>
      </c>
      <c r="E1056" s="27">
        <f t="shared" si="16"/>
        <v>80</v>
      </c>
      <c r="F1056" s="27">
        <v>0</v>
      </c>
      <c r="G1056" s="60">
        <v>80</v>
      </c>
      <c r="H1056" s="27">
        <v>0</v>
      </c>
      <c r="I1056" s="6" t="s">
        <v>8112</v>
      </c>
      <c r="J1056" s="6" t="s">
        <v>1938</v>
      </c>
      <c r="K1056" s="3" t="s">
        <v>1969</v>
      </c>
      <c r="L1056" s="3" t="s">
        <v>1970</v>
      </c>
    </row>
    <row r="1057" spans="1:12" s="13" customFormat="1" ht="20.100000000000001" customHeight="1">
      <c r="A1057" s="36">
        <v>5</v>
      </c>
      <c r="B1057" s="5" t="s">
        <v>1972</v>
      </c>
      <c r="C1057" s="3" t="s">
        <v>1741</v>
      </c>
      <c r="D1057" s="3" t="s">
        <v>1573</v>
      </c>
      <c r="E1057" s="27">
        <f t="shared" si="16"/>
        <v>20</v>
      </c>
      <c r="F1057" s="27">
        <v>0</v>
      </c>
      <c r="G1057" s="60">
        <v>20</v>
      </c>
      <c r="H1057" s="27">
        <v>0</v>
      </c>
      <c r="I1057" s="6" t="s">
        <v>8112</v>
      </c>
      <c r="J1057" s="6" t="s">
        <v>1938</v>
      </c>
      <c r="K1057" s="3" t="s">
        <v>1973</v>
      </c>
      <c r="L1057" s="3" t="s">
        <v>1974</v>
      </c>
    </row>
    <row r="1058" spans="1:12" s="13" customFormat="1" ht="20.100000000000001" customHeight="1">
      <c r="A1058" s="36">
        <v>5</v>
      </c>
      <c r="B1058" s="5" t="s">
        <v>1981</v>
      </c>
      <c r="C1058" s="3" t="s">
        <v>1941</v>
      </c>
      <c r="D1058" s="3" t="s">
        <v>1573</v>
      </c>
      <c r="E1058" s="27">
        <f t="shared" si="16"/>
        <v>20</v>
      </c>
      <c r="F1058" s="27">
        <v>0</v>
      </c>
      <c r="G1058" s="60">
        <v>20</v>
      </c>
      <c r="H1058" s="27">
        <v>0</v>
      </c>
      <c r="I1058" s="6" t="s">
        <v>8112</v>
      </c>
      <c r="J1058" s="6" t="s">
        <v>1942</v>
      </c>
      <c r="K1058" s="3" t="s">
        <v>1979</v>
      </c>
      <c r="L1058" s="3" t="s">
        <v>1980</v>
      </c>
    </row>
    <row r="1059" spans="1:12" s="13" customFormat="1" ht="20.100000000000001" customHeight="1">
      <c r="A1059" s="36">
        <v>5</v>
      </c>
      <c r="B1059" s="5" t="s">
        <v>1978</v>
      </c>
      <c r="C1059" s="3" t="s">
        <v>1941</v>
      </c>
      <c r="D1059" s="3" t="s">
        <v>1573</v>
      </c>
      <c r="E1059" s="27">
        <f t="shared" si="16"/>
        <v>40</v>
      </c>
      <c r="F1059" s="27">
        <v>20</v>
      </c>
      <c r="G1059" s="60">
        <v>20</v>
      </c>
      <c r="H1059" s="27">
        <v>0</v>
      </c>
      <c r="I1059" s="6" t="s">
        <v>8112</v>
      </c>
      <c r="J1059" s="6" t="s">
        <v>1942</v>
      </c>
      <c r="K1059" s="3" t="s">
        <v>1979</v>
      </c>
      <c r="L1059" s="3" t="s">
        <v>1980</v>
      </c>
    </row>
    <row r="1060" spans="1:12" s="13" customFormat="1" ht="20.100000000000001" customHeight="1">
      <c r="A1060" s="36">
        <v>5</v>
      </c>
      <c r="B1060" s="5" t="s">
        <v>1986</v>
      </c>
      <c r="C1060" s="3" t="s">
        <v>1865</v>
      </c>
      <c r="D1060" s="3" t="s">
        <v>1573</v>
      </c>
      <c r="E1060" s="27">
        <v>40</v>
      </c>
      <c r="F1060" s="27">
        <v>0</v>
      </c>
      <c r="G1060" s="60">
        <v>0</v>
      </c>
      <c r="H1060" s="27">
        <v>0</v>
      </c>
      <c r="I1060" s="6" t="s">
        <v>8112</v>
      </c>
      <c r="J1060" s="6" t="s">
        <v>1983</v>
      </c>
      <c r="K1060" s="3" t="s">
        <v>1987</v>
      </c>
      <c r="L1060" s="3" t="s">
        <v>1988</v>
      </c>
    </row>
    <row r="1061" spans="1:12" s="13" customFormat="1" ht="20.100000000000001" customHeight="1">
      <c r="A1061" s="36">
        <v>5</v>
      </c>
      <c r="B1061" s="5" t="s">
        <v>2140</v>
      </c>
      <c r="C1061" s="3" t="s">
        <v>2141</v>
      </c>
      <c r="D1061" s="3" t="s">
        <v>2142</v>
      </c>
      <c r="E1061" s="28">
        <v>300</v>
      </c>
      <c r="F1061" s="28">
        <v>100</v>
      </c>
      <c r="G1061" s="59">
        <v>190</v>
      </c>
      <c r="H1061" s="28">
        <v>10</v>
      </c>
      <c r="I1061" s="6" t="s">
        <v>2143</v>
      </c>
      <c r="J1061" s="6" t="s">
        <v>2144</v>
      </c>
      <c r="K1061" s="3" t="s">
        <v>2145</v>
      </c>
      <c r="L1061" s="3" t="s">
        <v>2146</v>
      </c>
    </row>
    <row r="1062" spans="1:12" s="13" customFormat="1" ht="20.100000000000001" customHeight="1">
      <c r="A1062" s="36">
        <v>5</v>
      </c>
      <c r="B1062" s="5" t="s">
        <v>414</v>
      </c>
      <c r="C1062" s="3" t="s">
        <v>83</v>
      </c>
      <c r="D1062" s="3" t="s">
        <v>10</v>
      </c>
      <c r="E1062" s="28">
        <v>1100</v>
      </c>
      <c r="F1062" s="28">
        <v>0</v>
      </c>
      <c r="G1062" s="59">
        <v>1100</v>
      </c>
      <c r="H1062" s="28">
        <v>0</v>
      </c>
      <c r="I1062" s="6" t="s">
        <v>239</v>
      </c>
      <c r="J1062" s="6" t="s">
        <v>346</v>
      </c>
      <c r="K1062" s="3" t="s">
        <v>415</v>
      </c>
      <c r="L1062" s="3" t="s">
        <v>416</v>
      </c>
    </row>
    <row r="1063" spans="1:12" s="13" customFormat="1" ht="20.100000000000001" customHeight="1">
      <c r="A1063" s="36">
        <v>5</v>
      </c>
      <c r="B1063" s="5" t="s">
        <v>408</v>
      </c>
      <c r="C1063" s="3" t="s">
        <v>83</v>
      </c>
      <c r="D1063" s="3" t="s">
        <v>10</v>
      </c>
      <c r="E1063" s="28">
        <v>430</v>
      </c>
      <c r="F1063" s="28">
        <v>150</v>
      </c>
      <c r="G1063" s="59">
        <v>280</v>
      </c>
      <c r="H1063" s="28">
        <v>0</v>
      </c>
      <c r="I1063" s="6" t="s">
        <v>239</v>
      </c>
      <c r="J1063" s="6" t="s">
        <v>346</v>
      </c>
      <c r="K1063" s="3" t="s">
        <v>409</v>
      </c>
      <c r="L1063" s="3" t="s">
        <v>410</v>
      </c>
    </row>
    <row r="1064" spans="1:12" s="13" customFormat="1" ht="20.100000000000001" customHeight="1">
      <c r="A1064" s="36">
        <v>5</v>
      </c>
      <c r="B1064" s="5" t="s">
        <v>411</v>
      </c>
      <c r="C1064" s="3" t="s">
        <v>83</v>
      </c>
      <c r="D1064" s="3" t="s">
        <v>10</v>
      </c>
      <c r="E1064" s="28">
        <v>430</v>
      </c>
      <c r="F1064" s="28">
        <v>150</v>
      </c>
      <c r="G1064" s="59">
        <v>280</v>
      </c>
      <c r="H1064" s="28">
        <v>0</v>
      </c>
      <c r="I1064" s="6" t="s">
        <v>239</v>
      </c>
      <c r="J1064" s="6" t="s">
        <v>346</v>
      </c>
      <c r="K1064" s="3" t="s">
        <v>412</v>
      </c>
      <c r="L1064" s="3" t="s">
        <v>413</v>
      </c>
    </row>
    <row r="1065" spans="1:12" s="13" customFormat="1" ht="20.100000000000001" customHeight="1">
      <c r="A1065" s="36">
        <v>5</v>
      </c>
      <c r="B1065" s="5" t="s">
        <v>2147</v>
      </c>
      <c r="C1065" s="3" t="s">
        <v>147</v>
      </c>
      <c r="D1065" s="3" t="s">
        <v>10</v>
      </c>
      <c r="E1065" s="28">
        <f>SUM(F1065:J1065)</f>
        <v>179</v>
      </c>
      <c r="F1065" s="28">
        <v>48</v>
      </c>
      <c r="G1065" s="59">
        <v>130</v>
      </c>
      <c r="H1065" s="28">
        <v>1</v>
      </c>
      <c r="I1065" s="6" t="s">
        <v>2099</v>
      </c>
      <c r="J1065" s="6" t="s">
        <v>2100</v>
      </c>
      <c r="K1065" s="3" t="s">
        <v>2101</v>
      </c>
      <c r="L1065" s="3" t="s">
        <v>2102</v>
      </c>
    </row>
    <row r="1066" spans="1:12" s="13" customFormat="1" ht="20.100000000000001" customHeight="1">
      <c r="A1066" s="36">
        <v>5</v>
      </c>
      <c r="B1066" s="5" t="s">
        <v>405</v>
      </c>
      <c r="C1066" s="3" t="s">
        <v>147</v>
      </c>
      <c r="D1066" s="3" t="s">
        <v>10</v>
      </c>
      <c r="E1066" s="28">
        <v>560</v>
      </c>
      <c r="F1066" s="28">
        <v>430</v>
      </c>
      <c r="G1066" s="59">
        <v>130</v>
      </c>
      <c r="H1066" s="28" t="s">
        <v>2227</v>
      </c>
      <c r="I1066" s="6" t="s">
        <v>239</v>
      </c>
      <c r="J1066" s="6" t="s">
        <v>240</v>
      </c>
      <c r="K1066" s="3" t="s">
        <v>406</v>
      </c>
      <c r="L1066" s="3" t="s">
        <v>407</v>
      </c>
    </row>
    <row r="1067" spans="1:12" s="13" customFormat="1" ht="20.100000000000001" customHeight="1">
      <c r="A1067" s="36">
        <v>5</v>
      </c>
      <c r="B1067" s="5" t="s">
        <v>402</v>
      </c>
      <c r="C1067" s="3" t="s">
        <v>83</v>
      </c>
      <c r="D1067" s="3" t="s">
        <v>10</v>
      </c>
      <c r="E1067" s="28">
        <v>100</v>
      </c>
      <c r="F1067" s="18">
        <v>0</v>
      </c>
      <c r="G1067" s="59">
        <v>100</v>
      </c>
      <c r="H1067" s="28" t="s">
        <v>2227</v>
      </c>
      <c r="I1067" s="6" t="s">
        <v>239</v>
      </c>
      <c r="J1067" s="6" t="s">
        <v>240</v>
      </c>
      <c r="K1067" s="3" t="s">
        <v>403</v>
      </c>
      <c r="L1067" s="3" t="s">
        <v>404</v>
      </c>
    </row>
    <row r="1068" spans="1:12" s="13" customFormat="1" ht="20.100000000000001" customHeight="1">
      <c r="A1068" s="36">
        <v>5</v>
      </c>
      <c r="B1068" s="5" t="s">
        <v>418</v>
      </c>
      <c r="C1068" s="3" t="s">
        <v>79</v>
      </c>
      <c r="D1068" s="3" t="s">
        <v>10</v>
      </c>
      <c r="E1068" s="28">
        <v>180</v>
      </c>
      <c r="F1068" s="28">
        <v>100</v>
      </c>
      <c r="G1068" s="59">
        <v>70</v>
      </c>
      <c r="H1068" s="28">
        <v>10</v>
      </c>
      <c r="I1068" s="6" t="s">
        <v>239</v>
      </c>
      <c r="J1068" s="6" t="s">
        <v>350</v>
      </c>
      <c r="K1068" s="3" t="s">
        <v>419</v>
      </c>
      <c r="L1068" s="3" t="s">
        <v>420</v>
      </c>
    </row>
    <row r="1069" spans="1:12" s="13" customFormat="1" ht="20.100000000000001" customHeight="1">
      <c r="A1069" s="36">
        <v>5</v>
      </c>
      <c r="B1069" s="5" t="s">
        <v>417</v>
      </c>
      <c r="C1069" s="3" t="s">
        <v>35</v>
      </c>
      <c r="D1069" s="3" t="s">
        <v>10</v>
      </c>
      <c r="E1069" s="28">
        <v>20</v>
      </c>
      <c r="F1069" s="28">
        <v>10</v>
      </c>
      <c r="G1069" s="59">
        <v>10</v>
      </c>
      <c r="H1069" s="28" t="s">
        <v>2227</v>
      </c>
      <c r="I1069" s="6" t="s">
        <v>239</v>
      </c>
      <c r="J1069" s="6" t="s">
        <v>350</v>
      </c>
      <c r="K1069" s="3" t="s">
        <v>383</v>
      </c>
      <c r="L1069" s="3" t="s">
        <v>384</v>
      </c>
    </row>
    <row r="1070" spans="1:12" s="13" customFormat="1" ht="20.100000000000001" customHeight="1">
      <c r="A1070" s="36">
        <v>5</v>
      </c>
      <c r="B1070" s="5" t="s">
        <v>4315</v>
      </c>
      <c r="C1070" s="3" t="s">
        <v>79</v>
      </c>
      <c r="D1070" s="3" t="s">
        <v>10</v>
      </c>
      <c r="E1070" s="28">
        <f t="shared" ref="E1070:E1075" si="17">SUM(F1070:J1070)</f>
        <v>250</v>
      </c>
      <c r="F1070" s="28">
        <v>130</v>
      </c>
      <c r="G1070" s="59">
        <v>120</v>
      </c>
      <c r="H1070" s="28">
        <v>0</v>
      </c>
      <c r="I1070" s="6" t="s">
        <v>8113</v>
      </c>
      <c r="J1070" s="6" t="s">
        <v>2469</v>
      </c>
      <c r="K1070" s="3" t="s">
        <v>4294</v>
      </c>
      <c r="L1070" s="3" t="s">
        <v>4295</v>
      </c>
    </row>
    <row r="1071" spans="1:12" s="13" customFormat="1" ht="20.100000000000001" customHeight="1">
      <c r="A1071" s="36">
        <v>5</v>
      </c>
      <c r="B1071" s="5" t="s">
        <v>4317</v>
      </c>
      <c r="C1071" s="3" t="s">
        <v>83</v>
      </c>
      <c r="D1071" s="3" t="s">
        <v>10</v>
      </c>
      <c r="E1071" s="27">
        <f t="shared" si="17"/>
        <v>70</v>
      </c>
      <c r="F1071" s="27">
        <v>0</v>
      </c>
      <c r="G1071" s="60">
        <v>70</v>
      </c>
      <c r="H1071" s="27">
        <v>0</v>
      </c>
      <c r="I1071" s="6" t="s">
        <v>8113</v>
      </c>
      <c r="J1071" s="6" t="s">
        <v>4276</v>
      </c>
      <c r="K1071" s="3" t="s">
        <v>4318</v>
      </c>
      <c r="L1071" s="3" t="s">
        <v>4319</v>
      </c>
    </row>
    <row r="1072" spans="1:12" s="13" customFormat="1" ht="20.100000000000001" customHeight="1">
      <c r="A1072" s="36">
        <v>5</v>
      </c>
      <c r="B1072" s="5" t="s">
        <v>4316</v>
      </c>
      <c r="C1072" s="3" t="s">
        <v>147</v>
      </c>
      <c r="D1072" s="3" t="s">
        <v>10</v>
      </c>
      <c r="E1072" s="27">
        <f t="shared" si="17"/>
        <v>56</v>
      </c>
      <c r="F1072" s="27">
        <v>35</v>
      </c>
      <c r="G1072" s="60">
        <v>21</v>
      </c>
      <c r="H1072" s="27">
        <v>0</v>
      </c>
      <c r="I1072" s="6" t="s">
        <v>8113</v>
      </c>
      <c r="J1072" s="6" t="s">
        <v>2829</v>
      </c>
      <c r="K1072" s="3" t="s">
        <v>4273</v>
      </c>
      <c r="L1072" s="3" t="s">
        <v>4274</v>
      </c>
    </row>
    <row r="1073" spans="1:12" s="13" customFormat="1" ht="20.100000000000001" customHeight="1">
      <c r="A1073" s="36">
        <v>5</v>
      </c>
      <c r="B1073" s="5" t="s">
        <v>4321</v>
      </c>
      <c r="C1073" s="3" t="s">
        <v>3625</v>
      </c>
      <c r="D1073" s="3" t="s">
        <v>1551</v>
      </c>
      <c r="E1073" s="27">
        <f t="shared" si="17"/>
        <v>150</v>
      </c>
      <c r="F1073" s="27">
        <v>130</v>
      </c>
      <c r="G1073" s="60">
        <v>20</v>
      </c>
      <c r="H1073" s="28" t="s">
        <v>2227</v>
      </c>
      <c r="I1073" s="6" t="s">
        <v>8113</v>
      </c>
      <c r="J1073" s="6" t="s">
        <v>2236</v>
      </c>
      <c r="K1073" s="3" t="s">
        <v>4322</v>
      </c>
      <c r="L1073" s="3" t="s">
        <v>4323</v>
      </c>
    </row>
    <row r="1074" spans="1:12" s="13" customFormat="1" ht="20.100000000000001" customHeight="1">
      <c r="A1074" s="36">
        <v>5</v>
      </c>
      <c r="B1074" s="5" t="s">
        <v>4320</v>
      </c>
      <c r="C1074" s="3" t="s">
        <v>83</v>
      </c>
      <c r="D1074" s="3" t="s">
        <v>10</v>
      </c>
      <c r="E1074" s="27">
        <f t="shared" si="17"/>
        <v>600</v>
      </c>
      <c r="F1074" s="27">
        <v>600</v>
      </c>
      <c r="G1074" s="60">
        <v>0</v>
      </c>
      <c r="H1074" s="27">
        <v>0</v>
      </c>
      <c r="I1074" s="6" t="s">
        <v>8113</v>
      </c>
      <c r="J1074" s="6" t="s">
        <v>4281</v>
      </c>
      <c r="K1074" s="3" t="s">
        <v>4285</v>
      </c>
      <c r="L1074" s="3" t="s">
        <v>4286</v>
      </c>
    </row>
    <row r="1075" spans="1:12" s="13" customFormat="1" ht="20.100000000000001" customHeight="1">
      <c r="A1075" s="36">
        <v>5</v>
      </c>
      <c r="B1075" s="5" t="s">
        <v>4556</v>
      </c>
      <c r="C1075" s="3" t="s">
        <v>83</v>
      </c>
      <c r="D1075" s="3" t="s">
        <v>10</v>
      </c>
      <c r="E1075" s="27">
        <f t="shared" si="17"/>
        <v>10666.65</v>
      </c>
      <c r="F1075" s="27">
        <v>9596</v>
      </c>
      <c r="G1075" s="60">
        <v>931</v>
      </c>
      <c r="H1075" s="27">
        <f>G1075*0.15</f>
        <v>139.65</v>
      </c>
      <c r="I1075" s="6" t="s">
        <v>4526</v>
      </c>
      <c r="J1075" s="6" t="s">
        <v>4474</v>
      </c>
      <c r="K1075" s="3" t="s">
        <v>4554</v>
      </c>
      <c r="L1075" s="39" t="s">
        <v>4555</v>
      </c>
    </row>
    <row r="1076" spans="1:12" s="13" customFormat="1" ht="20.100000000000001" customHeight="1">
      <c r="A1076" s="36">
        <v>5</v>
      </c>
      <c r="B1076" s="5" t="s">
        <v>4558</v>
      </c>
      <c r="C1076" s="3" t="s">
        <v>2519</v>
      </c>
      <c r="D1076" s="3" t="s">
        <v>67</v>
      </c>
      <c r="E1076" s="27">
        <v>4830</v>
      </c>
      <c r="F1076" s="27">
        <v>3529</v>
      </c>
      <c r="G1076" s="60">
        <v>760</v>
      </c>
      <c r="H1076" s="27">
        <v>25</v>
      </c>
      <c r="I1076" s="6" t="s">
        <v>4526</v>
      </c>
      <c r="J1076" s="6" t="s">
        <v>4474</v>
      </c>
      <c r="K1076" s="3" t="s">
        <v>4559</v>
      </c>
      <c r="L1076" s="3" t="s">
        <v>4560</v>
      </c>
    </row>
    <row r="1077" spans="1:12" s="13" customFormat="1" ht="20.100000000000001" customHeight="1">
      <c r="A1077" s="36">
        <v>5</v>
      </c>
      <c r="B1077" s="4" t="s">
        <v>4534</v>
      </c>
      <c r="C1077" s="3" t="s">
        <v>83</v>
      </c>
      <c r="D1077" s="3" t="s">
        <v>10</v>
      </c>
      <c r="E1077" s="27">
        <f t="shared" ref="E1077:E1084" si="18">SUM(F1077:J1077)</f>
        <v>7683</v>
      </c>
      <c r="F1077" s="27">
        <v>6925</v>
      </c>
      <c r="G1077" s="60">
        <v>500</v>
      </c>
      <c r="H1077" s="27">
        <v>258</v>
      </c>
      <c r="I1077" s="6" t="s">
        <v>1204</v>
      </c>
      <c r="J1077" s="6" t="s">
        <v>1205</v>
      </c>
      <c r="K1077" s="3" t="s">
        <v>4535</v>
      </c>
      <c r="L1077" s="3" t="s">
        <v>4536</v>
      </c>
    </row>
    <row r="1078" spans="1:12" s="13" customFormat="1" ht="20.100000000000001" customHeight="1">
      <c r="A1078" s="36">
        <v>5</v>
      </c>
      <c r="B1078" s="5" t="s">
        <v>4541</v>
      </c>
      <c r="C1078" s="3" t="s">
        <v>83</v>
      </c>
      <c r="D1078" s="3" t="s">
        <v>1551</v>
      </c>
      <c r="E1078" s="27">
        <f t="shared" si="18"/>
        <v>600</v>
      </c>
      <c r="F1078" s="27">
        <v>50</v>
      </c>
      <c r="G1078" s="60">
        <v>450</v>
      </c>
      <c r="H1078" s="27">
        <v>100</v>
      </c>
      <c r="I1078" s="6" t="s">
        <v>4526</v>
      </c>
      <c r="J1078" s="6" t="s">
        <v>4538</v>
      </c>
      <c r="K1078" s="3" t="s">
        <v>4542</v>
      </c>
      <c r="L1078" s="3" t="s">
        <v>4543</v>
      </c>
    </row>
    <row r="1079" spans="1:12" s="13" customFormat="1" ht="20.100000000000001" customHeight="1">
      <c r="A1079" s="36">
        <v>5</v>
      </c>
      <c r="B1079" s="5" t="s">
        <v>4568</v>
      </c>
      <c r="C1079" s="3" t="s">
        <v>1635</v>
      </c>
      <c r="D1079" s="3" t="s">
        <v>1551</v>
      </c>
      <c r="E1079" s="27">
        <f t="shared" si="18"/>
        <v>5360</v>
      </c>
      <c r="F1079" s="27">
        <v>5000</v>
      </c>
      <c r="G1079" s="60">
        <v>350</v>
      </c>
      <c r="H1079" s="27">
        <v>10</v>
      </c>
      <c r="I1079" s="6" t="s">
        <v>1204</v>
      </c>
      <c r="J1079" s="6" t="s">
        <v>4562</v>
      </c>
      <c r="K1079" s="3" t="s">
        <v>4569</v>
      </c>
      <c r="L1079" s="3" t="s">
        <v>4570</v>
      </c>
    </row>
    <row r="1080" spans="1:12" s="13" customFormat="1" ht="20.100000000000001" customHeight="1">
      <c r="A1080" s="36">
        <v>5</v>
      </c>
      <c r="B1080" s="4" t="s">
        <v>4537</v>
      </c>
      <c r="C1080" s="3" t="s">
        <v>83</v>
      </c>
      <c r="D1080" s="3" t="s">
        <v>10</v>
      </c>
      <c r="E1080" s="27">
        <f t="shared" si="18"/>
        <v>6400</v>
      </c>
      <c r="F1080" s="27">
        <v>6000</v>
      </c>
      <c r="G1080" s="60">
        <v>300</v>
      </c>
      <c r="H1080" s="27">
        <v>100</v>
      </c>
      <c r="I1080" s="6" t="s">
        <v>4526</v>
      </c>
      <c r="J1080" s="6" t="s">
        <v>4538</v>
      </c>
      <c r="K1080" s="3" t="s">
        <v>4539</v>
      </c>
      <c r="L1080" s="3" t="s">
        <v>4540</v>
      </c>
    </row>
    <row r="1081" spans="1:12" s="13" customFormat="1" ht="20.100000000000001" customHeight="1">
      <c r="A1081" s="36">
        <v>5</v>
      </c>
      <c r="B1081" s="5" t="s">
        <v>4557</v>
      </c>
      <c r="C1081" s="3" t="s">
        <v>83</v>
      </c>
      <c r="D1081" s="3" t="s">
        <v>10</v>
      </c>
      <c r="E1081" s="27">
        <f t="shared" si="18"/>
        <v>10493.15</v>
      </c>
      <c r="F1081" s="27">
        <v>10170</v>
      </c>
      <c r="G1081" s="60">
        <v>281</v>
      </c>
      <c r="H1081" s="27">
        <f>G1081*0.15</f>
        <v>42.15</v>
      </c>
      <c r="I1081" s="6" t="s">
        <v>4526</v>
      </c>
      <c r="J1081" s="6" t="s">
        <v>4474</v>
      </c>
      <c r="K1081" s="3" t="s">
        <v>4554</v>
      </c>
      <c r="L1081" s="39" t="s">
        <v>4555</v>
      </c>
    </row>
    <row r="1082" spans="1:12" s="13" customFormat="1" ht="20.100000000000001" customHeight="1">
      <c r="A1082" s="36">
        <v>5</v>
      </c>
      <c r="B1082" s="5" t="s">
        <v>4561</v>
      </c>
      <c r="C1082" s="3" t="s">
        <v>1635</v>
      </c>
      <c r="D1082" s="3" t="s">
        <v>1551</v>
      </c>
      <c r="E1082" s="27">
        <f t="shared" si="18"/>
        <v>2860</v>
      </c>
      <c r="F1082" s="27">
        <v>2700</v>
      </c>
      <c r="G1082" s="60">
        <v>150</v>
      </c>
      <c r="H1082" s="27">
        <v>10</v>
      </c>
      <c r="I1082" s="6" t="s">
        <v>4526</v>
      </c>
      <c r="J1082" s="6" t="s">
        <v>4562</v>
      </c>
      <c r="K1082" s="3" t="s">
        <v>4563</v>
      </c>
      <c r="L1082" s="3" t="s">
        <v>4564</v>
      </c>
    </row>
    <row r="1083" spans="1:12" s="13" customFormat="1" ht="20.100000000000001" customHeight="1">
      <c r="A1083" s="36">
        <v>5</v>
      </c>
      <c r="B1083" s="5" t="s">
        <v>4565</v>
      </c>
      <c r="C1083" s="3" t="s">
        <v>83</v>
      </c>
      <c r="D1083" s="3" t="s">
        <v>10</v>
      </c>
      <c r="E1083" s="27">
        <f t="shared" si="18"/>
        <v>2860</v>
      </c>
      <c r="F1083" s="27">
        <v>2700</v>
      </c>
      <c r="G1083" s="60">
        <v>150</v>
      </c>
      <c r="H1083" s="27">
        <v>10</v>
      </c>
      <c r="I1083" s="6" t="s">
        <v>1204</v>
      </c>
      <c r="J1083" s="6" t="s">
        <v>4562</v>
      </c>
      <c r="K1083" s="3" t="s">
        <v>4566</v>
      </c>
      <c r="L1083" s="3" t="s">
        <v>4567</v>
      </c>
    </row>
    <row r="1084" spans="1:12" s="13" customFormat="1" ht="20.100000000000001" customHeight="1">
      <c r="A1084" s="36">
        <v>5</v>
      </c>
      <c r="B1084" s="5" t="s">
        <v>4547</v>
      </c>
      <c r="C1084" s="3" t="s">
        <v>83</v>
      </c>
      <c r="D1084" s="3" t="s">
        <v>1551</v>
      </c>
      <c r="E1084" s="27">
        <f t="shared" si="18"/>
        <v>1350</v>
      </c>
      <c r="F1084" s="27">
        <v>1140</v>
      </c>
      <c r="G1084" s="60">
        <v>150</v>
      </c>
      <c r="H1084" s="27">
        <v>60</v>
      </c>
      <c r="I1084" s="6" t="s">
        <v>4526</v>
      </c>
      <c r="J1084" s="6" t="s">
        <v>4538</v>
      </c>
      <c r="K1084" s="3" t="s">
        <v>4548</v>
      </c>
      <c r="L1084" s="3" t="s">
        <v>4549</v>
      </c>
    </row>
    <row r="1085" spans="1:12" s="13" customFormat="1" ht="20.100000000000001" customHeight="1">
      <c r="A1085" s="36">
        <v>5</v>
      </c>
      <c r="B1085" s="5" t="s">
        <v>4550</v>
      </c>
      <c r="C1085" s="3" t="s">
        <v>83</v>
      </c>
      <c r="D1085" s="3" t="s">
        <v>10</v>
      </c>
      <c r="E1085" s="27">
        <v>1975</v>
      </c>
      <c r="F1085" s="27">
        <v>1815</v>
      </c>
      <c r="G1085" s="60">
        <v>120</v>
      </c>
      <c r="H1085" s="27">
        <v>40</v>
      </c>
      <c r="I1085" s="6" t="s">
        <v>4526</v>
      </c>
      <c r="J1085" s="6" t="s">
        <v>4474</v>
      </c>
      <c r="K1085" s="3" t="s">
        <v>4551</v>
      </c>
      <c r="L1085" s="39" t="s">
        <v>4552</v>
      </c>
    </row>
    <row r="1086" spans="1:12" s="13" customFormat="1" ht="20.100000000000001" customHeight="1">
      <c r="A1086" s="36">
        <v>5</v>
      </c>
      <c r="B1086" s="5" t="s">
        <v>4553</v>
      </c>
      <c r="C1086" s="3" t="s">
        <v>1635</v>
      </c>
      <c r="D1086" s="3" t="s">
        <v>10</v>
      </c>
      <c r="E1086" s="27">
        <f>SUM(F1086:J1086)</f>
        <v>115</v>
      </c>
      <c r="F1086" s="28">
        <v>0</v>
      </c>
      <c r="G1086" s="60">
        <v>100</v>
      </c>
      <c r="H1086" s="27">
        <f>G1086*0.15</f>
        <v>15</v>
      </c>
      <c r="I1086" s="6" t="s">
        <v>4526</v>
      </c>
      <c r="J1086" s="6" t="s">
        <v>4474</v>
      </c>
      <c r="K1086" s="3" t="s">
        <v>4554</v>
      </c>
      <c r="L1086" s="39" t="s">
        <v>4555</v>
      </c>
    </row>
    <row r="1087" spans="1:12" s="13" customFormat="1" ht="20.100000000000001" customHeight="1">
      <c r="A1087" s="36">
        <v>5</v>
      </c>
      <c r="B1087" s="4" t="s">
        <v>4544</v>
      </c>
      <c r="C1087" s="3" t="s">
        <v>1635</v>
      </c>
      <c r="D1087" s="3" t="s">
        <v>1551</v>
      </c>
      <c r="E1087" s="27">
        <f>SUM(F1087:J1087)</f>
        <v>350</v>
      </c>
      <c r="F1087" s="27">
        <v>300</v>
      </c>
      <c r="G1087" s="60">
        <v>40</v>
      </c>
      <c r="H1087" s="27">
        <v>10</v>
      </c>
      <c r="I1087" s="6" t="s">
        <v>4526</v>
      </c>
      <c r="J1087" s="6" t="s">
        <v>4538</v>
      </c>
      <c r="K1087" s="3" t="s">
        <v>4545</v>
      </c>
      <c r="L1087" s="3" t="s">
        <v>4546</v>
      </c>
    </row>
    <row r="1088" spans="1:12" s="13" customFormat="1" ht="20.100000000000001" customHeight="1">
      <c r="A1088" s="36">
        <v>5</v>
      </c>
      <c r="B1088" s="5" t="s">
        <v>3248</v>
      </c>
      <c r="C1088" s="3" t="s">
        <v>2105</v>
      </c>
      <c r="D1088" s="3" t="s">
        <v>1551</v>
      </c>
      <c r="E1088" s="27">
        <f>SUM(F1088:J1088)</f>
        <v>255</v>
      </c>
      <c r="F1088" s="27">
        <v>50</v>
      </c>
      <c r="G1088" s="60">
        <v>200</v>
      </c>
      <c r="H1088" s="27">
        <v>5</v>
      </c>
      <c r="I1088" s="6" t="s">
        <v>3017</v>
      </c>
      <c r="J1088" s="6" t="s">
        <v>3249</v>
      </c>
      <c r="K1088" s="3" t="s">
        <v>3250</v>
      </c>
      <c r="L1088" s="3" t="s">
        <v>3251</v>
      </c>
    </row>
    <row r="1089" spans="1:12" s="13" customFormat="1" ht="20.100000000000001" customHeight="1">
      <c r="A1089" s="36">
        <v>5</v>
      </c>
      <c r="B1089" s="5" t="s">
        <v>3148</v>
      </c>
      <c r="C1089" s="3" t="s">
        <v>1623</v>
      </c>
      <c r="D1089" s="3" t="s">
        <v>1644</v>
      </c>
      <c r="E1089" s="27">
        <v>100</v>
      </c>
      <c r="F1089" s="27">
        <v>6</v>
      </c>
      <c r="G1089" s="60">
        <v>84</v>
      </c>
      <c r="H1089" s="27">
        <v>10</v>
      </c>
      <c r="I1089" s="6" t="s">
        <v>3017</v>
      </c>
      <c r="J1089" s="6" t="s">
        <v>1965</v>
      </c>
      <c r="K1089" s="3" t="s">
        <v>3145</v>
      </c>
      <c r="L1089" s="3" t="s">
        <v>3146</v>
      </c>
    </row>
    <row r="1090" spans="1:12" s="13" customFormat="1" ht="20.100000000000001" customHeight="1">
      <c r="A1090" s="36">
        <v>5</v>
      </c>
      <c r="B1090" s="5" t="s">
        <v>3044</v>
      </c>
      <c r="C1090" s="5" t="s">
        <v>193</v>
      </c>
      <c r="D1090" s="3" t="s">
        <v>10</v>
      </c>
      <c r="E1090" s="27">
        <f>SUM(F1090:J1090)</f>
        <v>8030</v>
      </c>
      <c r="F1090" s="27">
        <v>0</v>
      </c>
      <c r="G1090" s="60">
        <v>8000</v>
      </c>
      <c r="H1090" s="27">
        <v>30</v>
      </c>
      <c r="I1090" s="6" t="s">
        <v>3017</v>
      </c>
      <c r="J1090" s="6" t="s">
        <v>1770</v>
      </c>
      <c r="K1090" s="3" t="s">
        <v>3045</v>
      </c>
      <c r="L1090" s="3" t="s">
        <v>3046</v>
      </c>
    </row>
    <row r="1091" spans="1:12" s="13" customFormat="1" ht="20.100000000000001" customHeight="1">
      <c r="A1091" s="36">
        <v>5</v>
      </c>
      <c r="B1091" s="5" t="s">
        <v>3042</v>
      </c>
      <c r="C1091" s="5" t="s">
        <v>193</v>
      </c>
      <c r="D1091" s="3" t="s">
        <v>1644</v>
      </c>
      <c r="E1091" s="27">
        <v>4245</v>
      </c>
      <c r="F1091" s="27">
        <v>250</v>
      </c>
      <c r="G1091" s="60">
        <f>E1091-F1091-H1091</f>
        <v>3945</v>
      </c>
      <c r="H1091" s="27">
        <v>50</v>
      </c>
      <c r="I1091" s="6" t="s">
        <v>3017</v>
      </c>
      <c r="J1091" s="6" t="s">
        <v>1770</v>
      </c>
      <c r="K1091" s="3" t="s">
        <v>3041</v>
      </c>
      <c r="L1091" s="3" t="s">
        <v>3043</v>
      </c>
    </row>
    <row r="1092" spans="1:12" s="13" customFormat="1" ht="20.100000000000001" customHeight="1">
      <c r="A1092" s="36">
        <v>5</v>
      </c>
      <c r="B1092" s="5" t="s">
        <v>3204</v>
      </c>
      <c r="C1092" s="3" t="s">
        <v>1635</v>
      </c>
      <c r="D1092" s="3" t="s">
        <v>1644</v>
      </c>
      <c r="E1092" s="27">
        <f>SUM(F1092:J1092)</f>
        <v>220</v>
      </c>
      <c r="F1092" s="27">
        <v>0</v>
      </c>
      <c r="G1092" s="60">
        <v>220</v>
      </c>
      <c r="H1092" s="27">
        <v>0</v>
      </c>
      <c r="I1092" s="6" t="s">
        <v>3017</v>
      </c>
      <c r="J1092" s="6" t="s">
        <v>3193</v>
      </c>
      <c r="K1092" s="3" t="s">
        <v>3205</v>
      </c>
      <c r="L1092" s="3" t="s">
        <v>3206</v>
      </c>
    </row>
    <row r="1093" spans="1:12" s="13" customFormat="1" ht="20.100000000000001" customHeight="1">
      <c r="A1093" s="36">
        <v>5</v>
      </c>
      <c r="B1093" s="5" t="s">
        <v>3159</v>
      </c>
      <c r="C1093" s="3" t="s">
        <v>83</v>
      </c>
      <c r="D1093" s="3" t="s">
        <v>10</v>
      </c>
      <c r="E1093" s="27">
        <f>SUM(F1093:J1093)</f>
        <v>100</v>
      </c>
      <c r="F1093" s="27">
        <v>0</v>
      </c>
      <c r="G1093" s="60">
        <v>100</v>
      </c>
      <c r="H1093" s="27">
        <v>0</v>
      </c>
      <c r="I1093" s="6" t="s">
        <v>3017</v>
      </c>
      <c r="J1093" s="6" t="s">
        <v>2451</v>
      </c>
      <c r="K1093" s="3" t="s">
        <v>3160</v>
      </c>
      <c r="L1093" s="3" t="s">
        <v>3161</v>
      </c>
    </row>
    <row r="1094" spans="1:12" s="13" customFormat="1" ht="20.100000000000001" customHeight="1">
      <c r="A1094" s="36">
        <v>5</v>
      </c>
      <c r="B1094" s="5" t="s">
        <v>4850</v>
      </c>
      <c r="C1094" s="3" t="s">
        <v>1064</v>
      </c>
      <c r="D1094" s="3" t="s">
        <v>10</v>
      </c>
      <c r="E1094" s="27">
        <f>SUM(F1094:J1094)</f>
        <v>9500</v>
      </c>
      <c r="F1094" s="27">
        <v>1500</v>
      </c>
      <c r="G1094" s="60">
        <v>7500</v>
      </c>
      <c r="H1094" s="27">
        <v>500</v>
      </c>
      <c r="I1094" s="6" t="s">
        <v>4777</v>
      </c>
      <c r="J1094" s="6" t="s">
        <v>4778</v>
      </c>
      <c r="K1094" s="3" t="s">
        <v>4851</v>
      </c>
      <c r="L1094" s="3" t="s">
        <v>4852</v>
      </c>
    </row>
    <row r="1095" spans="1:12" s="13" customFormat="1" ht="20.100000000000001" customHeight="1">
      <c r="A1095" s="36">
        <v>5</v>
      </c>
      <c r="B1095" s="5" t="s">
        <v>4865</v>
      </c>
      <c r="C1095" s="3" t="s">
        <v>79</v>
      </c>
      <c r="D1095" s="3" t="s">
        <v>10</v>
      </c>
      <c r="E1095" s="27">
        <f>SUM(F1095:J1095)</f>
        <v>3249</v>
      </c>
      <c r="F1095" s="27">
        <v>1970</v>
      </c>
      <c r="G1095" s="60">
        <v>1268</v>
      </c>
      <c r="H1095" s="27">
        <v>11</v>
      </c>
      <c r="I1095" s="6" t="s">
        <v>4786</v>
      </c>
      <c r="J1095" s="6" t="s">
        <v>4424</v>
      </c>
      <c r="K1095" s="3" t="s">
        <v>4866</v>
      </c>
      <c r="L1095" s="3" t="s">
        <v>4867</v>
      </c>
    </row>
    <row r="1096" spans="1:12" s="13" customFormat="1" ht="20.100000000000001" customHeight="1">
      <c r="A1096" s="36">
        <v>5</v>
      </c>
      <c r="B1096" s="5" t="s">
        <v>4857</v>
      </c>
      <c r="C1096" s="3" t="s">
        <v>83</v>
      </c>
      <c r="D1096" s="3" t="s">
        <v>10</v>
      </c>
      <c r="E1096" s="27">
        <f>SUM(F1096:J1096)</f>
        <v>1480</v>
      </c>
      <c r="F1096" s="27">
        <v>600</v>
      </c>
      <c r="G1096" s="60">
        <v>780</v>
      </c>
      <c r="H1096" s="27">
        <v>100</v>
      </c>
      <c r="I1096" s="6" t="s">
        <v>4777</v>
      </c>
      <c r="J1096" s="6" t="s">
        <v>4808</v>
      </c>
      <c r="K1096" s="3" t="s">
        <v>4858</v>
      </c>
      <c r="L1096" s="3" t="s">
        <v>4859</v>
      </c>
    </row>
    <row r="1097" spans="1:12" s="13" customFormat="1" ht="20.100000000000001" customHeight="1">
      <c r="A1097" s="36">
        <v>5</v>
      </c>
      <c r="B1097" s="5" t="s">
        <v>4861</v>
      </c>
      <c r="C1097" s="3" t="s">
        <v>79</v>
      </c>
      <c r="D1097" s="3" t="s">
        <v>10</v>
      </c>
      <c r="E1097" s="27">
        <v>3213</v>
      </c>
      <c r="F1097" s="27">
        <v>2444</v>
      </c>
      <c r="G1097" s="60">
        <v>750</v>
      </c>
      <c r="H1097" s="27">
        <v>19</v>
      </c>
      <c r="I1097" s="6" t="s">
        <v>4777</v>
      </c>
      <c r="J1097" s="6" t="s">
        <v>4808</v>
      </c>
      <c r="K1097" s="3" t="s">
        <v>4862</v>
      </c>
      <c r="L1097" s="3" t="s">
        <v>4863</v>
      </c>
    </row>
    <row r="1098" spans="1:12" s="13" customFormat="1" ht="20.100000000000001" customHeight="1">
      <c r="A1098" s="36">
        <v>5</v>
      </c>
      <c r="B1098" s="5" t="s">
        <v>4860</v>
      </c>
      <c r="C1098" s="3" t="s">
        <v>83</v>
      </c>
      <c r="D1098" s="3" t="s">
        <v>10</v>
      </c>
      <c r="E1098" s="27">
        <f t="shared" ref="E1098:E1103" si="19">SUM(F1098:J1098)</f>
        <v>3470</v>
      </c>
      <c r="F1098" s="27">
        <v>3200</v>
      </c>
      <c r="G1098" s="60">
        <v>220</v>
      </c>
      <c r="H1098" s="27">
        <v>50</v>
      </c>
      <c r="I1098" s="6" t="s">
        <v>4777</v>
      </c>
      <c r="J1098" s="6" t="s">
        <v>4808</v>
      </c>
      <c r="K1098" s="3" t="s">
        <v>4858</v>
      </c>
      <c r="L1098" s="3" t="s">
        <v>4859</v>
      </c>
    </row>
    <row r="1099" spans="1:12" s="13" customFormat="1" ht="20.100000000000001" customHeight="1">
      <c r="A1099" s="36">
        <v>5</v>
      </c>
      <c r="B1099" s="5" t="s">
        <v>4868</v>
      </c>
      <c r="C1099" s="3" t="s">
        <v>83</v>
      </c>
      <c r="D1099" s="3" t="s">
        <v>10</v>
      </c>
      <c r="E1099" s="27">
        <f t="shared" si="19"/>
        <v>1712</v>
      </c>
      <c r="F1099" s="27">
        <v>1500</v>
      </c>
      <c r="G1099" s="60">
        <v>112</v>
      </c>
      <c r="H1099" s="27">
        <v>100</v>
      </c>
      <c r="I1099" s="6" t="s">
        <v>4786</v>
      </c>
      <c r="J1099" s="6" t="s">
        <v>4424</v>
      </c>
      <c r="K1099" s="3" t="s">
        <v>4824</v>
      </c>
      <c r="L1099" s="3" t="s">
        <v>4825</v>
      </c>
    </row>
    <row r="1100" spans="1:12" s="13" customFormat="1" ht="20.100000000000001" customHeight="1">
      <c r="A1100" s="36">
        <v>5</v>
      </c>
      <c r="B1100" s="5" t="s">
        <v>4856</v>
      </c>
      <c r="C1100" s="3" t="s">
        <v>83</v>
      </c>
      <c r="D1100" s="3" t="s">
        <v>10</v>
      </c>
      <c r="E1100" s="27">
        <f t="shared" si="19"/>
        <v>690</v>
      </c>
      <c r="F1100" s="27">
        <v>600</v>
      </c>
      <c r="G1100" s="60">
        <v>70</v>
      </c>
      <c r="H1100" s="27">
        <v>20</v>
      </c>
      <c r="I1100" s="6" t="s">
        <v>4777</v>
      </c>
      <c r="J1100" s="6" t="s">
        <v>4808</v>
      </c>
      <c r="K1100" s="3" t="s">
        <v>4854</v>
      </c>
      <c r="L1100" s="3" t="s">
        <v>4855</v>
      </c>
    </row>
    <row r="1101" spans="1:12" s="13" customFormat="1" ht="20.100000000000001" customHeight="1">
      <c r="A1101" s="36">
        <v>5</v>
      </c>
      <c r="B1101" s="5" t="s">
        <v>4869</v>
      </c>
      <c r="C1101" s="3" t="s">
        <v>83</v>
      </c>
      <c r="D1101" s="3" t="s">
        <v>10</v>
      </c>
      <c r="E1101" s="27">
        <f t="shared" si="19"/>
        <v>1413</v>
      </c>
      <c r="F1101" s="27">
        <v>1300</v>
      </c>
      <c r="G1101" s="60">
        <v>63</v>
      </c>
      <c r="H1101" s="27">
        <v>50</v>
      </c>
      <c r="I1101" s="6" t="s">
        <v>4786</v>
      </c>
      <c r="J1101" s="6" t="s">
        <v>4424</v>
      </c>
      <c r="K1101" s="3" t="s">
        <v>4824</v>
      </c>
      <c r="L1101" s="3" t="s">
        <v>4825</v>
      </c>
    </row>
    <row r="1102" spans="1:12" s="13" customFormat="1" ht="20.100000000000001" customHeight="1">
      <c r="A1102" s="36">
        <v>5</v>
      </c>
      <c r="B1102" s="5" t="s">
        <v>4864</v>
      </c>
      <c r="C1102" s="3" t="s">
        <v>147</v>
      </c>
      <c r="D1102" s="3" t="s">
        <v>1551</v>
      </c>
      <c r="E1102" s="27">
        <f t="shared" si="19"/>
        <v>181</v>
      </c>
      <c r="F1102" s="27">
        <v>160</v>
      </c>
      <c r="G1102" s="60">
        <v>20</v>
      </c>
      <c r="H1102" s="27">
        <v>1</v>
      </c>
      <c r="I1102" s="6" t="s">
        <v>4786</v>
      </c>
      <c r="J1102" s="6" t="s">
        <v>4527</v>
      </c>
      <c r="K1102" s="3" t="s">
        <v>4788</v>
      </c>
      <c r="L1102" s="3" t="s">
        <v>4789</v>
      </c>
    </row>
    <row r="1103" spans="1:12" s="13" customFormat="1" ht="20.100000000000001" customHeight="1">
      <c r="A1103" s="36">
        <v>5</v>
      </c>
      <c r="B1103" s="5" t="s">
        <v>4853</v>
      </c>
      <c r="C1103" s="3" t="s">
        <v>83</v>
      </c>
      <c r="D1103" s="3" t="s">
        <v>10</v>
      </c>
      <c r="E1103" s="27">
        <f t="shared" si="19"/>
        <v>130</v>
      </c>
      <c r="F1103" s="27">
        <v>100</v>
      </c>
      <c r="G1103" s="60">
        <v>20</v>
      </c>
      <c r="H1103" s="27">
        <v>10</v>
      </c>
      <c r="I1103" s="6" t="s">
        <v>4777</v>
      </c>
      <c r="J1103" s="6" t="s">
        <v>4808</v>
      </c>
      <c r="K1103" s="3" t="s">
        <v>4854</v>
      </c>
      <c r="L1103" s="3" t="s">
        <v>4855</v>
      </c>
    </row>
    <row r="1104" spans="1:12" s="13" customFormat="1" ht="20.100000000000001" customHeight="1">
      <c r="A1104" s="36">
        <v>5</v>
      </c>
      <c r="B1104" s="5" t="s">
        <v>8054</v>
      </c>
      <c r="C1104" s="3" t="s">
        <v>14</v>
      </c>
      <c r="D1104" s="3" t="s">
        <v>10</v>
      </c>
      <c r="E1104" s="27">
        <v>790</v>
      </c>
      <c r="F1104" s="27">
        <v>160</v>
      </c>
      <c r="G1104" s="60">
        <v>400</v>
      </c>
      <c r="H1104" s="28">
        <v>230</v>
      </c>
      <c r="I1104" s="6" t="s">
        <v>206</v>
      </c>
      <c r="J1104" s="6" t="s">
        <v>8027</v>
      </c>
      <c r="K1104" s="3" t="s">
        <v>8055</v>
      </c>
      <c r="L1104" s="3" t="s">
        <v>8056</v>
      </c>
    </row>
    <row r="1105" spans="1:12" s="13" customFormat="1" ht="20.100000000000001" customHeight="1">
      <c r="A1105" s="36">
        <v>5</v>
      </c>
      <c r="B1105" s="5" t="s">
        <v>8045</v>
      </c>
      <c r="C1105" s="3" t="s">
        <v>83</v>
      </c>
      <c r="D1105" s="3" t="s">
        <v>10</v>
      </c>
      <c r="E1105" s="27">
        <v>500</v>
      </c>
      <c r="F1105" s="27"/>
      <c r="G1105" s="60">
        <v>500</v>
      </c>
      <c r="H1105" s="28"/>
      <c r="I1105" s="6" t="s">
        <v>206</v>
      </c>
      <c r="J1105" s="6" t="s">
        <v>8046</v>
      </c>
      <c r="K1105" s="3" t="s">
        <v>8047</v>
      </c>
      <c r="L1105" s="3" t="s">
        <v>8048</v>
      </c>
    </row>
    <row r="1106" spans="1:12" s="13" customFormat="1" ht="20.100000000000001" customHeight="1">
      <c r="A1106" s="36">
        <v>5</v>
      </c>
      <c r="B1106" s="5" t="s">
        <v>8042</v>
      </c>
      <c r="C1106" s="3" t="s">
        <v>83</v>
      </c>
      <c r="D1106" s="3" t="s">
        <v>10</v>
      </c>
      <c r="E1106" s="27">
        <v>330</v>
      </c>
      <c r="F1106" s="27">
        <v>3</v>
      </c>
      <c r="G1106" s="60">
        <v>320</v>
      </c>
      <c r="H1106" s="28">
        <v>41</v>
      </c>
      <c r="I1106" s="6" t="s">
        <v>206</v>
      </c>
      <c r="J1106" s="6" t="s">
        <v>207</v>
      </c>
      <c r="K1106" s="3" t="s">
        <v>8043</v>
      </c>
      <c r="L1106" s="3" t="s">
        <v>8044</v>
      </c>
    </row>
    <row r="1107" spans="1:12" s="13" customFormat="1" ht="20.100000000000001" customHeight="1">
      <c r="A1107" s="36">
        <v>5</v>
      </c>
      <c r="B1107" s="5" t="s">
        <v>8042</v>
      </c>
      <c r="C1107" s="3" t="s">
        <v>83</v>
      </c>
      <c r="D1107" s="3" t="s">
        <v>10</v>
      </c>
      <c r="E1107" s="27">
        <v>330</v>
      </c>
      <c r="F1107" s="27">
        <v>3</v>
      </c>
      <c r="G1107" s="60">
        <v>320</v>
      </c>
      <c r="H1107" s="28">
        <v>41</v>
      </c>
      <c r="I1107" s="6" t="s">
        <v>206</v>
      </c>
      <c r="J1107" s="6" t="s">
        <v>207</v>
      </c>
      <c r="K1107" s="3" t="s">
        <v>8043</v>
      </c>
      <c r="L1107" s="3" t="s">
        <v>8044</v>
      </c>
    </row>
    <row r="1108" spans="1:12" s="13" customFormat="1" ht="20.100000000000001" customHeight="1">
      <c r="A1108" s="36">
        <v>5</v>
      </c>
      <c r="B1108" s="5" t="s">
        <v>8039</v>
      </c>
      <c r="C1108" s="3" t="s">
        <v>83</v>
      </c>
      <c r="D1108" s="3" t="s">
        <v>10</v>
      </c>
      <c r="E1108" s="27">
        <v>390</v>
      </c>
      <c r="F1108" s="27">
        <v>300</v>
      </c>
      <c r="G1108" s="60">
        <v>85</v>
      </c>
      <c r="H1108" s="28">
        <v>5</v>
      </c>
      <c r="I1108" s="6" t="s">
        <v>206</v>
      </c>
      <c r="J1108" s="6" t="s">
        <v>207</v>
      </c>
      <c r="K1108" s="3" t="s">
        <v>8040</v>
      </c>
      <c r="L1108" s="3" t="s">
        <v>8041</v>
      </c>
    </row>
    <row r="1109" spans="1:12" s="13" customFormat="1" ht="20.100000000000001" customHeight="1">
      <c r="A1109" s="36">
        <v>5</v>
      </c>
      <c r="B1109" s="5" t="s">
        <v>8039</v>
      </c>
      <c r="C1109" s="3" t="s">
        <v>83</v>
      </c>
      <c r="D1109" s="3" t="s">
        <v>10</v>
      </c>
      <c r="E1109" s="27">
        <v>390</v>
      </c>
      <c r="F1109" s="27">
        <v>300</v>
      </c>
      <c r="G1109" s="60">
        <v>85</v>
      </c>
      <c r="H1109" s="28">
        <v>5</v>
      </c>
      <c r="I1109" s="6" t="s">
        <v>206</v>
      </c>
      <c r="J1109" s="6" t="s">
        <v>207</v>
      </c>
      <c r="K1109" s="3" t="s">
        <v>8040</v>
      </c>
      <c r="L1109" s="3" t="s">
        <v>8041</v>
      </c>
    </row>
    <row r="1110" spans="1:12" s="13" customFormat="1" ht="20.100000000000001" customHeight="1">
      <c r="A1110" s="36">
        <v>5</v>
      </c>
      <c r="B1110" s="5" t="s">
        <v>8051</v>
      </c>
      <c r="C1110" s="3" t="s">
        <v>147</v>
      </c>
      <c r="D1110" s="3" t="s">
        <v>10</v>
      </c>
      <c r="E1110" s="27">
        <v>135</v>
      </c>
      <c r="F1110" s="27">
        <v>40</v>
      </c>
      <c r="G1110" s="60">
        <v>80</v>
      </c>
      <c r="H1110" s="28">
        <v>15</v>
      </c>
      <c r="I1110" s="6" t="s">
        <v>206</v>
      </c>
      <c r="J1110" s="6" t="s">
        <v>240</v>
      </c>
      <c r="K1110" s="3" t="s">
        <v>8052</v>
      </c>
      <c r="L1110" s="3" t="s">
        <v>8053</v>
      </c>
    </row>
    <row r="1111" spans="1:12" s="13" customFormat="1" ht="20.100000000000001" customHeight="1">
      <c r="A1111" s="36">
        <v>5</v>
      </c>
      <c r="B1111" s="5" t="s">
        <v>8049</v>
      </c>
      <c r="C1111" s="3" t="s">
        <v>147</v>
      </c>
      <c r="D1111" s="3" t="s">
        <v>10</v>
      </c>
      <c r="E1111" s="27">
        <v>223</v>
      </c>
      <c r="F1111" s="27">
        <v>190</v>
      </c>
      <c r="G1111" s="60">
        <v>30</v>
      </c>
      <c r="H1111" s="28">
        <v>3</v>
      </c>
      <c r="I1111" s="6" t="s">
        <v>206</v>
      </c>
      <c r="J1111" s="6" t="s">
        <v>240</v>
      </c>
      <c r="K1111" s="3" t="s">
        <v>8050</v>
      </c>
      <c r="L1111" s="3" t="s">
        <v>211</v>
      </c>
    </row>
    <row r="1112" spans="1:12" s="13" customFormat="1" ht="20.100000000000001" customHeight="1">
      <c r="A1112" s="36">
        <v>5</v>
      </c>
      <c r="B1112" s="5" t="s">
        <v>208</v>
      </c>
      <c r="C1112" s="3" t="s">
        <v>79</v>
      </c>
      <c r="D1112" s="3" t="s">
        <v>10</v>
      </c>
      <c r="E1112" s="27">
        <v>48</v>
      </c>
      <c r="F1112" s="27">
        <v>30</v>
      </c>
      <c r="G1112" s="60">
        <v>18</v>
      </c>
      <c r="H1112" s="28"/>
      <c r="I1112" s="6" t="s">
        <v>206</v>
      </c>
      <c r="J1112" s="6" t="s">
        <v>207</v>
      </c>
      <c r="K1112" s="3" t="s">
        <v>209</v>
      </c>
      <c r="L1112" s="3" t="s">
        <v>210</v>
      </c>
    </row>
    <row r="1113" spans="1:12" s="13" customFormat="1" ht="20.100000000000001" customHeight="1">
      <c r="A1113" s="36">
        <v>5</v>
      </c>
      <c r="B1113" s="5" t="s">
        <v>3638</v>
      </c>
      <c r="C1113" s="3" t="s">
        <v>14</v>
      </c>
      <c r="D1113" s="3" t="s">
        <v>67</v>
      </c>
      <c r="E1113" s="18">
        <v>30</v>
      </c>
      <c r="F1113" s="18">
        <v>0</v>
      </c>
      <c r="G1113" s="61">
        <v>30</v>
      </c>
      <c r="H1113" s="18">
        <v>0</v>
      </c>
      <c r="I1113" s="6" t="s">
        <v>3435</v>
      </c>
      <c r="J1113" s="6" t="s">
        <v>3619</v>
      </c>
      <c r="K1113" s="3" t="s">
        <v>3639</v>
      </c>
      <c r="L1113" s="3" t="s">
        <v>3640</v>
      </c>
    </row>
    <row r="1114" spans="1:12" s="13" customFormat="1" ht="20.100000000000001" customHeight="1">
      <c r="A1114" s="36">
        <v>5</v>
      </c>
      <c r="B1114" s="5" t="s">
        <v>3656</v>
      </c>
      <c r="C1114" s="3" t="s">
        <v>193</v>
      </c>
      <c r="D1114" s="3" t="s">
        <v>10</v>
      </c>
      <c r="E1114" s="18">
        <v>135</v>
      </c>
      <c r="F1114" s="18">
        <v>0</v>
      </c>
      <c r="G1114" s="61">
        <v>135</v>
      </c>
      <c r="H1114" s="18">
        <v>0</v>
      </c>
      <c r="I1114" s="6" t="s">
        <v>3435</v>
      </c>
      <c r="J1114" s="6" t="s">
        <v>3584</v>
      </c>
      <c r="K1114" s="3" t="s">
        <v>3657</v>
      </c>
      <c r="L1114" s="3" t="s">
        <v>1065</v>
      </c>
    </row>
    <row r="1115" spans="1:12" s="13" customFormat="1" ht="20.100000000000001" customHeight="1">
      <c r="A1115" s="36">
        <v>5</v>
      </c>
      <c r="B1115" s="5" t="s">
        <v>3655</v>
      </c>
      <c r="C1115" s="3" t="s">
        <v>1635</v>
      </c>
      <c r="D1115" s="3" t="s">
        <v>67</v>
      </c>
      <c r="E1115" s="18">
        <f t="shared" ref="E1115:E1120" si="20">SUM(F1115:J1115)</f>
        <v>500</v>
      </c>
      <c r="F1115" s="18">
        <v>380</v>
      </c>
      <c r="G1115" s="61">
        <v>118</v>
      </c>
      <c r="H1115" s="18">
        <v>2</v>
      </c>
      <c r="I1115" s="6" t="s">
        <v>3435</v>
      </c>
      <c r="J1115" s="6" t="s">
        <v>1938</v>
      </c>
      <c r="K1115" s="3" t="s">
        <v>3635</v>
      </c>
      <c r="L1115" s="3" t="s">
        <v>3636</v>
      </c>
    </row>
    <row r="1116" spans="1:12" s="13" customFormat="1" ht="20.100000000000001" customHeight="1">
      <c r="A1116" s="36">
        <v>5</v>
      </c>
      <c r="B1116" s="5" t="s">
        <v>3652</v>
      </c>
      <c r="C1116" s="3" t="s">
        <v>83</v>
      </c>
      <c r="D1116" s="3" t="s">
        <v>1551</v>
      </c>
      <c r="E1116" s="18">
        <f t="shared" si="20"/>
        <v>100</v>
      </c>
      <c r="F1116" s="18">
        <v>0</v>
      </c>
      <c r="G1116" s="61">
        <v>100</v>
      </c>
      <c r="H1116" s="18">
        <v>0</v>
      </c>
      <c r="I1116" s="6" t="s">
        <v>3435</v>
      </c>
      <c r="J1116" s="6" t="s">
        <v>3631</v>
      </c>
      <c r="K1116" s="3" t="s">
        <v>3653</v>
      </c>
      <c r="L1116" s="3" t="s">
        <v>3654</v>
      </c>
    </row>
    <row r="1117" spans="1:12" s="13" customFormat="1" ht="20.100000000000001" customHeight="1">
      <c r="A1117" s="36">
        <v>5</v>
      </c>
      <c r="B1117" s="5" t="s">
        <v>3649</v>
      </c>
      <c r="C1117" s="3" t="s">
        <v>83</v>
      </c>
      <c r="D1117" s="3" t="s">
        <v>10</v>
      </c>
      <c r="E1117" s="18">
        <f t="shared" si="20"/>
        <v>102</v>
      </c>
      <c r="F1117" s="18">
        <v>0</v>
      </c>
      <c r="G1117" s="61">
        <v>100</v>
      </c>
      <c r="H1117" s="18">
        <v>2</v>
      </c>
      <c r="I1117" s="6" t="s">
        <v>3435</v>
      </c>
      <c r="J1117" s="6" t="s">
        <v>1938</v>
      </c>
      <c r="K1117" s="3" t="s">
        <v>3650</v>
      </c>
      <c r="L1117" s="3" t="s">
        <v>3651</v>
      </c>
    </row>
    <row r="1118" spans="1:12" s="13" customFormat="1" ht="20.100000000000001" customHeight="1">
      <c r="A1118" s="36">
        <v>5</v>
      </c>
      <c r="B1118" s="5" t="s">
        <v>3646</v>
      </c>
      <c r="C1118" s="3" t="s">
        <v>83</v>
      </c>
      <c r="D1118" s="3" t="s">
        <v>10</v>
      </c>
      <c r="E1118" s="18">
        <f t="shared" si="20"/>
        <v>80</v>
      </c>
      <c r="F1118" s="18">
        <v>0</v>
      </c>
      <c r="G1118" s="61">
        <v>80</v>
      </c>
      <c r="H1118" s="18">
        <v>0</v>
      </c>
      <c r="I1118" s="6" t="s">
        <v>3435</v>
      </c>
      <c r="J1118" s="6" t="s">
        <v>3631</v>
      </c>
      <c r="K1118" s="3" t="s">
        <v>3647</v>
      </c>
      <c r="L1118" s="3" t="s">
        <v>3648</v>
      </c>
    </row>
    <row r="1119" spans="1:12" s="13" customFormat="1" ht="20.100000000000001" customHeight="1">
      <c r="A1119" s="36">
        <v>5</v>
      </c>
      <c r="B1119" s="5" t="s">
        <v>3644</v>
      </c>
      <c r="C1119" s="3" t="s">
        <v>83</v>
      </c>
      <c r="D1119" s="3" t="s">
        <v>1551</v>
      </c>
      <c r="E1119" s="18">
        <f t="shared" si="20"/>
        <v>52</v>
      </c>
      <c r="F1119" s="18">
        <v>0</v>
      </c>
      <c r="G1119" s="61">
        <v>50</v>
      </c>
      <c r="H1119" s="18">
        <v>2</v>
      </c>
      <c r="I1119" s="6" t="s">
        <v>3435</v>
      </c>
      <c r="J1119" s="6" t="s">
        <v>3296</v>
      </c>
      <c r="K1119" s="3" t="s">
        <v>3645</v>
      </c>
      <c r="L1119" s="3" t="s">
        <v>3298</v>
      </c>
    </row>
    <row r="1120" spans="1:12" s="13" customFormat="1" ht="20.100000000000001" customHeight="1">
      <c r="A1120" s="36">
        <v>5</v>
      </c>
      <c r="B1120" s="5" t="s">
        <v>3643</v>
      </c>
      <c r="C1120" s="3" t="s">
        <v>147</v>
      </c>
      <c r="D1120" s="3" t="s">
        <v>1551</v>
      </c>
      <c r="E1120" s="18">
        <f t="shared" si="20"/>
        <v>92</v>
      </c>
      <c r="F1120" s="18">
        <v>50</v>
      </c>
      <c r="G1120" s="61">
        <v>40</v>
      </c>
      <c r="H1120" s="18">
        <v>2</v>
      </c>
      <c r="I1120" s="6" t="s">
        <v>3435</v>
      </c>
      <c r="J1120" s="6" t="s">
        <v>2236</v>
      </c>
      <c r="K1120" s="3" t="s">
        <v>3593</v>
      </c>
      <c r="L1120" s="3" t="s">
        <v>3594</v>
      </c>
    </row>
    <row r="1121" spans="1:12" s="13" customFormat="1" ht="20.100000000000001" customHeight="1">
      <c r="A1121" s="36">
        <v>5</v>
      </c>
      <c r="B1121" s="5" t="s">
        <v>3641</v>
      </c>
      <c r="C1121" s="3" t="s">
        <v>83</v>
      </c>
      <c r="D1121" s="3" t="s">
        <v>67</v>
      </c>
      <c r="E1121" s="18">
        <v>30</v>
      </c>
      <c r="F1121" s="18">
        <v>0</v>
      </c>
      <c r="G1121" s="61">
        <v>30</v>
      </c>
      <c r="H1121" s="18">
        <v>0</v>
      </c>
      <c r="I1121" s="6" t="s">
        <v>3435</v>
      </c>
      <c r="J1121" s="6" t="s">
        <v>3619</v>
      </c>
      <c r="K1121" s="3" t="s">
        <v>3639</v>
      </c>
      <c r="L1121" s="3" t="s">
        <v>3642</v>
      </c>
    </row>
    <row r="1122" spans="1:12" s="13" customFormat="1" ht="20.100000000000001" customHeight="1">
      <c r="A1122" s="36">
        <v>5</v>
      </c>
      <c r="B1122" s="5" t="s">
        <v>3637</v>
      </c>
      <c r="C1122" s="3" t="s">
        <v>1635</v>
      </c>
      <c r="D1122" s="3" t="s">
        <v>67</v>
      </c>
      <c r="E1122" s="18">
        <f t="shared" ref="E1122:E1130" si="21">SUM(F1122:J1122)</f>
        <v>185</v>
      </c>
      <c r="F1122" s="18">
        <v>160</v>
      </c>
      <c r="G1122" s="61">
        <v>24</v>
      </c>
      <c r="H1122" s="18">
        <v>1</v>
      </c>
      <c r="I1122" s="6" t="s">
        <v>3435</v>
      </c>
      <c r="J1122" s="6" t="s">
        <v>1938</v>
      </c>
      <c r="K1122" s="3" t="s">
        <v>3635</v>
      </c>
      <c r="L1122" s="3" t="s">
        <v>3636</v>
      </c>
    </row>
    <row r="1123" spans="1:12" s="13" customFormat="1" ht="20.100000000000001" customHeight="1">
      <c r="A1123" s="36">
        <v>5</v>
      </c>
      <c r="B1123" s="5" t="s">
        <v>3634</v>
      </c>
      <c r="C1123" s="3" t="s">
        <v>83</v>
      </c>
      <c r="D1123" s="3" t="s">
        <v>67</v>
      </c>
      <c r="E1123" s="18">
        <f t="shared" si="21"/>
        <v>360</v>
      </c>
      <c r="F1123" s="18">
        <v>337</v>
      </c>
      <c r="G1123" s="61">
        <v>21</v>
      </c>
      <c r="H1123" s="18">
        <v>2</v>
      </c>
      <c r="I1123" s="6" t="s">
        <v>3435</v>
      </c>
      <c r="J1123" s="6" t="s">
        <v>1938</v>
      </c>
      <c r="K1123" s="3" t="s">
        <v>3635</v>
      </c>
      <c r="L1123" s="3" t="s">
        <v>3636</v>
      </c>
    </row>
    <row r="1124" spans="1:12" s="13" customFormat="1" ht="20.100000000000001" customHeight="1">
      <c r="A1124" s="36">
        <v>5</v>
      </c>
      <c r="B1124" s="5" t="s">
        <v>3630</v>
      </c>
      <c r="C1124" s="3" t="s">
        <v>147</v>
      </c>
      <c r="D1124" s="3" t="s">
        <v>67</v>
      </c>
      <c r="E1124" s="18">
        <f t="shared" si="21"/>
        <v>35</v>
      </c>
      <c r="F1124" s="18">
        <v>5</v>
      </c>
      <c r="G1124" s="61">
        <v>15</v>
      </c>
      <c r="H1124" s="18">
        <v>15</v>
      </c>
      <c r="I1124" s="6" t="s">
        <v>3435</v>
      </c>
      <c r="J1124" s="6" t="s">
        <v>3631</v>
      </c>
      <c r="K1124" s="3" t="s">
        <v>3632</v>
      </c>
      <c r="L1124" s="3" t="s">
        <v>3633</v>
      </c>
    </row>
    <row r="1125" spans="1:12" s="13" customFormat="1" ht="20.100000000000001" customHeight="1">
      <c r="A1125" s="36">
        <v>5</v>
      </c>
      <c r="B1125" s="5" t="s">
        <v>3629</v>
      </c>
      <c r="C1125" s="3" t="s">
        <v>147</v>
      </c>
      <c r="D1125" s="3" t="s">
        <v>10</v>
      </c>
      <c r="E1125" s="18">
        <f t="shared" si="21"/>
        <v>102</v>
      </c>
      <c r="F1125" s="18">
        <v>90</v>
      </c>
      <c r="G1125" s="61">
        <v>10</v>
      </c>
      <c r="H1125" s="18">
        <v>2</v>
      </c>
      <c r="I1125" s="6" t="s">
        <v>3435</v>
      </c>
      <c r="J1125" s="6" t="s">
        <v>2236</v>
      </c>
      <c r="K1125" s="3" t="s">
        <v>3581</v>
      </c>
      <c r="L1125" s="3" t="s">
        <v>3582</v>
      </c>
    </row>
    <row r="1126" spans="1:12" s="13" customFormat="1" ht="20.100000000000001" customHeight="1">
      <c r="A1126" s="36">
        <v>5</v>
      </c>
      <c r="B1126" s="5" t="s">
        <v>2751</v>
      </c>
      <c r="C1126" s="3" t="s">
        <v>14</v>
      </c>
      <c r="D1126" s="3" t="s">
        <v>10</v>
      </c>
      <c r="E1126" s="27">
        <f t="shared" si="21"/>
        <v>1905</v>
      </c>
      <c r="F1126" s="27">
        <v>747</v>
      </c>
      <c r="G1126" s="60">
        <v>1088</v>
      </c>
      <c r="H1126" s="27">
        <v>70</v>
      </c>
      <c r="I1126" s="6" t="s">
        <v>2659</v>
      </c>
      <c r="J1126" s="6" t="s">
        <v>2687</v>
      </c>
      <c r="K1126" s="3" t="s">
        <v>839</v>
      </c>
      <c r="L1126" s="3" t="s">
        <v>840</v>
      </c>
    </row>
    <row r="1127" spans="1:12" s="13" customFormat="1" ht="20.100000000000001" customHeight="1">
      <c r="A1127" s="36">
        <v>5</v>
      </c>
      <c r="B1127" s="5" t="s">
        <v>843</v>
      </c>
      <c r="C1127" s="3" t="s">
        <v>79</v>
      </c>
      <c r="D1127" s="3" t="s">
        <v>10</v>
      </c>
      <c r="E1127" s="27">
        <f t="shared" si="21"/>
        <v>973</v>
      </c>
      <c r="F1127" s="27">
        <v>200</v>
      </c>
      <c r="G1127" s="60">
        <v>768</v>
      </c>
      <c r="H1127" s="27">
        <v>5</v>
      </c>
      <c r="I1127" s="6" t="s">
        <v>2663</v>
      </c>
      <c r="J1127" s="6" t="s">
        <v>2664</v>
      </c>
      <c r="K1127" s="3" t="s">
        <v>844</v>
      </c>
      <c r="L1127" s="3" t="s">
        <v>845</v>
      </c>
    </row>
    <row r="1128" spans="1:12" s="13" customFormat="1" ht="20.100000000000001" customHeight="1">
      <c r="A1128" s="36">
        <v>5</v>
      </c>
      <c r="B1128" s="5" t="s">
        <v>841</v>
      </c>
      <c r="C1128" s="3" t="s">
        <v>79</v>
      </c>
      <c r="D1128" s="3" t="s">
        <v>10</v>
      </c>
      <c r="E1128" s="27">
        <f t="shared" si="21"/>
        <v>500</v>
      </c>
      <c r="F1128" s="27">
        <v>250</v>
      </c>
      <c r="G1128" s="60">
        <v>240</v>
      </c>
      <c r="H1128" s="27">
        <v>10</v>
      </c>
      <c r="I1128" s="6" t="s">
        <v>2752</v>
      </c>
      <c r="J1128" s="6" t="s">
        <v>1556</v>
      </c>
      <c r="K1128" s="3" t="s">
        <v>190</v>
      </c>
      <c r="L1128" s="3" t="s">
        <v>842</v>
      </c>
    </row>
    <row r="1129" spans="1:12" s="13" customFormat="1" ht="20.100000000000001" customHeight="1">
      <c r="A1129" s="36">
        <v>5</v>
      </c>
      <c r="B1129" s="5" t="s">
        <v>853</v>
      </c>
      <c r="C1129" s="3" t="s">
        <v>147</v>
      </c>
      <c r="D1129" s="3" t="s">
        <v>10</v>
      </c>
      <c r="E1129" s="27">
        <f t="shared" si="21"/>
        <v>94</v>
      </c>
      <c r="F1129" s="27">
        <v>0</v>
      </c>
      <c r="G1129" s="60">
        <v>94</v>
      </c>
      <c r="H1129" s="28" t="s">
        <v>2227</v>
      </c>
      <c r="I1129" s="6" t="s">
        <v>2725</v>
      </c>
      <c r="J1129" s="6" t="s">
        <v>599</v>
      </c>
      <c r="K1129" s="3" t="s">
        <v>854</v>
      </c>
      <c r="L1129" s="3" t="s">
        <v>855</v>
      </c>
    </row>
    <row r="1130" spans="1:12" s="13" customFormat="1" ht="20.100000000000001" customHeight="1">
      <c r="A1130" s="36">
        <v>5</v>
      </c>
      <c r="B1130" s="5" t="s">
        <v>849</v>
      </c>
      <c r="C1130" s="3" t="s">
        <v>83</v>
      </c>
      <c r="D1130" s="3" t="s">
        <v>10</v>
      </c>
      <c r="E1130" s="27">
        <f t="shared" si="21"/>
        <v>230</v>
      </c>
      <c r="F1130" s="27">
        <v>150</v>
      </c>
      <c r="G1130" s="60">
        <v>80</v>
      </c>
      <c r="H1130" s="28" t="s">
        <v>2227</v>
      </c>
      <c r="I1130" s="6" t="s">
        <v>2663</v>
      </c>
      <c r="J1130" s="6" t="s">
        <v>599</v>
      </c>
      <c r="K1130" s="3" t="s">
        <v>601</v>
      </c>
      <c r="L1130" s="3" t="s">
        <v>602</v>
      </c>
    </row>
    <row r="1131" spans="1:12" s="13" customFormat="1" ht="20.100000000000001" customHeight="1">
      <c r="A1131" s="36">
        <v>5</v>
      </c>
      <c r="B1131" s="5" t="s">
        <v>856</v>
      </c>
      <c r="C1131" s="3" t="s">
        <v>83</v>
      </c>
      <c r="D1131" s="3" t="s">
        <v>10</v>
      </c>
      <c r="E1131" s="27">
        <v>500</v>
      </c>
      <c r="F1131" s="27">
        <v>430</v>
      </c>
      <c r="G1131" s="60">
        <v>70</v>
      </c>
      <c r="H1131" s="27">
        <v>0</v>
      </c>
      <c r="I1131" s="6" t="s">
        <v>2663</v>
      </c>
      <c r="J1131" s="6" t="s">
        <v>2744</v>
      </c>
      <c r="K1131" s="3" t="s">
        <v>857</v>
      </c>
      <c r="L1131" s="3" t="s">
        <v>858</v>
      </c>
    </row>
    <row r="1132" spans="1:12" s="13" customFormat="1" ht="20.100000000000001" customHeight="1">
      <c r="A1132" s="36">
        <v>5</v>
      </c>
      <c r="B1132" s="5" t="s">
        <v>850</v>
      </c>
      <c r="C1132" s="3" t="s">
        <v>83</v>
      </c>
      <c r="D1132" s="3" t="s">
        <v>10</v>
      </c>
      <c r="E1132" s="27">
        <f>SUM(F1132:J1132)</f>
        <v>370</v>
      </c>
      <c r="F1132" s="27">
        <v>300</v>
      </c>
      <c r="G1132" s="60">
        <v>70</v>
      </c>
      <c r="H1132" s="28" t="s">
        <v>2227</v>
      </c>
      <c r="I1132" s="6" t="s">
        <v>2666</v>
      </c>
      <c r="J1132" s="6" t="s">
        <v>599</v>
      </c>
      <c r="K1132" s="3" t="s">
        <v>851</v>
      </c>
      <c r="L1132" s="3" t="s">
        <v>852</v>
      </c>
    </row>
    <row r="1133" spans="1:12" s="13" customFormat="1" ht="20.100000000000001" customHeight="1">
      <c r="A1133" s="36">
        <v>5</v>
      </c>
      <c r="B1133" s="5" t="s">
        <v>846</v>
      </c>
      <c r="C1133" s="3" t="s">
        <v>193</v>
      </c>
      <c r="D1133" s="3" t="s">
        <v>10</v>
      </c>
      <c r="E1133" s="27">
        <v>50</v>
      </c>
      <c r="F1133" s="27">
        <v>0</v>
      </c>
      <c r="G1133" s="60">
        <v>47</v>
      </c>
      <c r="H1133" s="27">
        <v>3</v>
      </c>
      <c r="I1133" s="6" t="s">
        <v>2659</v>
      </c>
      <c r="J1133" s="6" t="s">
        <v>2753</v>
      </c>
      <c r="K1133" s="3" t="s">
        <v>564</v>
      </c>
      <c r="L1133" s="3" t="s">
        <v>2665</v>
      </c>
    </row>
    <row r="1134" spans="1:12" s="13" customFormat="1" ht="20.100000000000001" customHeight="1">
      <c r="A1134" s="36">
        <v>5</v>
      </c>
      <c r="B1134" s="5" t="s">
        <v>848</v>
      </c>
      <c r="C1134" s="3" t="s">
        <v>193</v>
      </c>
      <c r="D1134" s="3" t="s">
        <v>10</v>
      </c>
      <c r="E1134" s="27">
        <v>50</v>
      </c>
      <c r="F1134" s="27">
        <v>0</v>
      </c>
      <c r="G1134" s="60">
        <v>47</v>
      </c>
      <c r="H1134" s="27">
        <v>3</v>
      </c>
      <c r="I1134" s="6" t="s">
        <v>2659</v>
      </c>
      <c r="J1134" s="6" t="s">
        <v>1556</v>
      </c>
      <c r="K1134" s="3" t="s">
        <v>755</v>
      </c>
      <c r="L1134" s="3" t="s">
        <v>2729</v>
      </c>
    </row>
    <row r="1135" spans="1:12" s="13" customFormat="1" ht="20.100000000000001" customHeight="1">
      <c r="A1135" s="36">
        <v>5</v>
      </c>
      <c r="B1135" s="5" t="s">
        <v>2754</v>
      </c>
      <c r="C1135" s="3" t="s">
        <v>147</v>
      </c>
      <c r="D1135" s="3" t="s">
        <v>10</v>
      </c>
      <c r="E1135" s="27">
        <v>55</v>
      </c>
      <c r="F1135" s="27">
        <v>25</v>
      </c>
      <c r="G1135" s="60">
        <v>30</v>
      </c>
      <c r="H1135" s="28" t="s">
        <v>2227</v>
      </c>
      <c r="I1135" s="6" t="s">
        <v>2725</v>
      </c>
      <c r="J1135" s="6" t="s">
        <v>603</v>
      </c>
      <c r="K1135" s="3" t="s">
        <v>819</v>
      </c>
      <c r="L1135" s="3" t="s">
        <v>820</v>
      </c>
    </row>
    <row r="1136" spans="1:12" s="13" customFormat="1" ht="20.100000000000001" customHeight="1">
      <c r="A1136" s="36">
        <v>5</v>
      </c>
      <c r="B1136" s="5" t="s">
        <v>847</v>
      </c>
      <c r="C1136" s="3" t="s">
        <v>193</v>
      </c>
      <c r="D1136" s="3" t="s">
        <v>10</v>
      </c>
      <c r="E1136" s="27">
        <v>20</v>
      </c>
      <c r="F1136" s="27">
        <v>0</v>
      </c>
      <c r="G1136" s="60">
        <v>19</v>
      </c>
      <c r="H1136" s="27">
        <v>1</v>
      </c>
      <c r="I1136" s="6" t="s">
        <v>2659</v>
      </c>
      <c r="J1136" s="6" t="s">
        <v>1556</v>
      </c>
      <c r="K1136" s="3" t="s">
        <v>564</v>
      </c>
      <c r="L1136" s="3" t="s">
        <v>2665</v>
      </c>
    </row>
    <row r="1137" spans="1:12" s="13" customFormat="1" ht="20.100000000000001" customHeight="1">
      <c r="A1137" s="36">
        <v>5</v>
      </c>
      <c r="B1137" s="5" t="s">
        <v>4033</v>
      </c>
      <c r="C1137" s="3" t="s">
        <v>2519</v>
      </c>
      <c r="D1137" s="3" t="s">
        <v>10</v>
      </c>
      <c r="E1137" s="27">
        <v>1400</v>
      </c>
      <c r="F1137" s="27">
        <v>200</v>
      </c>
      <c r="G1137" s="60">
        <v>1100</v>
      </c>
      <c r="H1137" s="27">
        <v>100</v>
      </c>
      <c r="I1137" s="6" t="s">
        <v>4031</v>
      </c>
      <c r="J1137" s="6" t="s">
        <v>3507</v>
      </c>
      <c r="K1137" s="3" t="s">
        <v>4034</v>
      </c>
      <c r="L1137" s="3" t="s">
        <v>4035</v>
      </c>
    </row>
    <row r="1138" spans="1:12" s="13" customFormat="1" ht="20.100000000000001" customHeight="1">
      <c r="A1138" s="36">
        <v>5</v>
      </c>
      <c r="B1138" s="5" t="s">
        <v>4041</v>
      </c>
      <c r="C1138" s="3" t="s">
        <v>2519</v>
      </c>
      <c r="D1138" s="3" t="s">
        <v>10</v>
      </c>
      <c r="E1138" s="27">
        <v>280</v>
      </c>
      <c r="F1138" s="27">
        <v>60</v>
      </c>
      <c r="G1138" s="60">
        <v>200</v>
      </c>
      <c r="H1138" s="27">
        <v>20</v>
      </c>
      <c r="I1138" s="6" t="s">
        <v>4031</v>
      </c>
      <c r="J1138" s="6" t="s">
        <v>3507</v>
      </c>
      <c r="K1138" s="3" t="s">
        <v>4034</v>
      </c>
      <c r="L1138" s="3" t="s">
        <v>4035</v>
      </c>
    </row>
    <row r="1139" spans="1:12" s="13" customFormat="1" ht="20.100000000000001" customHeight="1">
      <c r="A1139" s="36">
        <v>5</v>
      </c>
      <c r="B1139" s="5" t="s">
        <v>4042</v>
      </c>
      <c r="C1139" s="3" t="s">
        <v>2519</v>
      </c>
      <c r="D1139" s="3" t="s">
        <v>10</v>
      </c>
      <c r="E1139" s="27">
        <v>250</v>
      </c>
      <c r="F1139" s="27">
        <v>0</v>
      </c>
      <c r="G1139" s="60">
        <v>200</v>
      </c>
      <c r="H1139" s="27">
        <v>50</v>
      </c>
      <c r="I1139" s="6" t="s">
        <v>4031</v>
      </c>
      <c r="J1139" s="6" t="s">
        <v>3507</v>
      </c>
      <c r="K1139" s="3" t="s">
        <v>4043</v>
      </c>
      <c r="L1139" s="3" t="s">
        <v>4044</v>
      </c>
    </row>
    <row r="1140" spans="1:12" s="13" customFormat="1" ht="20.100000000000001" customHeight="1">
      <c r="A1140" s="36">
        <v>5</v>
      </c>
      <c r="B1140" s="5" t="s">
        <v>4049</v>
      </c>
      <c r="C1140" s="3" t="s">
        <v>83</v>
      </c>
      <c r="D1140" s="3" t="s">
        <v>10</v>
      </c>
      <c r="E1140" s="27">
        <v>150</v>
      </c>
      <c r="F1140" s="27">
        <v>0</v>
      </c>
      <c r="G1140" s="60">
        <v>150</v>
      </c>
      <c r="H1140" s="27">
        <v>0</v>
      </c>
      <c r="I1140" s="6" t="s">
        <v>1080</v>
      </c>
      <c r="J1140" s="6" t="s">
        <v>4050</v>
      </c>
      <c r="K1140" s="3" t="s">
        <v>1168</v>
      </c>
      <c r="L1140" s="3" t="s">
        <v>1169</v>
      </c>
    </row>
    <row r="1141" spans="1:12" s="13" customFormat="1" ht="20.100000000000001" customHeight="1">
      <c r="A1141" s="36">
        <v>5</v>
      </c>
      <c r="B1141" s="5" t="s">
        <v>4045</v>
      </c>
      <c r="C1141" s="3" t="s">
        <v>147</v>
      </c>
      <c r="D1141" s="3" t="s">
        <v>10</v>
      </c>
      <c r="E1141" s="27">
        <v>200</v>
      </c>
      <c r="F1141" s="27">
        <v>100</v>
      </c>
      <c r="G1141" s="60">
        <v>100</v>
      </c>
      <c r="H1141" s="27">
        <v>0</v>
      </c>
      <c r="I1141" s="6" t="s">
        <v>4046</v>
      </c>
      <c r="J1141" s="6" t="s">
        <v>2236</v>
      </c>
      <c r="K1141" s="3" t="s">
        <v>4047</v>
      </c>
      <c r="L1141" s="3" t="s">
        <v>4048</v>
      </c>
    </row>
    <row r="1142" spans="1:12" s="13" customFormat="1" ht="20.100000000000001" customHeight="1">
      <c r="A1142" s="36">
        <v>5</v>
      </c>
      <c r="B1142" s="5" t="s">
        <v>4051</v>
      </c>
      <c r="C1142" s="3" t="s">
        <v>4052</v>
      </c>
      <c r="D1142" s="3" t="s">
        <v>67</v>
      </c>
      <c r="E1142" s="27">
        <v>103.5</v>
      </c>
      <c r="F1142" s="27">
        <v>8</v>
      </c>
      <c r="G1142" s="60">
        <v>95</v>
      </c>
      <c r="H1142" s="27">
        <v>0.5</v>
      </c>
      <c r="I1142" s="6" t="s">
        <v>4053</v>
      </c>
      <c r="J1142" s="6" t="s">
        <v>4054</v>
      </c>
      <c r="K1142" s="3" t="s">
        <v>4055</v>
      </c>
      <c r="L1142" s="3" t="s">
        <v>3842</v>
      </c>
    </row>
    <row r="1143" spans="1:12" s="13" customFormat="1" ht="20.100000000000001" customHeight="1">
      <c r="A1143" s="36">
        <v>5</v>
      </c>
      <c r="B1143" s="5" t="s">
        <v>4036</v>
      </c>
      <c r="C1143" s="3" t="s">
        <v>4037</v>
      </c>
      <c r="D1143" s="3" t="s">
        <v>67</v>
      </c>
      <c r="E1143" s="27">
        <v>615</v>
      </c>
      <c r="F1143" s="27">
        <v>518</v>
      </c>
      <c r="G1143" s="60">
        <v>92</v>
      </c>
      <c r="H1143" s="27">
        <v>5</v>
      </c>
      <c r="I1143" s="6" t="s">
        <v>4031</v>
      </c>
      <c r="J1143" s="6" t="s">
        <v>4038</v>
      </c>
      <c r="K1143" s="3" t="s">
        <v>4039</v>
      </c>
      <c r="L1143" s="3" t="s">
        <v>4040</v>
      </c>
    </row>
    <row r="1144" spans="1:12" s="13" customFormat="1" ht="20.100000000000001" customHeight="1">
      <c r="A1144" s="36">
        <v>5</v>
      </c>
      <c r="B1144" s="5" t="s">
        <v>1173</v>
      </c>
      <c r="C1144" s="3" t="s">
        <v>194</v>
      </c>
      <c r="D1144" s="3" t="s">
        <v>10</v>
      </c>
      <c r="E1144" s="27">
        <v>50</v>
      </c>
      <c r="F1144" s="27">
        <v>0</v>
      </c>
      <c r="G1144" s="60">
        <v>50</v>
      </c>
      <c r="H1144" s="27">
        <v>0</v>
      </c>
      <c r="I1144" s="6" t="s">
        <v>1080</v>
      </c>
      <c r="J1144" s="6" t="s">
        <v>4056</v>
      </c>
      <c r="K1144" s="3" t="s">
        <v>1120</v>
      </c>
      <c r="L1144" s="3" t="s">
        <v>1121</v>
      </c>
    </row>
    <row r="1145" spans="1:12" s="13" customFormat="1" ht="20.100000000000001" customHeight="1">
      <c r="A1145" s="36">
        <v>5</v>
      </c>
      <c r="B1145" s="5" t="s">
        <v>4057</v>
      </c>
      <c r="C1145" s="3" t="s">
        <v>1642</v>
      </c>
      <c r="D1145" s="3" t="s">
        <v>1619</v>
      </c>
      <c r="E1145" s="27">
        <v>30.5</v>
      </c>
      <c r="F1145" s="27">
        <v>0</v>
      </c>
      <c r="G1145" s="60">
        <v>30</v>
      </c>
      <c r="H1145" s="27">
        <v>0.5</v>
      </c>
      <c r="I1145" s="6" t="s">
        <v>3870</v>
      </c>
      <c r="J1145" s="6" t="s">
        <v>4059</v>
      </c>
      <c r="K1145" s="3" t="s">
        <v>3752</v>
      </c>
      <c r="L1145" s="3" t="s">
        <v>4060</v>
      </c>
    </row>
    <row r="1146" spans="1:12" s="13" customFormat="1" ht="20.100000000000001" customHeight="1">
      <c r="A1146" s="36">
        <v>5</v>
      </c>
      <c r="B1146" s="5" t="s">
        <v>1170</v>
      </c>
      <c r="C1146" s="3" t="s">
        <v>79</v>
      </c>
      <c r="D1146" s="3" t="s">
        <v>10</v>
      </c>
      <c r="E1146" s="27">
        <v>72</v>
      </c>
      <c r="F1146" s="27">
        <v>48</v>
      </c>
      <c r="G1146" s="60">
        <v>22</v>
      </c>
      <c r="H1146" s="27">
        <v>2</v>
      </c>
      <c r="I1146" s="6" t="s">
        <v>1080</v>
      </c>
      <c r="J1146" s="6" t="s">
        <v>3770</v>
      </c>
      <c r="K1146" s="3" t="s">
        <v>1171</v>
      </c>
      <c r="L1146" s="3" t="s">
        <v>1172</v>
      </c>
    </row>
    <row r="1147" spans="1:12" s="13" customFormat="1" ht="20.100000000000001" customHeight="1">
      <c r="A1147" s="36">
        <v>5</v>
      </c>
      <c r="B1147" s="5" t="s">
        <v>1174</v>
      </c>
      <c r="C1147" s="3" t="s">
        <v>194</v>
      </c>
      <c r="D1147" s="3" t="s">
        <v>10</v>
      </c>
      <c r="E1147" s="27">
        <v>20</v>
      </c>
      <c r="F1147" s="27">
        <v>0</v>
      </c>
      <c r="G1147" s="60">
        <v>20</v>
      </c>
      <c r="H1147" s="27">
        <v>0</v>
      </c>
      <c r="I1147" s="6" t="s">
        <v>1080</v>
      </c>
      <c r="J1147" s="6" t="s">
        <v>2640</v>
      </c>
      <c r="K1147" s="3" t="s">
        <v>1123</v>
      </c>
      <c r="L1147" s="3" t="s">
        <v>1124</v>
      </c>
    </row>
    <row r="1148" spans="1:12" s="13" customFormat="1" ht="20.100000000000001" customHeight="1">
      <c r="A1148" s="36">
        <v>5</v>
      </c>
      <c r="B1148" s="5" t="s">
        <v>13</v>
      </c>
      <c r="C1148" s="3" t="s">
        <v>14</v>
      </c>
      <c r="D1148" s="3" t="s">
        <v>10</v>
      </c>
      <c r="E1148" s="27">
        <f>SUM(F1148:J1148)</f>
        <v>1765</v>
      </c>
      <c r="F1148" s="27">
        <v>813</v>
      </c>
      <c r="G1148" s="60">
        <v>932</v>
      </c>
      <c r="H1148" s="27">
        <v>20</v>
      </c>
      <c r="I1148" s="6" t="s">
        <v>11</v>
      </c>
      <c r="J1148" s="6" t="s">
        <v>12</v>
      </c>
      <c r="K1148" s="3" t="s">
        <v>15</v>
      </c>
      <c r="L1148" s="3" t="s">
        <v>16</v>
      </c>
    </row>
    <row r="1149" spans="1:12" s="13" customFormat="1" ht="20.100000000000001" customHeight="1">
      <c r="A1149" s="36">
        <v>5</v>
      </c>
      <c r="B1149" s="5" t="s">
        <v>110</v>
      </c>
      <c r="C1149" s="3" t="s">
        <v>14</v>
      </c>
      <c r="D1149" s="3" t="s">
        <v>10</v>
      </c>
      <c r="E1149" s="27">
        <f>SUM(F1149:J1149)</f>
        <v>80</v>
      </c>
      <c r="F1149" s="28">
        <v>0</v>
      </c>
      <c r="G1149" s="60">
        <v>80</v>
      </c>
      <c r="H1149" s="28" t="s">
        <v>2227</v>
      </c>
      <c r="I1149" s="6" t="s">
        <v>11</v>
      </c>
      <c r="J1149" s="6" t="s">
        <v>1629</v>
      </c>
      <c r="K1149" s="3" t="s">
        <v>111</v>
      </c>
      <c r="L1149" s="3" t="s">
        <v>112</v>
      </c>
    </row>
    <row r="1150" spans="1:12" s="13" customFormat="1" ht="20.100000000000001" customHeight="1">
      <c r="A1150" s="36">
        <v>5</v>
      </c>
      <c r="B1150" s="5" t="s">
        <v>1616</v>
      </c>
      <c r="C1150" s="3" t="s">
        <v>14</v>
      </c>
      <c r="D1150" s="3" t="s">
        <v>1617</v>
      </c>
      <c r="E1150" s="27">
        <f>SUM(F1150:J1150)</f>
        <v>70</v>
      </c>
      <c r="F1150" s="27">
        <v>0</v>
      </c>
      <c r="G1150" s="60">
        <v>70</v>
      </c>
      <c r="H1150" s="27">
        <v>0</v>
      </c>
      <c r="I1150" s="6" t="s">
        <v>11</v>
      </c>
      <c r="J1150" s="6" t="s">
        <v>1615</v>
      </c>
      <c r="K1150" s="3" t="s">
        <v>130</v>
      </c>
      <c r="L1150" s="3" t="s">
        <v>131</v>
      </c>
    </row>
    <row r="1151" spans="1:12" s="13" customFormat="1" ht="20.100000000000001" customHeight="1">
      <c r="A1151" s="36">
        <v>5</v>
      </c>
      <c r="B1151" s="5" t="s">
        <v>1618</v>
      </c>
      <c r="C1151" s="3" t="s">
        <v>14</v>
      </c>
      <c r="D1151" s="3" t="s">
        <v>1619</v>
      </c>
      <c r="E1151" s="27">
        <f>SUM(F1151:J1151)</f>
        <v>60</v>
      </c>
      <c r="F1151" s="27">
        <v>0</v>
      </c>
      <c r="G1151" s="60">
        <v>60</v>
      </c>
      <c r="H1151" s="27">
        <v>0</v>
      </c>
      <c r="I1151" s="6" t="s">
        <v>11</v>
      </c>
      <c r="J1151" s="6" t="s">
        <v>1620</v>
      </c>
      <c r="K1151" s="3" t="s">
        <v>130</v>
      </c>
      <c r="L1151" s="3" t="s">
        <v>131</v>
      </c>
    </row>
    <row r="1152" spans="1:12" s="13" customFormat="1" ht="20.100000000000001" customHeight="1">
      <c r="A1152" s="36">
        <v>5</v>
      </c>
      <c r="B1152" s="5" t="s">
        <v>1621</v>
      </c>
      <c r="C1152" s="3" t="s">
        <v>14</v>
      </c>
      <c r="D1152" s="3" t="s">
        <v>1619</v>
      </c>
      <c r="E1152" s="27">
        <f>SUM(F1152:J1152)</f>
        <v>50</v>
      </c>
      <c r="F1152" s="27">
        <v>0</v>
      </c>
      <c r="G1152" s="60">
        <v>50</v>
      </c>
      <c r="H1152" s="27">
        <v>0</v>
      </c>
      <c r="I1152" s="6" t="s">
        <v>11</v>
      </c>
      <c r="J1152" s="6" t="s">
        <v>1620</v>
      </c>
      <c r="K1152" s="3" t="s">
        <v>130</v>
      </c>
      <c r="L1152" s="3" t="s">
        <v>131</v>
      </c>
    </row>
    <row r="1153" spans="1:229" s="13" customFormat="1" ht="20.100000000000001" customHeight="1">
      <c r="A1153" s="36">
        <v>5</v>
      </c>
      <c r="B1153" s="5" t="s">
        <v>189</v>
      </c>
      <c r="C1153" s="3" t="s">
        <v>83</v>
      </c>
      <c r="D1153" s="3" t="s">
        <v>10</v>
      </c>
      <c r="E1153" s="27">
        <v>1100</v>
      </c>
      <c r="F1153" s="27">
        <v>700</v>
      </c>
      <c r="G1153" s="60">
        <v>350</v>
      </c>
      <c r="H1153" s="27">
        <v>50</v>
      </c>
      <c r="I1153" s="6" t="s">
        <v>11</v>
      </c>
      <c r="J1153" s="6" t="s">
        <v>158</v>
      </c>
      <c r="K1153" s="3" t="s">
        <v>190</v>
      </c>
      <c r="L1153" s="3" t="s">
        <v>191</v>
      </c>
    </row>
    <row r="1154" spans="1:229" s="13" customFormat="1" ht="20.100000000000001" customHeight="1">
      <c r="A1154" s="36">
        <v>5</v>
      </c>
      <c r="B1154" s="37" t="s">
        <v>1565</v>
      </c>
      <c r="C1154" s="3" t="s">
        <v>79</v>
      </c>
      <c r="D1154" s="3" t="s">
        <v>67</v>
      </c>
      <c r="E1154" s="27">
        <v>500</v>
      </c>
      <c r="F1154" s="27">
        <v>250</v>
      </c>
      <c r="G1154" s="60">
        <v>200</v>
      </c>
      <c r="H1154" s="27">
        <v>50</v>
      </c>
      <c r="I1154" s="6" t="s">
        <v>11</v>
      </c>
      <c r="J1154" s="6" t="s">
        <v>1552</v>
      </c>
      <c r="K1154" s="3" t="s">
        <v>1566</v>
      </c>
      <c r="L1154" s="3" t="s">
        <v>1567</v>
      </c>
    </row>
    <row r="1155" spans="1:229" s="13" customFormat="1" ht="20.100000000000001" customHeight="1">
      <c r="A1155" s="36">
        <v>5</v>
      </c>
      <c r="B1155" s="5" t="s">
        <v>1611</v>
      </c>
      <c r="C1155" s="3" t="s">
        <v>147</v>
      </c>
      <c r="D1155" s="3" t="s">
        <v>10</v>
      </c>
      <c r="E1155" s="27">
        <f>SUM(F1155:J1155)</f>
        <v>180</v>
      </c>
      <c r="F1155" s="27">
        <v>110</v>
      </c>
      <c r="G1155" s="60">
        <v>70</v>
      </c>
      <c r="H1155" s="27">
        <v>0</v>
      </c>
      <c r="I1155" s="6" t="s">
        <v>11</v>
      </c>
      <c r="J1155" s="6" t="s">
        <v>1552</v>
      </c>
      <c r="K1155" s="3" t="s">
        <v>1606</v>
      </c>
      <c r="L1155" s="3" t="s">
        <v>1607</v>
      </c>
    </row>
    <row r="1156" spans="1:229" s="13" customFormat="1" ht="20.100000000000001" customHeight="1">
      <c r="A1156" s="36">
        <v>5</v>
      </c>
      <c r="B1156" s="5" t="s">
        <v>1612</v>
      </c>
      <c r="C1156" s="3" t="s">
        <v>147</v>
      </c>
      <c r="D1156" s="3" t="s">
        <v>10</v>
      </c>
      <c r="E1156" s="27">
        <f>SUM(F1156:J1156)</f>
        <v>140</v>
      </c>
      <c r="F1156" s="27">
        <v>80</v>
      </c>
      <c r="G1156" s="60">
        <v>60</v>
      </c>
      <c r="H1156" s="27">
        <v>0</v>
      </c>
      <c r="I1156" s="6" t="s">
        <v>11</v>
      </c>
      <c r="J1156" s="6" t="s">
        <v>1552</v>
      </c>
      <c r="K1156" s="3" t="s">
        <v>1613</v>
      </c>
      <c r="L1156" s="3" t="s">
        <v>1614</v>
      </c>
    </row>
    <row r="1157" spans="1:229" s="13" customFormat="1" ht="20.100000000000001" customHeight="1">
      <c r="A1157" s="36">
        <v>5</v>
      </c>
      <c r="B1157" s="5" t="s">
        <v>5077</v>
      </c>
      <c r="C1157" s="3" t="s">
        <v>79</v>
      </c>
      <c r="D1157" s="3" t="s">
        <v>10</v>
      </c>
      <c r="E1157" s="27">
        <v>50</v>
      </c>
      <c r="F1157" s="27">
        <v>0</v>
      </c>
      <c r="G1157" s="60">
        <v>50</v>
      </c>
      <c r="H1157" s="27">
        <v>0</v>
      </c>
      <c r="I1157" s="6" t="s">
        <v>5073</v>
      </c>
      <c r="J1157" s="6" t="s">
        <v>5074</v>
      </c>
      <c r="K1157" s="3" t="s">
        <v>5078</v>
      </c>
      <c r="L1157" s="3" t="s">
        <v>5079</v>
      </c>
    </row>
    <row r="1158" spans="1:229" s="13" customFormat="1" ht="20.100000000000001" customHeight="1">
      <c r="A1158" s="36">
        <v>5</v>
      </c>
      <c r="B1158" s="5" t="s">
        <v>8092</v>
      </c>
      <c r="C1158" s="3" t="s">
        <v>160</v>
      </c>
      <c r="D1158" s="3" t="s">
        <v>10</v>
      </c>
      <c r="E1158" s="18">
        <v>2000</v>
      </c>
      <c r="F1158" s="18">
        <v>1200</v>
      </c>
      <c r="G1158" s="61">
        <v>600</v>
      </c>
      <c r="H1158" s="18">
        <v>200</v>
      </c>
      <c r="I1158" s="6" t="s">
        <v>8082</v>
      </c>
      <c r="J1158" s="3"/>
      <c r="K1158" s="3" t="s">
        <v>8093</v>
      </c>
      <c r="L1158" s="3" t="s">
        <v>8094</v>
      </c>
      <c r="M1158" s="8"/>
      <c r="N1158" s="8"/>
      <c r="O1158" s="8"/>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c r="AZ1158" s="8"/>
      <c r="BA1158" s="8"/>
      <c r="BB1158" s="8"/>
      <c r="BC1158" s="8"/>
      <c r="BD1158" s="8"/>
      <c r="BE1158" s="8"/>
      <c r="BF1158" s="8"/>
      <c r="BG1158" s="8"/>
      <c r="BH1158" s="8"/>
      <c r="BI1158" s="8"/>
      <c r="BJ1158" s="8"/>
      <c r="BK1158" s="8"/>
      <c r="BL1158" s="8"/>
      <c r="BM1158" s="8"/>
      <c r="BN1158" s="8"/>
      <c r="BO1158" s="8"/>
      <c r="BP1158" s="8"/>
      <c r="BQ1158" s="8"/>
      <c r="BR1158" s="8"/>
      <c r="BS1158" s="8"/>
      <c r="BT1158" s="8"/>
      <c r="BU1158" s="8"/>
      <c r="BV1158" s="8"/>
      <c r="BW1158" s="8"/>
      <c r="BX1158" s="8"/>
      <c r="BY1158" s="8"/>
      <c r="BZ1158" s="8"/>
      <c r="CA1158" s="8"/>
      <c r="CB1158" s="8"/>
      <c r="CC1158" s="8"/>
      <c r="CD1158" s="8"/>
      <c r="CE1158" s="8"/>
      <c r="CF1158" s="8"/>
      <c r="CG1158" s="8"/>
      <c r="CH1158" s="8"/>
      <c r="CI1158" s="8"/>
      <c r="CJ1158" s="8"/>
      <c r="CK1158" s="8"/>
      <c r="CL1158" s="8"/>
      <c r="CM1158" s="8"/>
      <c r="CN1158" s="8"/>
      <c r="CO1158" s="8"/>
      <c r="CP1158" s="8"/>
      <c r="CQ1158" s="8"/>
      <c r="CR1158" s="8"/>
      <c r="CS1158" s="8"/>
      <c r="CT1158" s="8"/>
      <c r="CU1158" s="8"/>
      <c r="CV1158" s="8"/>
      <c r="CW1158" s="8"/>
      <c r="CX1158" s="8"/>
      <c r="CY1158" s="8"/>
      <c r="CZ1158" s="8"/>
      <c r="DA1158" s="8"/>
      <c r="DB1158" s="8"/>
      <c r="DC1158" s="8"/>
      <c r="DD1158" s="8"/>
      <c r="DE1158" s="8"/>
      <c r="DF1158" s="8"/>
      <c r="DG1158" s="8"/>
      <c r="DH1158" s="8"/>
      <c r="DI1158" s="8"/>
      <c r="DJ1158" s="8"/>
      <c r="DK1158" s="8"/>
      <c r="DL1158" s="8"/>
      <c r="DM1158" s="8"/>
      <c r="DN1158" s="8"/>
      <c r="DO1158" s="8"/>
      <c r="DP1158" s="8"/>
      <c r="DQ1158" s="8"/>
      <c r="DR1158" s="8"/>
      <c r="DS1158" s="8"/>
      <c r="DT1158" s="8"/>
      <c r="DU1158" s="8"/>
      <c r="DV1158" s="8"/>
      <c r="DW1158" s="8"/>
      <c r="DX1158" s="8"/>
      <c r="DY1158" s="8"/>
      <c r="DZ1158" s="8"/>
      <c r="EA1158" s="8"/>
      <c r="EB1158" s="8"/>
      <c r="EC1158" s="8"/>
      <c r="ED1158" s="8"/>
      <c r="EE1158" s="8"/>
      <c r="EF1158" s="8"/>
      <c r="EG1158" s="8"/>
      <c r="EH1158" s="8"/>
      <c r="EI1158" s="8"/>
      <c r="EJ1158" s="8"/>
      <c r="EK1158" s="8"/>
      <c r="EL1158" s="8"/>
      <c r="EM1158" s="8"/>
      <c r="EN1158" s="8"/>
      <c r="EO1158" s="8"/>
      <c r="EP1158" s="8"/>
      <c r="EQ1158" s="8"/>
      <c r="ER1158" s="8"/>
      <c r="ES1158" s="8"/>
      <c r="ET1158" s="8"/>
      <c r="EU1158" s="8"/>
      <c r="EV1158" s="8"/>
      <c r="EW1158" s="8"/>
      <c r="EX1158" s="8"/>
      <c r="EY1158" s="8"/>
      <c r="EZ1158" s="8"/>
      <c r="FA1158" s="8"/>
      <c r="FB1158" s="8"/>
      <c r="FC1158" s="8"/>
      <c r="FD1158" s="8"/>
      <c r="FE1158" s="8"/>
      <c r="FF1158" s="8"/>
      <c r="FG1158" s="8"/>
      <c r="FH1158" s="8"/>
      <c r="FI1158" s="8"/>
      <c r="FJ1158" s="8"/>
      <c r="FK1158" s="8"/>
      <c r="FL1158" s="8"/>
      <c r="FM1158" s="8"/>
      <c r="FN1158" s="8"/>
      <c r="FO1158" s="8"/>
      <c r="FP1158" s="8"/>
      <c r="FQ1158" s="8"/>
      <c r="FR1158" s="8"/>
      <c r="FS1158" s="8"/>
      <c r="FT1158" s="8"/>
      <c r="FU1158" s="8"/>
      <c r="FV1158" s="8"/>
      <c r="FW1158" s="8"/>
      <c r="FX1158" s="8"/>
      <c r="FY1158" s="8"/>
      <c r="FZ1158" s="8"/>
      <c r="GA1158" s="8"/>
      <c r="GB1158" s="8"/>
      <c r="GC1158" s="8"/>
      <c r="GD1158" s="8"/>
      <c r="GE1158" s="8"/>
      <c r="GF1158" s="8"/>
      <c r="GG1158" s="8"/>
      <c r="GH1158" s="8"/>
      <c r="GI1158" s="8"/>
      <c r="GJ1158" s="8"/>
      <c r="GK1158" s="8"/>
      <c r="GL1158" s="8"/>
      <c r="GM1158" s="8"/>
      <c r="GN1158" s="8"/>
      <c r="GO1158" s="8"/>
      <c r="GP1158" s="8"/>
      <c r="GQ1158" s="8"/>
      <c r="GR1158" s="8"/>
      <c r="GS1158" s="8"/>
      <c r="GT1158" s="8"/>
      <c r="GU1158" s="8"/>
      <c r="GV1158" s="8"/>
      <c r="GW1158" s="8"/>
      <c r="GX1158" s="8"/>
      <c r="GY1158" s="8"/>
      <c r="GZ1158" s="8"/>
      <c r="HA1158" s="8"/>
      <c r="HB1158" s="8"/>
      <c r="HC1158" s="8"/>
      <c r="HD1158" s="8"/>
      <c r="HE1158" s="8"/>
      <c r="HF1158" s="8"/>
      <c r="HG1158" s="8"/>
      <c r="HH1158" s="8"/>
      <c r="HI1158" s="8"/>
      <c r="HJ1158" s="8"/>
      <c r="HK1158" s="8"/>
      <c r="HL1158" s="8"/>
      <c r="HM1158" s="8"/>
      <c r="HN1158" s="8"/>
      <c r="HO1158" s="8"/>
      <c r="HP1158" s="8"/>
      <c r="HQ1158" s="8"/>
      <c r="HR1158" s="8"/>
      <c r="HS1158" s="8"/>
      <c r="HT1158" s="8"/>
      <c r="HU1158" s="8"/>
    </row>
    <row r="1159" spans="1:229" s="13" customFormat="1" ht="20.100000000000001" customHeight="1">
      <c r="A1159" s="36">
        <v>5</v>
      </c>
      <c r="B1159" s="5" t="s">
        <v>8089</v>
      </c>
      <c r="C1159" s="3" t="s">
        <v>193</v>
      </c>
      <c r="D1159" s="3" t="s">
        <v>10</v>
      </c>
      <c r="E1159" s="18">
        <v>200</v>
      </c>
      <c r="F1159" s="18">
        <v>0</v>
      </c>
      <c r="G1159" s="61">
        <v>200</v>
      </c>
      <c r="H1159" s="18">
        <v>0</v>
      </c>
      <c r="I1159" s="6" t="s">
        <v>8082</v>
      </c>
      <c r="J1159" s="6"/>
      <c r="K1159" s="3" t="s">
        <v>8090</v>
      </c>
      <c r="L1159" s="3" t="s">
        <v>8091</v>
      </c>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c r="AZ1159" s="8"/>
      <c r="BA1159" s="8"/>
      <c r="BB1159" s="8"/>
      <c r="BC1159" s="8"/>
      <c r="BD1159" s="8"/>
      <c r="BE1159" s="8"/>
      <c r="BF1159" s="8"/>
      <c r="BG1159" s="8"/>
      <c r="BH1159" s="8"/>
      <c r="BI1159" s="8"/>
      <c r="BJ1159" s="8"/>
      <c r="BK1159" s="8"/>
      <c r="BL1159" s="8"/>
      <c r="BM1159" s="8"/>
      <c r="BN1159" s="8"/>
      <c r="BO1159" s="8"/>
      <c r="BP1159" s="8"/>
      <c r="BQ1159" s="8"/>
      <c r="BR1159" s="8"/>
      <c r="BS1159" s="8"/>
      <c r="BT1159" s="8"/>
      <c r="BU1159" s="8"/>
      <c r="BV1159" s="8"/>
      <c r="BW1159" s="8"/>
      <c r="BX1159" s="8"/>
      <c r="BY1159" s="8"/>
      <c r="BZ1159" s="8"/>
      <c r="CA1159" s="8"/>
      <c r="CB1159" s="8"/>
      <c r="CC1159" s="8"/>
      <c r="CD1159" s="8"/>
      <c r="CE1159" s="8"/>
      <c r="CF1159" s="8"/>
      <c r="CG1159" s="8"/>
      <c r="CH1159" s="8"/>
      <c r="CI1159" s="8"/>
      <c r="CJ1159" s="8"/>
      <c r="CK1159" s="8"/>
      <c r="CL1159" s="8"/>
      <c r="CM1159" s="8"/>
      <c r="CN1159" s="8"/>
      <c r="CO1159" s="8"/>
      <c r="CP1159" s="8"/>
      <c r="CQ1159" s="8"/>
      <c r="CR1159" s="8"/>
      <c r="CS1159" s="8"/>
      <c r="CT1159" s="8"/>
      <c r="CU1159" s="8"/>
      <c r="CV1159" s="8"/>
      <c r="CW1159" s="8"/>
      <c r="CX1159" s="8"/>
      <c r="CY1159" s="8"/>
      <c r="CZ1159" s="8"/>
      <c r="DA1159" s="8"/>
      <c r="DB1159" s="8"/>
      <c r="DC1159" s="8"/>
      <c r="DD1159" s="8"/>
      <c r="DE1159" s="8"/>
      <c r="DF1159" s="8"/>
      <c r="DG1159" s="8"/>
      <c r="DH1159" s="8"/>
      <c r="DI1159" s="8"/>
      <c r="DJ1159" s="8"/>
      <c r="DK1159" s="8"/>
      <c r="DL1159" s="8"/>
      <c r="DM1159" s="8"/>
      <c r="DN1159" s="8"/>
      <c r="DO1159" s="8"/>
      <c r="DP1159" s="8"/>
      <c r="DQ1159" s="8"/>
      <c r="DR1159" s="8"/>
      <c r="DS1159" s="8"/>
      <c r="DT1159" s="8"/>
      <c r="DU1159" s="8"/>
      <c r="DV1159" s="8"/>
      <c r="DW1159" s="8"/>
      <c r="DX1159" s="8"/>
      <c r="DY1159" s="8"/>
      <c r="DZ1159" s="8"/>
      <c r="EA1159" s="8"/>
      <c r="EB1159" s="8"/>
      <c r="EC1159" s="8"/>
      <c r="ED1159" s="8"/>
      <c r="EE1159" s="8"/>
      <c r="EF1159" s="8"/>
      <c r="EG1159" s="8"/>
      <c r="EH1159" s="8"/>
      <c r="EI1159" s="8"/>
      <c r="EJ1159" s="8"/>
      <c r="EK1159" s="8"/>
      <c r="EL1159" s="8"/>
      <c r="EM1159" s="8"/>
      <c r="EN1159" s="8"/>
      <c r="EO1159" s="8"/>
      <c r="EP1159" s="8"/>
      <c r="EQ1159" s="8"/>
      <c r="ER1159" s="8"/>
      <c r="ES1159" s="8"/>
      <c r="ET1159" s="8"/>
      <c r="EU1159" s="8"/>
      <c r="EV1159" s="8"/>
      <c r="EW1159" s="8"/>
      <c r="EX1159" s="8"/>
      <c r="EY1159" s="8"/>
      <c r="EZ1159" s="8"/>
      <c r="FA1159" s="8"/>
      <c r="FB1159" s="8"/>
      <c r="FC1159" s="8"/>
      <c r="FD1159" s="8"/>
      <c r="FE1159" s="8"/>
      <c r="FF1159" s="8"/>
      <c r="FG1159" s="8"/>
      <c r="FH1159" s="8"/>
      <c r="FI1159" s="8"/>
      <c r="FJ1159" s="8"/>
      <c r="FK1159" s="8"/>
      <c r="FL1159" s="8"/>
      <c r="FM1159" s="8"/>
      <c r="FN1159" s="8"/>
      <c r="FO1159" s="8"/>
      <c r="FP1159" s="8"/>
      <c r="FQ1159" s="8"/>
      <c r="FR1159" s="8"/>
      <c r="FS1159" s="8"/>
      <c r="FT1159" s="8"/>
      <c r="FU1159" s="8"/>
      <c r="FV1159" s="8"/>
      <c r="FW1159" s="8"/>
      <c r="FX1159" s="8"/>
      <c r="FY1159" s="8"/>
      <c r="FZ1159" s="8"/>
      <c r="GA1159" s="8"/>
      <c r="GB1159" s="8"/>
      <c r="GC1159" s="8"/>
      <c r="GD1159" s="8"/>
      <c r="GE1159" s="8"/>
      <c r="GF1159" s="8"/>
      <c r="GG1159" s="8"/>
      <c r="GH1159" s="8"/>
      <c r="GI1159" s="8"/>
      <c r="GJ1159" s="8"/>
      <c r="GK1159" s="8"/>
      <c r="GL1159" s="8"/>
      <c r="GM1159" s="8"/>
      <c r="GN1159" s="8"/>
      <c r="GO1159" s="8"/>
      <c r="GP1159" s="8"/>
      <c r="GQ1159" s="8"/>
      <c r="GR1159" s="8"/>
      <c r="GS1159" s="8"/>
      <c r="GT1159" s="8"/>
      <c r="GU1159" s="8"/>
      <c r="GV1159" s="8"/>
      <c r="GW1159" s="8"/>
      <c r="GX1159" s="8"/>
      <c r="GY1159" s="8"/>
      <c r="GZ1159" s="8"/>
      <c r="HA1159" s="8"/>
      <c r="HB1159" s="8"/>
      <c r="HC1159" s="8"/>
      <c r="HD1159" s="8"/>
      <c r="HE1159" s="8"/>
      <c r="HF1159" s="8"/>
      <c r="HG1159" s="8"/>
      <c r="HH1159" s="8"/>
      <c r="HI1159" s="8"/>
      <c r="HJ1159" s="8"/>
      <c r="HK1159" s="8"/>
      <c r="HL1159" s="8"/>
      <c r="HM1159" s="8"/>
      <c r="HN1159" s="8"/>
      <c r="HO1159" s="8"/>
      <c r="HP1159" s="8"/>
      <c r="HQ1159" s="8"/>
      <c r="HR1159" s="8"/>
      <c r="HS1159" s="8"/>
      <c r="HT1159" s="8"/>
      <c r="HU1159" s="8"/>
    </row>
    <row r="1160" spans="1:229" s="13" customFormat="1" ht="20.100000000000001" customHeight="1">
      <c r="A1160" s="36">
        <v>5</v>
      </c>
      <c r="B1160" s="5" t="s">
        <v>1722</v>
      </c>
      <c r="C1160" s="3" t="s">
        <v>1623</v>
      </c>
      <c r="D1160" s="3" t="s">
        <v>1573</v>
      </c>
      <c r="E1160" s="28">
        <f>SUM(F1160:J1160)</f>
        <v>350</v>
      </c>
      <c r="F1160" s="28">
        <v>150</v>
      </c>
      <c r="G1160" s="59">
        <v>150</v>
      </c>
      <c r="H1160" s="28">
        <v>50</v>
      </c>
      <c r="I1160" s="3" t="s">
        <v>1649</v>
      </c>
      <c r="J1160" s="6" t="s">
        <v>1719</v>
      </c>
      <c r="K1160" s="3" t="s">
        <v>1720</v>
      </c>
      <c r="L1160" s="3" t="s">
        <v>1721</v>
      </c>
    </row>
    <row r="1161" spans="1:229" s="13" customFormat="1" ht="20.100000000000001" customHeight="1">
      <c r="A1161" s="36">
        <v>5</v>
      </c>
      <c r="B1161" s="5" t="s">
        <v>1671</v>
      </c>
      <c r="C1161" s="3" t="s">
        <v>83</v>
      </c>
      <c r="D1161" s="3" t="s">
        <v>10</v>
      </c>
      <c r="E1161" s="28">
        <f>SUM(F1161:J1161)</f>
        <v>3610</v>
      </c>
      <c r="F1161" s="28">
        <v>3200</v>
      </c>
      <c r="G1161" s="59">
        <v>310</v>
      </c>
      <c r="H1161" s="28">
        <v>100</v>
      </c>
      <c r="I1161" s="3" t="s">
        <v>1649</v>
      </c>
      <c r="J1161" s="6" t="s">
        <v>1556</v>
      </c>
      <c r="K1161" s="3" t="s">
        <v>1672</v>
      </c>
      <c r="L1161" s="3" t="s">
        <v>1673</v>
      </c>
    </row>
    <row r="1162" spans="1:229" s="13" customFormat="1" ht="20.100000000000001" customHeight="1">
      <c r="A1162" s="36">
        <v>5</v>
      </c>
      <c r="B1162" s="5" t="s">
        <v>1757</v>
      </c>
      <c r="C1162" s="3" t="s">
        <v>1741</v>
      </c>
      <c r="D1162" s="3" t="s">
        <v>1573</v>
      </c>
      <c r="E1162" s="28">
        <f>SUM(F1162:J1162)</f>
        <v>100.518</v>
      </c>
      <c r="F1162" s="28">
        <v>0</v>
      </c>
      <c r="G1162" s="59">
        <v>100.518</v>
      </c>
      <c r="H1162" s="28">
        <v>0</v>
      </c>
      <c r="I1162" s="3" t="s">
        <v>1649</v>
      </c>
      <c r="J1162" s="6" t="s">
        <v>1758</v>
      </c>
      <c r="K1162" s="3" t="s">
        <v>1759</v>
      </c>
      <c r="L1162" s="3" t="s">
        <v>1760</v>
      </c>
    </row>
    <row r="1163" spans="1:229" s="13" customFormat="1" ht="20.100000000000001" customHeight="1">
      <c r="A1163" s="36">
        <v>5</v>
      </c>
      <c r="B1163" s="5" t="s">
        <v>5029</v>
      </c>
      <c r="C1163" s="3" t="s">
        <v>193</v>
      </c>
      <c r="D1163" s="3" t="s">
        <v>10</v>
      </c>
      <c r="E1163" s="27">
        <v>4637.233119853614</v>
      </c>
      <c r="F1163" s="27">
        <v>1298.4252735590121</v>
      </c>
      <c r="G1163" s="60">
        <v>2967.8291967063128</v>
      </c>
      <c r="H1163" s="27">
        <v>370.9786495882891</v>
      </c>
      <c r="I1163" s="6" t="s">
        <v>5030</v>
      </c>
      <c r="J1163" s="6" t="s">
        <v>5031</v>
      </c>
      <c r="K1163" s="3" t="s">
        <v>5032</v>
      </c>
      <c r="L1163" s="3" t="s">
        <v>5033</v>
      </c>
    </row>
    <row r="1164" spans="1:229" s="13" customFormat="1" ht="20.100000000000001" customHeight="1">
      <c r="A1164" s="36">
        <v>5</v>
      </c>
      <c r="B1164" s="5" t="s">
        <v>5037</v>
      </c>
      <c r="C1164" s="3" t="s">
        <v>194</v>
      </c>
      <c r="D1164" s="3" t="s">
        <v>10</v>
      </c>
      <c r="E1164" s="27">
        <v>402.66148215919486</v>
      </c>
      <c r="F1164" s="27">
        <v>60.399222323879229</v>
      </c>
      <c r="G1164" s="60">
        <v>310.04934126258007</v>
      </c>
      <c r="H1164" s="27">
        <v>32.212918572735589</v>
      </c>
      <c r="I1164" s="6" t="s">
        <v>5030</v>
      </c>
      <c r="J1164" s="6" t="s">
        <v>5031</v>
      </c>
      <c r="K1164" s="3" t="s">
        <v>5038</v>
      </c>
      <c r="L1164" s="3" t="s">
        <v>5039</v>
      </c>
    </row>
    <row r="1165" spans="1:229" s="13" customFormat="1" ht="20.100000000000001" customHeight="1">
      <c r="A1165" s="36">
        <v>5</v>
      </c>
      <c r="B1165" s="5" t="s">
        <v>5034</v>
      </c>
      <c r="C1165" s="3" t="s">
        <v>194</v>
      </c>
      <c r="D1165" s="3" t="s">
        <v>10</v>
      </c>
      <c r="E1165" s="27">
        <v>531.10539798719128</v>
      </c>
      <c r="F1165" s="27">
        <v>323.97429277218669</v>
      </c>
      <c r="G1165" s="60">
        <v>164.64267337602931</v>
      </c>
      <c r="H1165" s="27">
        <v>42.488431838975302</v>
      </c>
      <c r="I1165" s="6" t="s">
        <v>5030</v>
      </c>
      <c r="J1165" s="6" t="s">
        <v>5031</v>
      </c>
      <c r="K1165" s="3" t="s">
        <v>5035</v>
      </c>
      <c r="L1165" s="3" t="s">
        <v>5036</v>
      </c>
    </row>
    <row r="1166" spans="1:229" s="13" customFormat="1" ht="20.100000000000001" customHeight="1">
      <c r="A1166" s="36">
        <v>5</v>
      </c>
      <c r="B1166" s="5" t="s">
        <v>1501</v>
      </c>
      <c r="C1166" s="3" t="s">
        <v>147</v>
      </c>
      <c r="D1166" s="3" t="s">
        <v>10</v>
      </c>
      <c r="E1166" s="27">
        <v>38</v>
      </c>
      <c r="F1166" s="18">
        <v>0</v>
      </c>
      <c r="G1166" s="60">
        <v>38</v>
      </c>
      <c r="H1166" s="28" t="s">
        <v>2227</v>
      </c>
      <c r="I1166" s="6" t="s">
        <v>5017</v>
      </c>
      <c r="J1166" s="6" t="s">
        <v>5018</v>
      </c>
      <c r="K1166" s="3" t="s">
        <v>1502</v>
      </c>
      <c r="L1166" s="3" t="s">
        <v>5019</v>
      </c>
    </row>
    <row r="1167" spans="1:229" s="13" customFormat="1" ht="20.100000000000001" customHeight="1">
      <c r="A1167" s="35">
        <v>5</v>
      </c>
      <c r="B1167" s="19" t="s">
        <v>2976</v>
      </c>
      <c r="C1167" s="20" t="s">
        <v>83</v>
      </c>
      <c r="D1167" s="20" t="s">
        <v>10</v>
      </c>
      <c r="E1167" s="22">
        <f t="shared" ref="E1167:E1174" si="22">SUM(F1167:J1167)</f>
        <v>1450</v>
      </c>
      <c r="F1167" s="22">
        <v>450</v>
      </c>
      <c r="G1167" s="62">
        <v>1000</v>
      </c>
      <c r="H1167" s="22">
        <v>0</v>
      </c>
      <c r="I1167" s="21" t="s">
        <v>929</v>
      </c>
      <c r="J1167" s="20" t="s">
        <v>1938</v>
      </c>
      <c r="K1167" s="20" t="s">
        <v>2977</v>
      </c>
      <c r="L1167" s="20" t="s">
        <v>2978</v>
      </c>
    </row>
    <row r="1168" spans="1:229" s="13" customFormat="1" ht="20.100000000000001" customHeight="1">
      <c r="A1168" s="35">
        <v>5</v>
      </c>
      <c r="B1168" s="19" t="s">
        <v>2980</v>
      </c>
      <c r="C1168" s="20" t="s">
        <v>83</v>
      </c>
      <c r="D1168" s="20" t="s">
        <v>10</v>
      </c>
      <c r="E1168" s="22">
        <f t="shared" si="22"/>
        <v>6020</v>
      </c>
      <c r="F1168" s="22">
        <v>5200</v>
      </c>
      <c r="G1168" s="62">
        <v>660</v>
      </c>
      <c r="H1168" s="22">
        <v>160</v>
      </c>
      <c r="I1168" s="21" t="s">
        <v>929</v>
      </c>
      <c r="J1168" s="20" t="s">
        <v>1938</v>
      </c>
      <c r="K1168" s="20" t="s">
        <v>2977</v>
      </c>
      <c r="L1168" s="20" t="s">
        <v>2978</v>
      </c>
    </row>
    <row r="1169" spans="1:12" s="13" customFormat="1" ht="20.100000000000001" customHeight="1">
      <c r="A1169" s="35">
        <v>5</v>
      </c>
      <c r="B1169" s="19" t="s">
        <v>2973</v>
      </c>
      <c r="C1169" s="20" t="s">
        <v>83</v>
      </c>
      <c r="D1169" s="20" t="s">
        <v>67</v>
      </c>
      <c r="E1169" s="22">
        <f t="shared" si="22"/>
        <v>200</v>
      </c>
      <c r="F1169" s="22">
        <v>181</v>
      </c>
      <c r="G1169" s="62">
        <v>14</v>
      </c>
      <c r="H1169" s="22">
        <v>5</v>
      </c>
      <c r="I1169" s="21" t="s">
        <v>929</v>
      </c>
      <c r="J1169" s="20" t="s">
        <v>1938</v>
      </c>
      <c r="K1169" s="20" t="s">
        <v>2974</v>
      </c>
      <c r="L1169" s="20" t="s">
        <v>2975</v>
      </c>
    </row>
    <row r="1170" spans="1:12" s="13" customFormat="1" ht="20.100000000000001" customHeight="1">
      <c r="A1170" s="35">
        <v>5</v>
      </c>
      <c r="B1170" s="19" t="s">
        <v>2981</v>
      </c>
      <c r="C1170" s="20" t="s">
        <v>1641</v>
      </c>
      <c r="D1170" s="20" t="s">
        <v>37</v>
      </c>
      <c r="E1170" s="22">
        <f t="shared" si="22"/>
        <v>20</v>
      </c>
      <c r="F1170" s="22">
        <v>8</v>
      </c>
      <c r="G1170" s="62">
        <v>10</v>
      </c>
      <c r="H1170" s="22">
        <v>2</v>
      </c>
      <c r="I1170" s="21" t="s">
        <v>929</v>
      </c>
      <c r="J1170" s="21" t="s">
        <v>2983</v>
      </c>
      <c r="K1170" s="20" t="s">
        <v>2984</v>
      </c>
      <c r="L1170" s="20" t="s">
        <v>2985</v>
      </c>
    </row>
    <row r="1171" spans="1:12" s="13" customFormat="1" ht="20.100000000000001" customHeight="1">
      <c r="A1171" s="36">
        <v>5</v>
      </c>
      <c r="B1171" s="5" t="s">
        <v>4443</v>
      </c>
      <c r="C1171" s="3" t="s">
        <v>2105</v>
      </c>
      <c r="D1171" s="3" t="s">
        <v>1551</v>
      </c>
      <c r="E1171" s="27">
        <f t="shared" si="22"/>
        <v>2144</v>
      </c>
      <c r="F1171" s="27">
        <v>792</v>
      </c>
      <c r="G1171" s="60">
        <v>1302</v>
      </c>
      <c r="H1171" s="27">
        <v>50</v>
      </c>
      <c r="I1171" s="6" t="s">
        <v>4423</v>
      </c>
      <c r="J1171" s="6" t="s">
        <v>4424</v>
      </c>
      <c r="K1171" s="3" t="s">
        <v>4444</v>
      </c>
      <c r="L1171" s="3" t="s">
        <v>4445</v>
      </c>
    </row>
    <row r="1172" spans="1:12" s="13" customFormat="1" ht="20.100000000000001" customHeight="1">
      <c r="A1172" s="36">
        <v>5</v>
      </c>
      <c r="B1172" s="5" t="s">
        <v>4447</v>
      </c>
      <c r="C1172" s="3" t="s">
        <v>2105</v>
      </c>
      <c r="D1172" s="3" t="s">
        <v>10</v>
      </c>
      <c r="E1172" s="27">
        <f t="shared" si="22"/>
        <v>1690</v>
      </c>
      <c r="F1172" s="27">
        <v>700</v>
      </c>
      <c r="G1172" s="60">
        <v>920</v>
      </c>
      <c r="H1172" s="27">
        <v>70</v>
      </c>
      <c r="I1172" s="6" t="s">
        <v>4423</v>
      </c>
      <c r="J1172" s="6" t="s">
        <v>4424</v>
      </c>
      <c r="K1172" s="3" t="s">
        <v>4448</v>
      </c>
      <c r="L1172" s="3" t="s">
        <v>4449</v>
      </c>
    </row>
    <row r="1173" spans="1:12" s="13" customFormat="1" ht="20.100000000000001" customHeight="1">
      <c r="A1173" s="36">
        <v>5</v>
      </c>
      <c r="B1173" s="5" t="s">
        <v>4446</v>
      </c>
      <c r="C1173" s="3" t="s">
        <v>14</v>
      </c>
      <c r="D1173" s="3" t="s">
        <v>10</v>
      </c>
      <c r="E1173" s="27">
        <f t="shared" si="22"/>
        <v>231</v>
      </c>
      <c r="F1173" s="27">
        <v>80</v>
      </c>
      <c r="G1173" s="60">
        <v>136</v>
      </c>
      <c r="H1173" s="27">
        <v>15</v>
      </c>
      <c r="I1173" s="6" t="s">
        <v>4423</v>
      </c>
      <c r="J1173" s="6" t="s">
        <v>4424</v>
      </c>
      <c r="K1173" s="3" t="s">
        <v>4444</v>
      </c>
      <c r="L1173" s="3" t="s">
        <v>4445</v>
      </c>
    </row>
    <row r="1174" spans="1:12" s="13" customFormat="1" ht="20.100000000000001" customHeight="1">
      <c r="A1174" s="36">
        <v>5</v>
      </c>
      <c r="B1174" s="5" t="s">
        <v>4439</v>
      </c>
      <c r="C1174" s="3" t="s">
        <v>83</v>
      </c>
      <c r="D1174" s="3" t="s">
        <v>1551</v>
      </c>
      <c r="E1174" s="27">
        <f t="shared" si="22"/>
        <v>231.2</v>
      </c>
      <c r="F1174" s="27">
        <v>0</v>
      </c>
      <c r="G1174" s="60">
        <v>230</v>
      </c>
      <c r="H1174" s="27">
        <v>1.2</v>
      </c>
      <c r="I1174" s="6" t="s">
        <v>4423</v>
      </c>
      <c r="J1174" s="6" t="s">
        <v>4440</v>
      </c>
      <c r="K1174" s="3" t="s">
        <v>4441</v>
      </c>
      <c r="L1174" s="40" t="s">
        <v>4442</v>
      </c>
    </row>
    <row r="1175" spans="1:12" s="13" customFormat="1" ht="20.100000000000001" customHeight="1">
      <c r="A1175" s="36">
        <v>5</v>
      </c>
      <c r="B1175" s="5" t="s">
        <v>1220</v>
      </c>
      <c r="C1175" s="3" t="s">
        <v>1064</v>
      </c>
      <c r="D1175" s="3" t="s">
        <v>10</v>
      </c>
      <c r="E1175" s="27">
        <v>28527</v>
      </c>
      <c r="F1175" s="27">
        <v>2652</v>
      </c>
      <c r="G1175" s="60">
        <v>25275</v>
      </c>
      <c r="H1175" s="27">
        <v>600</v>
      </c>
      <c r="I1175" s="6" t="s">
        <v>1219</v>
      </c>
      <c r="J1175" s="6" t="s">
        <v>4602</v>
      </c>
      <c r="K1175" s="3" t="s">
        <v>1221</v>
      </c>
      <c r="L1175" s="3" t="s">
        <v>1222</v>
      </c>
    </row>
    <row r="1176" spans="1:12" s="13" customFormat="1" ht="20.100000000000001" customHeight="1">
      <c r="A1176" s="36">
        <v>5</v>
      </c>
      <c r="B1176" s="5" t="s">
        <v>1274</v>
      </c>
      <c r="C1176" s="3" t="s">
        <v>83</v>
      </c>
      <c r="D1176" s="3" t="s">
        <v>10</v>
      </c>
      <c r="E1176" s="27">
        <v>8056</v>
      </c>
      <c r="F1176" s="27">
        <v>4646</v>
      </c>
      <c r="G1176" s="60">
        <v>3075</v>
      </c>
      <c r="H1176" s="27">
        <v>30</v>
      </c>
      <c r="I1176" s="6" t="s">
        <v>1219</v>
      </c>
      <c r="J1176" s="6" t="s">
        <v>1229</v>
      </c>
      <c r="K1176" s="3" t="s">
        <v>1275</v>
      </c>
      <c r="L1176" s="3" t="s">
        <v>1276</v>
      </c>
    </row>
    <row r="1177" spans="1:12" s="13" customFormat="1" ht="20.100000000000001" customHeight="1">
      <c r="A1177" s="36">
        <v>5</v>
      </c>
      <c r="B1177" s="5" t="s">
        <v>1283</v>
      </c>
      <c r="C1177" s="3" t="s">
        <v>83</v>
      </c>
      <c r="D1177" s="3" t="s">
        <v>10</v>
      </c>
      <c r="E1177" s="27">
        <v>6810</v>
      </c>
      <c r="F1177" s="27">
        <v>4340</v>
      </c>
      <c r="G1177" s="60">
        <v>2440</v>
      </c>
      <c r="H1177" s="27">
        <v>30</v>
      </c>
      <c r="I1177" s="6" t="s">
        <v>1219</v>
      </c>
      <c r="J1177" s="6" t="s">
        <v>1229</v>
      </c>
      <c r="K1177" s="3" t="s">
        <v>1284</v>
      </c>
      <c r="L1177" s="3" t="s">
        <v>1285</v>
      </c>
    </row>
    <row r="1178" spans="1:12" s="13" customFormat="1" ht="20.100000000000001" customHeight="1">
      <c r="A1178" s="36">
        <v>5</v>
      </c>
      <c r="B1178" s="5" t="s">
        <v>1299</v>
      </c>
      <c r="C1178" s="3" t="s">
        <v>83</v>
      </c>
      <c r="D1178" s="3" t="s">
        <v>67</v>
      </c>
      <c r="E1178" s="27">
        <v>19182</v>
      </c>
      <c r="F1178" s="27">
        <v>17700</v>
      </c>
      <c r="G1178" s="60">
        <v>1432</v>
      </c>
      <c r="H1178" s="27">
        <v>50</v>
      </c>
      <c r="I1178" s="6" t="s">
        <v>1219</v>
      </c>
      <c r="J1178" s="6" t="s">
        <v>1247</v>
      </c>
      <c r="K1178" s="3" t="s">
        <v>1300</v>
      </c>
      <c r="L1178" s="3" t="s">
        <v>1301</v>
      </c>
    </row>
    <row r="1179" spans="1:12" s="13" customFormat="1" ht="20.100000000000001" customHeight="1">
      <c r="A1179" s="36">
        <v>5</v>
      </c>
      <c r="B1179" s="5" t="s">
        <v>1311</v>
      </c>
      <c r="C1179" s="3" t="s">
        <v>1064</v>
      </c>
      <c r="D1179" s="3" t="s">
        <v>10</v>
      </c>
      <c r="E1179" s="27">
        <v>1032</v>
      </c>
      <c r="F1179" s="27">
        <v>142</v>
      </c>
      <c r="G1179" s="60">
        <v>880</v>
      </c>
      <c r="H1179" s="27">
        <v>10</v>
      </c>
      <c r="I1179" s="6" t="s">
        <v>1219</v>
      </c>
      <c r="J1179" s="6" t="s">
        <v>4602</v>
      </c>
      <c r="K1179" s="3" t="s">
        <v>1227</v>
      </c>
      <c r="L1179" s="3" t="s">
        <v>1228</v>
      </c>
    </row>
    <row r="1180" spans="1:12" s="13" customFormat="1" ht="20.100000000000001" customHeight="1">
      <c r="A1180" s="36">
        <v>5</v>
      </c>
      <c r="B1180" s="5" t="s">
        <v>1324</v>
      </c>
      <c r="C1180" s="3" t="s">
        <v>83</v>
      </c>
      <c r="D1180" s="3" t="s">
        <v>10</v>
      </c>
      <c r="E1180" s="27">
        <v>2624</v>
      </c>
      <c r="F1180" s="27">
        <v>1957</v>
      </c>
      <c r="G1180" s="60">
        <v>632</v>
      </c>
      <c r="H1180" s="27">
        <v>35</v>
      </c>
      <c r="I1180" s="6" t="s">
        <v>1219</v>
      </c>
      <c r="J1180" s="6" t="s">
        <v>1240</v>
      </c>
      <c r="K1180" s="3" t="s">
        <v>1325</v>
      </c>
      <c r="L1180" s="3" t="s">
        <v>1326</v>
      </c>
    </row>
    <row r="1181" spans="1:12" s="13" customFormat="1" ht="20.100000000000001" customHeight="1">
      <c r="A1181" s="36">
        <v>5</v>
      </c>
      <c r="B1181" s="5" t="s">
        <v>1331</v>
      </c>
      <c r="C1181" s="3" t="s">
        <v>83</v>
      </c>
      <c r="D1181" s="3" t="s">
        <v>10</v>
      </c>
      <c r="E1181" s="27">
        <v>750</v>
      </c>
      <c r="F1181" s="27">
        <v>100</v>
      </c>
      <c r="G1181" s="60">
        <v>600</v>
      </c>
      <c r="H1181" s="27">
        <v>50</v>
      </c>
      <c r="I1181" s="6" t="s">
        <v>1219</v>
      </c>
      <c r="J1181" s="6" t="s">
        <v>1247</v>
      </c>
      <c r="K1181" s="3" t="s">
        <v>1332</v>
      </c>
      <c r="L1181" s="3" t="s">
        <v>1333</v>
      </c>
    </row>
    <row r="1182" spans="1:12" s="13" customFormat="1" ht="20.100000000000001" customHeight="1">
      <c r="A1182" s="36">
        <v>5</v>
      </c>
      <c r="B1182" s="5" t="s">
        <v>1342</v>
      </c>
      <c r="C1182" s="3" t="s">
        <v>193</v>
      </c>
      <c r="D1182" s="3" t="s">
        <v>10</v>
      </c>
      <c r="E1182" s="27">
        <v>450</v>
      </c>
      <c r="F1182" s="27">
        <v>0</v>
      </c>
      <c r="G1182" s="60">
        <v>400</v>
      </c>
      <c r="H1182" s="27">
        <v>50</v>
      </c>
      <c r="I1182" s="6" t="s">
        <v>1219</v>
      </c>
      <c r="J1182" s="6" t="s">
        <v>4602</v>
      </c>
      <c r="K1182" s="3" t="s">
        <v>1343</v>
      </c>
      <c r="L1182" s="3" t="s">
        <v>1344</v>
      </c>
    </row>
    <row r="1183" spans="1:12" s="13" customFormat="1" ht="20.100000000000001" customHeight="1">
      <c r="A1183" s="36">
        <v>5</v>
      </c>
      <c r="B1183" s="5" t="s">
        <v>1345</v>
      </c>
      <c r="C1183" s="3" t="s">
        <v>83</v>
      </c>
      <c r="D1183" s="3" t="s">
        <v>10</v>
      </c>
      <c r="E1183" s="27">
        <v>3500</v>
      </c>
      <c r="F1183" s="27">
        <v>3050</v>
      </c>
      <c r="G1183" s="60">
        <v>400</v>
      </c>
      <c r="H1183" s="27">
        <v>50</v>
      </c>
      <c r="I1183" s="6" t="s">
        <v>1219</v>
      </c>
      <c r="J1183" s="6" t="s">
        <v>4562</v>
      </c>
      <c r="K1183" s="3" t="s">
        <v>1314</v>
      </c>
      <c r="L1183" s="3" t="s">
        <v>1315</v>
      </c>
    </row>
    <row r="1184" spans="1:12" s="13" customFormat="1" ht="20.100000000000001" customHeight="1">
      <c r="A1184" s="36">
        <v>5</v>
      </c>
      <c r="B1184" s="5" t="s">
        <v>1347</v>
      </c>
      <c r="C1184" s="3" t="s">
        <v>79</v>
      </c>
      <c r="D1184" s="3" t="s">
        <v>10</v>
      </c>
      <c r="E1184" s="27">
        <v>586</v>
      </c>
      <c r="F1184" s="27">
        <v>112</v>
      </c>
      <c r="G1184" s="60">
        <v>379</v>
      </c>
      <c r="H1184" s="27">
        <v>95</v>
      </c>
      <c r="I1184" s="6" t="s">
        <v>1219</v>
      </c>
      <c r="J1184" s="6" t="s">
        <v>1247</v>
      </c>
      <c r="K1184" s="3" t="s">
        <v>1348</v>
      </c>
      <c r="L1184" s="3" t="s">
        <v>1349</v>
      </c>
    </row>
    <row r="1185" spans="1:12" s="13" customFormat="1" ht="20.100000000000001" customHeight="1">
      <c r="A1185" s="36">
        <v>5</v>
      </c>
      <c r="B1185" s="5" t="s">
        <v>1350</v>
      </c>
      <c r="C1185" s="3" t="s">
        <v>79</v>
      </c>
      <c r="D1185" s="3" t="s">
        <v>10</v>
      </c>
      <c r="E1185" s="27">
        <v>520</v>
      </c>
      <c r="F1185" s="27">
        <v>106</v>
      </c>
      <c r="G1185" s="60">
        <v>369</v>
      </c>
      <c r="H1185" s="27">
        <v>45</v>
      </c>
      <c r="I1185" s="6" t="s">
        <v>1219</v>
      </c>
      <c r="J1185" s="6" t="s">
        <v>4752</v>
      </c>
      <c r="K1185" s="3" t="s">
        <v>1351</v>
      </c>
      <c r="L1185" s="3" t="s">
        <v>1352</v>
      </c>
    </row>
    <row r="1186" spans="1:12" s="13" customFormat="1" ht="20.100000000000001" customHeight="1">
      <c r="A1186" s="36">
        <v>5</v>
      </c>
      <c r="B1186" s="5" t="s">
        <v>1357</v>
      </c>
      <c r="C1186" s="3" t="s">
        <v>83</v>
      </c>
      <c r="D1186" s="3" t="s">
        <v>10</v>
      </c>
      <c r="E1186" s="27">
        <v>10880</v>
      </c>
      <c r="F1186" s="27">
        <v>9533</v>
      </c>
      <c r="G1186" s="60">
        <v>300</v>
      </c>
      <c r="H1186" s="27">
        <v>70</v>
      </c>
      <c r="I1186" s="6" t="s">
        <v>1219</v>
      </c>
      <c r="J1186" s="6" t="s">
        <v>1247</v>
      </c>
      <c r="K1186" s="3" t="s">
        <v>1318</v>
      </c>
      <c r="L1186" s="3" t="s">
        <v>1319</v>
      </c>
    </row>
    <row r="1187" spans="1:12" s="13" customFormat="1" ht="20.100000000000001" customHeight="1">
      <c r="A1187" s="36">
        <v>5</v>
      </c>
      <c r="B1187" s="5" t="s">
        <v>1397</v>
      </c>
      <c r="C1187" s="3" t="s">
        <v>83</v>
      </c>
      <c r="D1187" s="3" t="s">
        <v>10</v>
      </c>
      <c r="E1187" s="27">
        <v>4180</v>
      </c>
      <c r="F1187" s="27">
        <v>4000</v>
      </c>
      <c r="G1187" s="60">
        <v>130</v>
      </c>
      <c r="H1187" s="27">
        <v>50</v>
      </c>
      <c r="I1187" s="6" t="s">
        <v>1219</v>
      </c>
      <c r="J1187" s="6" t="s">
        <v>4562</v>
      </c>
      <c r="K1187" s="3" t="s">
        <v>924</v>
      </c>
      <c r="L1187" s="3" t="s">
        <v>1365</v>
      </c>
    </row>
    <row r="1188" spans="1:12" s="13" customFormat="1" ht="20.100000000000001" customHeight="1">
      <c r="A1188" s="36">
        <v>5</v>
      </c>
      <c r="B1188" s="5" t="s">
        <v>1400</v>
      </c>
      <c r="C1188" s="3" t="s">
        <v>83</v>
      </c>
      <c r="D1188" s="3" t="s">
        <v>10</v>
      </c>
      <c r="E1188" s="27">
        <v>330</v>
      </c>
      <c r="F1188" s="27">
        <v>200</v>
      </c>
      <c r="G1188" s="60">
        <v>120</v>
      </c>
      <c r="H1188" s="27">
        <v>10</v>
      </c>
      <c r="I1188" s="6" t="s">
        <v>1219</v>
      </c>
      <c r="J1188" s="6" t="s">
        <v>1247</v>
      </c>
      <c r="K1188" s="3" t="s">
        <v>1332</v>
      </c>
      <c r="L1188" s="3" t="s">
        <v>1333</v>
      </c>
    </row>
    <row r="1189" spans="1:12" s="13" customFormat="1" ht="20.100000000000001" customHeight="1">
      <c r="A1189" s="36">
        <v>5</v>
      </c>
      <c r="B1189" s="5" t="s">
        <v>1427</v>
      </c>
      <c r="C1189" s="3" t="s">
        <v>83</v>
      </c>
      <c r="D1189" s="3" t="s">
        <v>10</v>
      </c>
      <c r="E1189" s="18">
        <v>410</v>
      </c>
      <c r="F1189" s="18">
        <v>290</v>
      </c>
      <c r="G1189" s="61">
        <v>90</v>
      </c>
      <c r="H1189" s="18">
        <v>30</v>
      </c>
      <c r="I1189" s="6" t="s">
        <v>1219</v>
      </c>
      <c r="J1189" s="6" t="s">
        <v>1254</v>
      </c>
      <c r="K1189" s="3" t="s">
        <v>1428</v>
      </c>
      <c r="L1189" s="3" t="s">
        <v>1404</v>
      </c>
    </row>
    <row r="1190" spans="1:12" s="13" customFormat="1" ht="20.100000000000001" customHeight="1">
      <c r="A1190" s="36">
        <v>5</v>
      </c>
      <c r="B1190" s="5" t="s">
        <v>1450</v>
      </c>
      <c r="C1190" s="3" t="s">
        <v>83</v>
      </c>
      <c r="D1190" s="3" t="s">
        <v>10</v>
      </c>
      <c r="E1190" s="18">
        <v>285</v>
      </c>
      <c r="F1190" s="18">
        <v>210</v>
      </c>
      <c r="G1190" s="61">
        <v>55</v>
      </c>
      <c r="H1190" s="18">
        <v>20</v>
      </c>
      <c r="I1190" s="6" t="s">
        <v>1219</v>
      </c>
      <c r="J1190" s="6" t="s">
        <v>1254</v>
      </c>
      <c r="K1190" s="3" t="s">
        <v>1428</v>
      </c>
      <c r="L1190" s="3" t="s">
        <v>1404</v>
      </c>
    </row>
    <row r="1191" spans="1:12" s="13" customFormat="1" ht="20.100000000000001" customHeight="1">
      <c r="A1191" s="36">
        <v>5</v>
      </c>
      <c r="B1191" s="5" t="s">
        <v>1476</v>
      </c>
      <c r="C1191" s="3" t="s">
        <v>147</v>
      </c>
      <c r="D1191" s="3" t="s">
        <v>10</v>
      </c>
      <c r="E1191" s="27">
        <v>21</v>
      </c>
      <c r="F1191" s="27">
        <v>0</v>
      </c>
      <c r="G1191" s="60">
        <v>20</v>
      </c>
      <c r="H1191" s="27">
        <v>1</v>
      </c>
      <c r="I1191" s="6" t="s">
        <v>1219</v>
      </c>
      <c r="J1191" s="6" t="s">
        <v>1240</v>
      </c>
      <c r="K1191" s="3" t="s">
        <v>1477</v>
      </c>
      <c r="L1191" s="3" t="s">
        <v>1478</v>
      </c>
    </row>
    <row r="1192" spans="1:12" s="13" customFormat="1" ht="20.100000000000001" customHeight="1">
      <c r="A1192" s="36">
        <v>5</v>
      </c>
      <c r="B1192" s="5" t="s">
        <v>2617</v>
      </c>
      <c r="C1192" s="3" t="s">
        <v>2618</v>
      </c>
      <c r="D1192" s="3" t="s">
        <v>10</v>
      </c>
      <c r="E1192" s="27">
        <f t="shared" ref="E1192:E1199" si="23">SUM(F1192:J1192)</f>
        <v>3010</v>
      </c>
      <c r="F1192" s="27">
        <v>1110</v>
      </c>
      <c r="G1192" s="60">
        <v>1746</v>
      </c>
      <c r="H1192" s="27">
        <v>154</v>
      </c>
      <c r="I1192" s="6" t="s">
        <v>2594</v>
      </c>
      <c r="J1192" s="6" t="s">
        <v>2619</v>
      </c>
      <c r="K1192" s="3" t="s">
        <v>2620</v>
      </c>
      <c r="L1192" s="3" t="s">
        <v>2621</v>
      </c>
    </row>
    <row r="1193" spans="1:12" s="13" customFormat="1" ht="20.100000000000001" customHeight="1">
      <c r="A1193" s="36">
        <v>5</v>
      </c>
      <c r="B1193" s="5" t="s">
        <v>550</v>
      </c>
      <c r="C1193" s="3" t="s">
        <v>14</v>
      </c>
      <c r="D1193" s="3" t="s">
        <v>10</v>
      </c>
      <c r="E1193" s="27">
        <f t="shared" si="23"/>
        <v>598</v>
      </c>
      <c r="F1193" s="27">
        <v>269</v>
      </c>
      <c r="G1193" s="60">
        <v>328</v>
      </c>
      <c r="H1193" s="27">
        <v>1</v>
      </c>
      <c r="I1193" s="6" t="s">
        <v>2594</v>
      </c>
      <c r="J1193" s="6" t="s">
        <v>2622</v>
      </c>
      <c r="K1193" s="3" t="s">
        <v>526</v>
      </c>
      <c r="L1193" s="3" t="s">
        <v>527</v>
      </c>
    </row>
    <row r="1194" spans="1:12" s="13" customFormat="1" ht="20.100000000000001" customHeight="1">
      <c r="A1194" s="36">
        <v>5</v>
      </c>
      <c r="B1194" s="5" t="s">
        <v>2606</v>
      </c>
      <c r="C1194" s="3" t="s">
        <v>83</v>
      </c>
      <c r="D1194" s="3" t="s">
        <v>10</v>
      </c>
      <c r="E1194" s="27">
        <f t="shared" si="23"/>
        <v>7400</v>
      </c>
      <c r="F1194" s="27">
        <v>5824</v>
      </c>
      <c r="G1194" s="60">
        <v>1576</v>
      </c>
      <c r="H1194" s="27">
        <v>0</v>
      </c>
      <c r="I1194" s="6" t="s">
        <v>2594</v>
      </c>
      <c r="J1194" s="6" t="s">
        <v>2607</v>
      </c>
      <c r="K1194" s="3" t="s">
        <v>2608</v>
      </c>
      <c r="L1194" s="3" t="s">
        <v>2609</v>
      </c>
    </row>
    <row r="1195" spans="1:12" s="13" customFormat="1" ht="20.100000000000001" customHeight="1">
      <c r="A1195" s="36">
        <v>5</v>
      </c>
      <c r="B1195" s="5" t="s">
        <v>2614</v>
      </c>
      <c r="C1195" s="3" t="s">
        <v>2592</v>
      </c>
      <c r="D1195" s="3" t="s">
        <v>2593</v>
      </c>
      <c r="E1195" s="27">
        <f t="shared" si="23"/>
        <v>115</v>
      </c>
      <c r="F1195" s="27">
        <v>0</v>
      </c>
      <c r="G1195" s="60">
        <v>115</v>
      </c>
      <c r="H1195" s="27">
        <v>0</v>
      </c>
      <c r="I1195" s="6" t="s">
        <v>2594</v>
      </c>
      <c r="J1195" s="6" t="s">
        <v>2607</v>
      </c>
      <c r="K1195" s="3" t="s">
        <v>2615</v>
      </c>
      <c r="L1195" s="3" t="s">
        <v>2616</v>
      </c>
    </row>
    <row r="1196" spans="1:12" s="13" customFormat="1" ht="20.100000000000001" customHeight="1">
      <c r="A1196" s="36">
        <v>5</v>
      </c>
      <c r="B1196" s="23" t="s">
        <v>551</v>
      </c>
      <c r="C1196" s="3" t="s">
        <v>83</v>
      </c>
      <c r="D1196" s="3" t="s">
        <v>10</v>
      </c>
      <c r="E1196" s="27">
        <f t="shared" si="23"/>
        <v>87</v>
      </c>
      <c r="F1196" s="27">
        <v>0</v>
      </c>
      <c r="G1196" s="60">
        <v>87</v>
      </c>
      <c r="H1196" s="27">
        <v>0</v>
      </c>
      <c r="I1196" s="6" t="s">
        <v>529</v>
      </c>
      <c r="J1196" s="6" t="s">
        <v>531</v>
      </c>
      <c r="K1196" s="3" t="s">
        <v>548</v>
      </c>
      <c r="L1196" s="3" t="s">
        <v>549</v>
      </c>
    </row>
    <row r="1197" spans="1:12" s="13" customFormat="1" ht="20.100000000000001" customHeight="1">
      <c r="A1197" s="36">
        <v>5</v>
      </c>
      <c r="B1197" s="5" t="s">
        <v>2628</v>
      </c>
      <c r="C1197" s="3" t="s">
        <v>2592</v>
      </c>
      <c r="D1197" s="3" t="s">
        <v>2593</v>
      </c>
      <c r="E1197" s="27">
        <f t="shared" si="23"/>
        <v>87</v>
      </c>
      <c r="F1197" s="27">
        <v>0</v>
      </c>
      <c r="G1197" s="60">
        <v>87</v>
      </c>
      <c r="H1197" s="27">
        <v>0</v>
      </c>
      <c r="I1197" s="6" t="s">
        <v>2594</v>
      </c>
      <c r="J1197" s="6" t="s">
        <v>2595</v>
      </c>
      <c r="K1197" s="3" t="s">
        <v>2596</v>
      </c>
      <c r="L1197" s="3" t="s">
        <v>2597</v>
      </c>
    </row>
    <row r="1198" spans="1:12" s="13" customFormat="1" ht="20.100000000000001" customHeight="1">
      <c r="A1198" s="36">
        <v>5</v>
      </c>
      <c r="B1198" s="5" t="s">
        <v>2610</v>
      </c>
      <c r="C1198" s="3" t="s">
        <v>2592</v>
      </c>
      <c r="D1198" s="3" t="s">
        <v>2611</v>
      </c>
      <c r="E1198" s="27">
        <f t="shared" si="23"/>
        <v>210</v>
      </c>
      <c r="F1198" s="27">
        <v>150</v>
      </c>
      <c r="G1198" s="60">
        <v>60</v>
      </c>
      <c r="H1198" s="27">
        <v>0</v>
      </c>
      <c r="I1198" s="6" t="s">
        <v>2594</v>
      </c>
      <c r="J1198" s="6" t="s">
        <v>2607</v>
      </c>
      <c r="K1198" s="3" t="s">
        <v>2612</v>
      </c>
      <c r="L1198" s="3" t="s">
        <v>2613</v>
      </c>
    </row>
    <row r="1199" spans="1:12" s="13" customFormat="1" ht="20.100000000000001" customHeight="1">
      <c r="A1199" s="36">
        <v>5</v>
      </c>
      <c r="B1199" s="5" t="s">
        <v>2623</v>
      </c>
      <c r="C1199" s="3" t="s">
        <v>193</v>
      </c>
      <c r="D1199" s="3" t="s">
        <v>2540</v>
      </c>
      <c r="E1199" s="27">
        <f t="shared" si="23"/>
        <v>50</v>
      </c>
      <c r="F1199" s="27">
        <v>0</v>
      </c>
      <c r="G1199" s="60">
        <v>40</v>
      </c>
      <c r="H1199" s="27">
        <v>10</v>
      </c>
      <c r="I1199" s="6" t="s">
        <v>2493</v>
      </c>
      <c r="J1199" s="6" t="s">
        <v>2625</v>
      </c>
      <c r="K1199" s="3" t="s">
        <v>2626</v>
      </c>
      <c r="L1199" s="3" t="s">
        <v>2627</v>
      </c>
    </row>
    <row r="1200" spans="1:12" s="13" customFormat="1" ht="20.100000000000001" customHeight="1">
      <c r="A1200" s="36">
        <v>6</v>
      </c>
      <c r="B1200" s="5" t="s">
        <v>2420</v>
      </c>
      <c r="C1200" s="3" t="s">
        <v>193</v>
      </c>
      <c r="D1200" s="3" t="s">
        <v>10</v>
      </c>
      <c r="E1200" s="28">
        <v>1900</v>
      </c>
      <c r="F1200" s="28">
        <v>100</v>
      </c>
      <c r="G1200" s="59">
        <v>1700</v>
      </c>
      <c r="H1200" s="28">
        <v>100</v>
      </c>
      <c r="I1200" s="6" t="s">
        <v>491</v>
      </c>
      <c r="J1200" s="3" t="s">
        <v>2421</v>
      </c>
      <c r="K1200" s="3" t="s">
        <v>2422</v>
      </c>
      <c r="L1200" s="3" t="s">
        <v>2423</v>
      </c>
    </row>
    <row r="1201" spans="1:229" s="13" customFormat="1" ht="20.100000000000001" customHeight="1">
      <c r="A1201" s="36">
        <v>6</v>
      </c>
      <c r="B1201" s="5" t="s">
        <v>2424</v>
      </c>
      <c r="C1201" s="3" t="s">
        <v>79</v>
      </c>
      <c r="D1201" s="3" t="s">
        <v>10</v>
      </c>
      <c r="E1201" s="28">
        <f>SUM(F1201:J1201)</f>
        <v>770</v>
      </c>
      <c r="F1201" s="28">
        <v>150</v>
      </c>
      <c r="G1201" s="59">
        <v>600</v>
      </c>
      <c r="H1201" s="28">
        <v>20</v>
      </c>
      <c r="I1201" s="6" t="s">
        <v>491</v>
      </c>
      <c r="J1201" s="6" t="s">
        <v>2219</v>
      </c>
      <c r="K1201" s="3" t="s">
        <v>2425</v>
      </c>
      <c r="L1201" s="3" t="s">
        <v>2426</v>
      </c>
    </row>
    <row r="1202" spans="1:229" s="13" customFormat="1" ht="20.100000000000001" customHeight="1">
      <c r="A1202" s="36">
        <v>6</v>
      </c>
      <c r="B1202" s="5" t="s">
        <v>2003</v>
      </c>
      <c r="C1202" s="3" t="s">
        <v>1628</v>
      </c>
      <c r="D1202" s="3" t="s">
        <v>1537</v>
      </c>
      <c r="E1202" s="27">
        <f>SUM(F1202:J1202)</f>
        <v>2789</v>
      </c>
      <c r="F1202" s="27">
        <v>1194</v>
      </c>
      <c r="G1202" s="60">
        <v>1455</v>
      </c>
      <c r="H1202" s="27">
        <v>140</v>
      </c>
      <c r="I1202" s="6" t="s">
        <v>8112</v>
      </c>
      <c r="J1202" s="6" t="s">
        <v>1778</v>
      </c>
      <c r="K1202" s="3" t="s">
        <v>1894</v>
      </c>
      <c r="L1202" s="3" t="s">
        <v>1895</v>
      </c>
    </row>
    <row r="1203" spans="1:229" s="13" customFormat="1" ht="20.100000000000001" customHeight="1">
      <c r="A1203" s="36">
        <v>6</v>
      </c>
      <c r="B1203" s="5" t="s">
        <v>2004</v>
      </c>
      <c r="C1203" s="3" t="s">
        <v>1628</v>
      </c>
      <c r="D1203" s="3" t="s">
        <v>1537</v>
      </c>
      <c r="E1203" s="27">
        <f>SUM(F1203:J1203)</f>
        <v>2032</v>
      </c>
      <c r="F1203" s="27">
        <v>802</v>
      </c>
      <c r="G1203" s="60">
        <v>1135</v>
      </c>
      <c r="H1203" s="27">
        <v>95</v>
      </c>
      <c r="I1203" s="6" t="s">
        <v>8112</v>
      </c>
      <c r="J1203" s="6" t="s">
        <v>1778</v>
      </c>
      <c r="K1203" s="3" t="s">
        <v>1894</v>
      </c>
      <c r="L1203" s="3" t="s">
        <v>1895</v>
      </c>
    </row>
    <row r="1204" spans="1:229" s="13" customFormat="1" ht="20.100000000000001" customHeight="1">
      <c r="A1204" s="36">
        <v>6</v>
      </c>
      <c r="B1204" s="5" t="s">
        <v>2000</v>
      </c>
      <c r="C1204" s="3" t="s">
        <v>1628</v>
      </c>
      <c r="D1204" s="3" t="s">
        <v>37</v>
      </c>
      <c r="E1204" s="27">
        <v>1171</v>
      </c>
      <c r="F1204" s="27">
        <v>376</v>
      </c>
      <c r="G1204" s="60">
        <v>794</v>
      </c>
      <c r="H1204" s="27">
        <v>0</v>
      </c>
      <c r="I1204" s="6" t="s">
        <v>8112</v>
      </c>
      <c r="J1204" s="6" t="s">
        <v>1778</v>
      </c>
      <c r="K1204" s="3" t="s">
        <v>2001</v>
      </c>
      <c r="L1204" s="3" t="s">
        <v>2002</v>
      </c>
    </row>
    <row r="1205" spans="1:229" s="13" customFormat="1" ht="20.100000000000001" customHeight="1">
      <c r="A1205" s="36">
        <v>6</v>
      </c>
      <c r="B1205" s="5" t="s">
        <v>1998</v>
      </c>
      <c r="C1205" s="3" t="s">
        <v>1628</v>
      </c>
      <c r="D1205" s="3" t="s">
        <v>37</v>
      </c>
      <c r="E1205" s="27">
        <v>1450</v>
      </c>
      <c r="F1205" s="27">
        <v>800</v>
      </c>
      <c r="G1205" s="60">
        <v>600</v>
      </c>
      <c r="H1205" s="27">
        <v>50</v>
      </c>
      <c r="I1205" s="6" t="s">
        <v>8112</v>
      </c>
      <c r="J1205" s="6" t="s">
        <v>1778</v>
      </c>
      <c r="K1205" s="3" t="s">
        <v>1891</v>
      </c>
      <c r="L1205" s="3" t="s">
        <v>1999</v>
      </c>
    </row>
    <row r="1206" spans="1:229" s="13" customFormat="1" ht="20.100000000000001" customHeight="1">
      <c r="A1206" s="36">
        <v>6</v>
      </c>
      <c r="B1206" s="5" t="s">
        <v>2019</v>
      </c>
      <c r="C1206" s="3" t="s">
        <v>1625</v>
      </c>
      <c r="D1206" s="3" t="s">
        <v>1639</v>
      </c>
      <c r="E1206" s="27">
        <v>1000</v>
      </c>
      <c r="F1206" s="27">
        <v>600</v>
      </c>
      <c r="G1206" s="60">
        <v>400</v>
      </c>
      <c r="H1206" s="18">
        <v>0</v>
      </c>
      <c r="I1206" s="6" t="s">
        <v>8112</v>
      </c>
      <c r="J1206" s="6" t="s">
        <v>2020</v>
      </c>
      <c r="K1206" s="3" t="s">
        <v>2021</v>
      </c>
      <c r="L1206" s="3" t="s">
        <v>2022</v>
      </c>
    </row>
    <row r="1207" spans="1:229" s="13" customFormat="1" ht="20.100000000000001" customHeight="1">
      <c r="A1207" s="36">
        <v>6</v>
      </c>
      <c r="B1207" s="5" t="s">
        <v>2023</v>
      </c>
      <c r="C1207" s="3" t="s">
        <v>1882</v>
      </c>
      <c r="D1207" s="3" t="s">
        <v>1639</v>
      </c>
      <c r="E1207" s="27">
        <f>SUM(F1207:J1207)</f>
        <v>600</v>
      </c>
      <c r="F1207" s="27">
        <v>181</v>
      </c>
      <c r="G1207" s="60">
        <v>416</v>
      </c>
      <c r="H1207" s="27">
        <v>3</v>
      </c>
      <c r="I1207" s="6" t="s">
        <v>8112</v>
      </c>
      <c r="J1207" s="6" t="s">
        <v>2024</v>
      </c>
      <c r="K1207" s="3" t="s">
        <v>2025</v>
      </c>
      <c r="L1207" s="3" t="s">
        <v>2026</v>
      </c>
    </row>
    <row r="1208" spans="1:229" s="13" customFormat="1" ht="20.100000000000001" customHeight="1">
      <c r="A1208" s="36">
        <v>6</v>
      </c>
      <c r="B1208" s="5" t="s">
        <v>2009</v>
      </c>
      <c r="C1208" s="3" t="s">
        <v>2010</v>
      </c>
      <c r="D1208" s="3" t="s">
        <v>37</v>
      </c>
      <c r="E1208" s="27">
        <f>SUM(F1208:J1208)</f>
        <v>222</v>
      </c>
      <c r="F1208" s="27">
        <v>0</v>
      </c>
      <c r="G1208" s="60">
        <v>222</v>
      </c>
      <c r="H1208" s="27">
        <v>0</v>
      </c>
      <c r="I1208" s="6" t="s">
        <v>8112</v>
      </c>
      <c r="J1208" s="6" t="s">
        <v>2011</v>
      </c>
      <c r="K1208" s="3" t="s">
        <v>2012</v>
      </c>
      <c r="L1208" s="3" t="s">
        <v>2013</v>
      </c>
    </row>
    <row r="1209" spans="1:229" s="13" customFormat="1" ht="20.100000000000001" customHeight="1">
      <c r="A1209" s="36">
        <v>6</v>
      </c>
      <c r="B1209" s="5" t="s">
        <v>1992</v>
      </c>
      <c r="C1209" s="3" t="s">
        <v>1941</v>
      </c>
      <c r="D1209" s="3" t="s">
        <v>1573</v>
      </c>
      <c r="E1209" s="27">
        <f>SUM(F1209:J1209)</f>
        <v>105</v>
      </c>
      <c r="F1209" s="27">
        <v>0</v>
      </c>
      <c r="G1209" s="60">
        <v>105</v>
      </c>
      <c r="H1209" s="27">
        <v>0</v>
      </c>
      <c r="I1209" s="6" t="s">
        <v>8112</v>
      </c>
      <c r="J1209" s="6" t="s">
        <v>1770</v>
      </c>
      <c r="K1209" s="3" t="s">
        <v>1993</v>
      </c>
      <c r="L1209" s="3" t="s">
        <v>1994</v>
      </c>
    </row>
    <row r="1210" spans="1:229" s="13" customFormat="1" ht="20.100000000000001" customHeight="1">
      <c r="A1210" s="36">
        <v>6</v>
      </c>
      <c r="B1210" s="5" t="s">
        <v>2030</v>
      </c>
      <c r="C1210" s="3" t="s">
        <v>1637</v>
      </c>
      <c r="D1210" s="3" t="s">
        <v>37</v>
      </c>
      <c r="E1210" s="27">
        <f>SUM(F1210:J1210)</f>
        <v>150</v>
      </c>
      <c r="F1210" s="27">
        <v>50</v>
      </c>
      <c r="G1210" s="60">
        <v>100</v>
      </c>
      <c r="H1210" s="27">
        <v>0</v>
      </c>
      <c r="I1210" s="6" t="s">
        <v>8112</v>
      </c>
      <c r="J1210" s="6" t="s">
        <v>2031</v>
      </c>
      <c r="K1210" s="3" t="s">
        <v>2032</v>
      </c>
      <c r="L1210" s="3" t="s">
        <v>2033</v>
      </c>
    </row>
    <row r="1211" spans="1:229" s="13" customFormat="1" ht="20.100000000000001" customHeight="1">
      <c r="A1211" s="36">
        <v>6</v>
      </c>
      <c r="B1211" s="5" t="s">
        <v>2027</v>
      </c>
      <c r="C1211" s="3" t="s">
        <v>1640</v>
      </c>
      <c r="D1211" s="3" t="s">
        <v>1639</v>
      </c>
      <c r="E1211" s="27">
        <v>500</v>
      </c>
      <c r="F1211" s="27">
        <v>1100</v>
      </c>
      <c r="G1211" s="60">
        <v>100</v>
      </c>
      <c r="H1211" s="27">
        <v>50</v>
      </c>
      <c r="I1211" s="6" t="s">
        <v>8112</v>
      </c>
      <c r="J1211" s="6" t="s">
        <v>2024</v>
      </c>
      <c r="K1211" s="3" t="s">
        <v>2028</v>
      </c>
      <c r="L1211" s="3" t="s">
        <v>2029</v>
      </c>
    </row>
    <row r="1212" spans="1:229" s="8" customFormat="1" ht="20.100000000000001" customHeight="1">
      <c r="A1212" s="36">
        <v>6</v>
      </c>
      <c r="B1212" s="5" t="s">
        <v>2034</v>
      </c>
      <c r="C1212" s="3" t="s">
        <v>1637</v>
      </c>
      <c r="D1212" s="3" t="s">
        <v>37</v>
      </c>
      <c r="E1212" s="27">
        <f>SUM(F1212:J1212)</f>
        <v>280</v>
      </c>
      <c r="F1212" s="27">
        <v>200</v>
      </c>
      <c r="G1212" s="60">
        <v>80</v>
      </c>
      <c r="H1212" s="27">
        <v>0</v>
      </c>
      <c r="I1212" s="6" t="s">
        <v>8112</v>
      </c>
      <c r="J1212" s="6" t="s">
        <v>2031</v>
      </c>
      <c r="K1212" s="3" t="s">
        <v>2035</v>
      </c>
      <c r="L1212" s="3" t="s">
        <v>2036</v>
      </c>
      <c r="M1212" s="13"/>
      <c r="N1212" s="13"/>
      <c r="O1212" s="13"/>
      <c r="P1212" s="13"/>
      <c r="Q1212" s="13"/>
      <c r="R1212" s="13"/>
      <c r="S1212" s="13"/>
      <c r="T1212" s="13"/>
      <c r="U1212" s="13"/>
      <c r="V1212" s="13"/>
      <c r="W1212" s="13"/>
      <c r="X1212" s="13"/>
      <c r="Y1212" s="13"/>
      <c r="Z1212" s="13"/>
      <c r="AA1212" s="13"/>
      <c r="AB1212" s="13"/>
      <c r="AC1212" s="13"/>
      <c r="AD1212" s="13"/>
      <c r="AE1212" s="13"/>
      <c r="AF1212" s="13"/>
      <c r="AG1212" s="13"/>
      <c r="AH1212" s="13"/>
      <c r="AI1212" s="13"/>
      <c r="AJ1212" s="13"/>
      <c r="AK1212" s="13"/>
      <c r="AL1212" s="13"/>
      <c r="AM1212" s="13"/>
      <c r="AN1212" s="13"/>
      <c r="AO1212" s="13"/>
      <c r="AP1212" s="13"/>
      <c r="AQ1212" s="13"/>
      <c r="AR1212" s="13"/>
      <c r="AS1212" s="13"/>
      <c r="AT1212" s="13"/>
      <c r="AU1212" s="13"/>
      <c r="AV1212" s="13"/>
      <c r="AW1212" s="13"/>
      <c r="AX1212" s="13"/>
      <c r="AY1212" s="13"/>
      <c r="AZ1212" s="13"/>
      <c r="BA1212" s="13"/>
      <c r="BB1212" s="13"/>
      <c r="BC1212" s="13"/>
      <c r="BD1212" s="13"/>
      <c r="BE1212" s="13"/>
      <c r="BF1212" s="13"/>
      <c r="BG1212" s="13"/>
      <c r="BH1212" s="13"/>
      <c r="BI1212" s="13"/>
      <c r="BJ1212" s="13"/>
      <c r="BK1212" s="13"/>
      <c r="BL1212" s="13"/>
      <c r="BM1212" s="13"/>
      <c r="BN1212" s="13"/>
      <c r="BO1212" s="13"/>
      <c r="BP1212" s="13"/>
      <c r="BQ1212" s="13"/>
      <c r="BR1212" s="13"/>
      <c r="BS1212" s="13"/>
      <c r="BT1212" s="13"/>
      <c r="BU1212" s="13"/>
      <c r="BV1212" s="13"/>
      <c r="BW1212" s="13"/>
      <c r="BX1212" s="13"/>
      <c r="BY1212" s="13"/>
      <c r="BZ1212" s="13"/>
      <c r="CA1212" s="13"/>
      <c r="CB1212" s="13"/>
      <c r="CC1212" s="13"/>
      <c r="CD1212" s="13"/>
      <c r="CE1212" s="13"/>
      <c r="CF1212" s="13"/>
      <c r="CG1212" s="13"/>
      <c r="CH1212" s="13"/>
      <c r="CI1212" s="13"/>
      <c r="CJ1212" s="13"/>
      <c r="CK1212" s="13"/>
      <c r="CL1212" s="13"/>
      <c r="CM1212" s="13"/>
      <c r="CN1212" s="13"/>
      <c r="CO1212" s="13"/>
      <c r="CP1212" s="13"/>
      <c r="CQ1212" s="13"/>
      <c r="CR1212" s="13"/>
      <c r="CS1212" s="13"/>
      <c r="CT1212" s="13"/>
      <c r="CU1212" s="13"/>
      <c r="CV1212" s="13"/>
      <c r="CW1212" s="13"/>
      <c r="CX1212" s="13"/>
      <c r="CY1212" s="13"/>
      <c r="CZ1212" s="13"/>
      <c r="DA1212" s="13"/>
      <c r="DB1212" s="13"/>
      <c r="DC1212" s="13"/>
      <c r="DD1212" s="13"/>
      <c r="DE1212" s="13"/>
      <c r="DF1212" s="13"/>
      <c r="DG1212" s="13"/>
      <c r="DH1212" s="13"/>
      <c r="DI1212" s="13"/>
      <c r="DJ1212" s="13"/>
      <c r="DK1212" s="13"/>
      <c r="DL1212" s="13"/>
      <c r="DM1212" s="13"/>
      <c r="DN1212" s="13"/>
      <c r="DO1212" s="13"/>
      <c r="DP1212" s="13"/>
      <c r="DQ1212" s="13"/>
      <c r="DR1212" s="13"/>
      <c r="DS1212" s="13"/>
      <c r="DT1212" s="13"/>
      <c r="DU1212" s="13"/>
      <c r="DV1212" s="13"/>
      <c r="DW1212" s="13"/>
      <c r="DX1212" s="13"/>
      <c r="DY1212" s="13"/>
      <c r="DZ1212" s="13"/>
      <c r="EA1212" s="13"/>
      <c r="EB1212" s="13"/>
      <c r="EC1212" s="13"/>
      <c r="ED1212" s="13"/>
      <c r="EE1212" s="13"/>
      <c r="EF1212" s="13"/>
      <c r="EG1212" s="13"/>
      <c r="EH1212" s="13"/>
      <c r="EI1212" s="13"/>
      <c r="EJ1212" s="13"/>
      <c r="EK1212" s="13"/>
      <c r="EL1212" s="13"/>
      <c r="EM1212" s="13"/>
      <c r="EN1212" s="13"/>
      <c r="EO1212" s="13"/>
      <c r="EP1212" s="13"/>
      <c r="EQ1212" s="13"/>
      <c r="ER1212" s="13"/>
      <c r="ES1212" s="13"/>
      <c r="ET1212" s="13"/>
      <c r="EU1212" s="13"/>
      <c r="EV1212" s="13"/>
      <c r="EW1212" s="13"/>
      <c r="EX1212" s="13"/>
      <c r="EY1212" s="13"/>
      <c r="EZ1212" s="13"/>
      <c r="FA1212" s="13"/>
      <c r="FB1212" s="13"/>
      <c r="FC1212" s="13"/>
      <c r="FD1212" s="13"/>
      <c r="FE1212" s="13"/>
      <c r="FF1212" s="13"/>
      <c r="FG1212" s="13"/>
      <c r="FH1212" s="13"/>
      <c r="FI1212" s="13"/>
      <c r="FJ1212" s="13"/>
      <c r="FK1212" s="13"/>
      <c r="FL1212" s="13"/>
      <c r="FM1212" s="13"/>
      <c r="FN1212" s="13"/>
      <c r="FO1212" s="13"/>
      <c r="FP1212" s="13"/>
      <c r="FQ1212" s="13"/>
      <c r="FR1212" s="13"/>
      <c r="FS1212" s="13"/>
      <c r="FT1212" s="13"/>
      <c r="FU1212" s="13"/>
      <c r="FV1212" s="13"/>
      <c r="FW1212" s="13"/>
      <c r="FX1212" s="13"/>
      <c r="FY1212" s="13"/>
      <c r="FZ1212" s="13"/>
      <c r="GA1212" s="13"/>
      <c r="GB1212" s="13"/>
      <c r="GC1212" s="13"/>
      <c r="GD1212" s="13"/>
      <c r="GE1212" s="13"/>
      <c r="GF1212" s="13"/>
      <c r="GG1212" s="13"/>
      <c r="GH1212" s="13"/>
      <c r="GI1212" s="13"/>
      <c r="GJ1212" s="13"/>
      <c r="GK1212" s="13"/>
      <c r="GL1212" s="13"/>
      <c r="GM1212" s="13"/>
      <c r="GN1212" s="13"/>
      <c r="GO1212" s="13"/>
      <c r="GP1212" s="13"/>
      <c r="GQ1212" s="13"/>
      <c r="GR1212" s="13"/>
      <c r="GS1212" s="13"/>
      <c r="GT1212" s="13"/>
      <c r="GU1212" s="13"/>
      <c r="GV1212" s="13"/>
      <c r="GW1212" s="13"/>
      <c r="GX1212" s="13"/>
      <c r="GY1212" s="13"/>
      <c r="GZ1212" s="13"/>
      <c r="HA1212" s="13"/>
      <c r="HB1212" s="13"/>
      <c r="HC1212" s="13"/>
      <c r="HD1212" s="13"/>
      <c r="HE1212" s="13"/>
      <c r="HF1212" s="13"/>
      <c r="HG1212" s="13"/>
      <c r="HH1212" s="13"/>
      <c r="HI1212" s="13"/>
      <c r="HJ1212" s="13"/>
      <c r="HK1212" s="13"/>
      <c r="HL1212" s="13"/>
      <c r="HM1212" s="13"/>
      <c r="HN1212" s="13"/>
      <c r="HO1212" s="13"/>
      <c r="HP1212" s="13"/>
      <c r="HQ1212" s="13"/>
      <c r="HR1212" s="13"/>
      <c r="HS1212" s="13"/>
      <c r="HT1212" s="13"/>
      <c r="HU1212" s="13"/>
    </row>
    <row r="1213" spans="1:229" s="8" customFormat="1" ht="20.100000000000001" customHeight="1">
      <c r="A1213" s="36">
        <v>6</v>
      </c>
      <c r="B1213" s="5" t="s">
        <v>2014</v>
      </c>
      <c r="C1213" s="3" t="s">
        <v>2015</v>
      </c>
      <c r="D1213" s="3" t="s">
        <v>1639</v>
      </c>
      <c r="E1213" s="27">
        <f>SUM(F1213:J1213)</f>
        <v>50</v>
      </c>
      <c r="F1213" s="27">
        <v>0</v>
      </c>
      <c r="G1213" s="60">
        <v>50</v>
      </c>
      <c r="H1213" s="27">
        <v>0</v>
      </c>
      <c r="I1213" s="6" t="s">
        <v>8112</v>
      </c>
      <c r="J1213" s="6" t="s">
        <v>2016</v>
      </c>
      <c r="K1213" s="3" t="s">
        <v>2017</v>
      </c>
      <c r="L1213" s="3" t="s">
        <v>2018</v>
      </c>
      <c r="M1213" s="13"/>
      <c r="N1213" s="13"/>
      <c r="O1213" s="13"/>
      <c r="P1213" s="13"/>
      <c r="Q1213" s="13"/>
      <c r="R1213" s="13"/>
      <c r="S1213" s="13"/>
      <c r="T1213" s="13"/>
      <c r="U1213" s="13"/>
      <c r="V1213" s="13"/>
      <c r="W1213" s="13"/>
      <c r="X1213" s="13"/>
      <c r="Y1213" s="13"/>
      <c r="Z1213" s="13"/>
      <c r="AA1213" s="13"/>
      <c r="AB1213" s="13"/>
      <c r="AC1213" s="13"/>
      <c r="AD1213" s="13"/>
      <c r="AE1213" s="13"/>
      <c r="AF1213" s="13"/>
      <c r="AG1213" s="13"/>
      <c r="AH1213" s="13"/>
      <c r="AI1213" s="13"/>
      <c r="AJ1213" s="13"/>
      <c r="AK1213" s="13"/>
      <c r="AL1213" s="13"/>
      <c r="AM1213" s="13"/>
      <c r="AN1213" s="13"/>
      <c r="AO1213" s="13"/>
      <c r="AP1213" s="13"/>
      <c r="AQ1213" s="13"/>
      <c r="AR1213" s="13"/>
      <c r="AS1213" s="13"/>
      <c r="AT1213" s="13"/>
      <c r="AU1213" s="13"/>
      <c r="AV1213" s="13"/>
      <c r="AW1213" s="13"/>
      <c r="AX1213" s="13"/>
      <c r="AY1213" s="13"/>
      <c r="AZ1213" s="13"/>
      <c r="BA1213" s="13"/>
      <c r="BB1213" s="13"/>
      <c r="BC1213" s="13"/>
      <c r="BD1213" s="13"/>
      <c r="BE1213" s="13"/>
      <c r="BF1213" s="13"/>
      <c r="BG1213" s="13"/>
      <c r="BH1213" s="13"/>
      <c r="BI1213" s="13"/>
      <c r="BJ1213" s="13"/>
      <c r="BK1213" s="13"/>
      <c r="BL1213" s="13"/>
      <c r="BM1213" s="13"/>
      <c r="BN1213" s="13"/>
      <c r="BO1213" s="13"/>
      <c r="BP1213" s="13"/>
      <c r="BQ1213" s="13"/>
      <c r="BR1213" s="13"/>
      <c r="BS1213" s="13"/>
      <c r="BT1213" s="13"/>
      <c r="BU1213" s="13"/>
      <c r="BV1213" s="13"/>
      <c r="BW1213" s="13"/>
      <c r="BX1213" s="13"/>
      <c r="BY1213" s="13"/>
      <c r="BZ1213" s="13"/>
      <c r="CA1213" s="13"/>
      <c r="CB1213" s="13"/>
      <c r="CC1213" s="13"/>
      <c r="CD1213" s="13"/>
      <c r="CE1213" s="13"/>
      <c r="CF1213" s="13"/>
      <c r="CG1213" s="13"/>
      <c r="CH1213" s="13"/>
      <c r="CI1213" s="13"/>
      <c r="CJ1213" s="13"/>
      <c r="CK1213" s="13"/>
      <c r="CL1213" s="13"/>
      <c r="CM1213" s="13"/>
      <c r="CN1213" s="13"/>
      <c r="CO1213" s="13"/>
      <c r="CP1213" s="13"/>
      <c r="CQ1213" s="13"/>
      <c r="CR1213" s="13"/>
      <c r="CS1213" s="13"/>
      <c r="CT1213" s="13"/>
      <c r="CU1213" s="13"/>
      <c r="CV1213" s="13"/>
      <c r="CW1213" s="13"/>
      <c r="CX1213" s="13"/>
      <c r="CY1213" s="13"/>
      <c r="CZ1213" s="13"/>
      <c r="DA1213" s="13"/>
      <c r="DB1213" s="13"/>
      <c r="DC1213" s="13"/>
      <c r="DD1213" s="13"/>
      <c r="DE1213" s="13"/>
      <c r="DF1213" s="13"/>
      <c r="DG1213" s="13"/>
      <c r="DH1213" s="13"/>
      <c r="DI1213" s="13"/>
      <c r="DJ1213" s="13"/>
      <c r="DK1213" s="13"/>
      <c r="DL1213" s="13"/>
      <c r="DM1213" s="13"/>
      <c r="DN1213" s="13"/>
      <c r="DO1213" s="13"/>
      <c r="DP1213" s="13"/>
      <c r="DQ1213" s="13"/>
      <c r="DR1213" s="13"/>
      <c r="DS1213" s="13"/>
      <c r="DT1213" s="13"/>
      <c r="DU1213" s="13"/>
      <c r="DV1213" s="13"/>
      <c r="DW1213" s="13"/>
      <c r="DX1213" s="13"/>
      <c r="DY1213" s="13"/>
      <c r="DZ1213" s="13"/>
      <c r="EA1213" s="13"/>
      <c r="EB1213" s="13"/>
      <c r="EC1213" s="13"/>
      <c r="ED1213" s="13"/>
      <c r="EE1213" s="13"/>
      <c r="EF1213" s="13"/>
      <c r="EG1213" s="13"/>
      <c r="EH1213" s="13"/>
      <c r="EI1213" s="13"/>
      <c r="EJ1213" s="13"/>
      <c r="EK1213" s="13"/>
      <c r="EL1213" s="13"/>
      <c r="EM1213" s="13"/>
      <c r="EN1213" s="13"/>
      <c r="EO1213" s="13"/>
      <c r="EP1213" s="13"/>
      <c r="EQ1213" s="13"/>
      <c r="ER1213" s="13"/>
      <c r="ES1213" s="13"/>
      <c r="ET1213" s="13"/>
      <c r="EU1213" s="13"/>
      <c r="EV1213" s="13"/>
      <c r="EW1213" s="13"/>
      <c r="EX1213" s="13"/>
      <c r="EY1213" s="13"/>
      <c r="EZ1213" s="13"/>
      <c r="FA1213" s="13"/>
      <c r="FB1213" s="13"/>
      <c r="FC1213" s="13"/>
      <c r="FD1213" s="13"/>
      <c r="FE1213" s="13"/>
      <c r="FF1213" s="13"/>
      <c r="FG1213" s="13"/>
      <c r="FH1213" s="13"/>
      <c r="FI1213" s="13"/>
      <c r="FJ1213" s="13"/>
      <c r="FK1213" s="13"/>
      <c r="FL1213" s="13"/>
      <c r="FM1213" s="13"/>
      <c r="FN1213" s="13"/>
      <c r="FO1213" s="13"/>
      <c r="FP1213" s="13"/>
      <c r="FQ1213" s="13"/>
      <c r="FR1213" s="13"/>
      <c r="FS1213" s="13"/>
      <c r="FT1213" s="13"/>
      <c r="FU1213" s="13"/>
      <c r="FV1213" s="13"/>
      <c r="FW1213" s="13"/>
      <c r="FX1213" s="13"/>
      <c r="FY1213" s="13"/>
      <c r="FZ1213" s="13"/>
      <c r="GA1213" s="13"/>
      <c r="GB1213" s="13"/>
      <c r="GC1213" s="13"/>
      <c r="GD1213" s="13"/>
      <c r="GE1213" s="13"/>
      <c r="GF1213" s="13"/>
      <c r="GG1213" s="13"/>
      <c r="GH1213" s="13"/>
      <c r="GI1213" s="13"/>
      <c r="GJ1213" s="13"/>
      <c r="GK1213" s="13"/>
      <c r="GL1213" s="13"/>
      <c r="GM1213" s="13"/>
      <c r="GN1213" s="13"/>
      <c r="GO1213" s="13"/>
      <c r="GP1213" s="13"/>
      <c r="GQ1213" s="13"/>
      <c r="GR1213" s="13"/>
      <c r="GS1213" s="13"/>
      <c r="GT1213" s="13"/>
      <c r="GU1213" s="13"/>
      <c r="GV1213" s="13"/>
      <c r="GW1213" s="13"/>
      <c r="GX1213" s="13"/>
      <c r="GY1213" s="13"/>
      <c r="GZ1213" s="13"/>
      <c r="HA1213" s="13"/>
      <c r="HB1213" s="13"/>
      <c r="HC1213" s="13"/>
      <c r="HD1213" s="13"/>
      <c r="HE1213" s="13"/>
      <c r="HF1213" s="13"/>
      <c r="HG1213" s="13"/>
      <c r="HH1213" s="13"/>
      <c r="HI1213" s="13"/>
      <c r="HJ1213" s="13"/>
      <c r="HK1213" s="13"/>
      <c r="HL1213" s="13"/>
      <c r="HM1213" s="13"/>
      <c r="HN1213" s="13"/>
      <c r="HO1213" s="13"/>
      <c r="HP1213" s="13"/>
      <c r="HQ1213" s="13"/>
      <c r="HR1213" s="13"/>
      <c r="HS1213" s="13"/>
      <c r="HT1213" s="13"/>
      <c r="HU1213" s="13"/>
    </row>
    <row r="1214" spans="1:229" s="8" customFormat="1" ht="20.100000000000001" customHeight="1">
      <c r="A1214" s="36">
        <v>6</v>
      </c>
      <c r="B1214" s="5" t="s">
        <v>2005</v>
      </c>
      <c r="C1214" s="3" t="s">
        <v>1536</v>
      </c>
      <c r="D1214" s="3" t="s">
        <v>37</v>
      </c>
      <c r="E1214" s="27">
        <f>SUM(F1214:J1214)</f>
        <v>144</v>
      </c>
      <c r="F1214" s="27">
        <v>100</v>
      </c>
      <c r="G1214" s="60">
        <v>40</v>
      </c>
      <c r="H1214" s="27">
        <v>4</v>
      </c>
      <c r="I1214" s="6" t="s">
        <v>8112</v>
      </c>
      <c r="J1214" s="6" t="s">
        <v>2006</v>
      </c>
      <c r="K1214" s="3" t="s">
        <v>2007</v>
      </c>
      <c r="L1214" s="3" t="s">
        <v>2008</v>
      </c>
      <c r="M1214" s="13"/>
      <c r="N1214" s="13"/>
      <c r="O1214" s="13"/>
      <c r="P1214" s="13"/>
      <c r="Q1214" s="13"/>
      <c r="R1214" s="13"/>
      <c r="S1214" s="13"/>
      <c r="T1214" s="13"/>
      <c r="U1214" s="13"/>
      <c r="V1214" s="13"/>
      <c r="W1214" s="13"/>
      <c r="X1214" s="13"/>
      <c r="Y1214" s="13"/>
      <c r="Z1214" s="13"/>
      <c r="AA1214" s="13"/>
      <c r="AB1214" s="13"/>
      <c r="AC1214" s="13"/>
      <c r="AD1214" s="13"/>
      <c r="AE1214" s="13"/>
      <c r="AF1214" s="13"/>
      <c r="AG1214" s="13"/>
      <c r="AH1214" s="13"/>
      <c r="AI1214" s="13"/>
      <c r="AJ1214" s="13"/>
      <c r="AK1214" s="13"/>
      <c r="AL1214" s="13"/>
      <c r="AM1214" s="13"/>
      <c r="AN1214" s="13"/>
      <c r="AO1214" s="13"/>
      <c r="AP1214" s="13"/>
      <c r="AQ1214" s="13"/>
      <c r="AR1214" s="13"/>
      <c r="AS1214" s="13"/>
      <c r="AT1214" s="13"/>
      <c r="AU1214" s="13"/>
      <c r="AV1214" s="13"/>
      <c r="AW1214" s="13"/>
      <c r="AX1214" s="13"/>
      <c r="AY1214" s="13"/>
      <c r="AZ1214" s="13"/>
      <c r="BA1214" s="13"/>
      <c r="BB1214" s="13"/>
      <c r="BC1214" s="13"/>
      <c r="BD1214" s="13"/>
      <c r="BE1214" s="13"/>
      <c r="BF1214" s="13"/>
      <c r="BG1214" s="13"/>
      <c r="BH1214" s="13"/>
      <c r="BI1214" s="13"/>
      <c r="BJ1214" s="13"/>
      <c r="BK1214" s="13"/>
      <c r="BL1214" s="13"/>
      <c r="BM1214" s="13"/>
      <c r="BN1214" s="13"/>
      <c r="BO1214" s="13"/>
      <c r="BP1214" s="13"/>
      <c r="BQ1214" s="13"/>
      <c r="BR1214" s="13"/>
      <c r="BS1214" s="13"/>
      <c r="BT1214" s="13"/>
      <c r="BU1214" s="13"/>
      <c r="BV1214" s="13"/>
      <c r="BW1214" s="13"/>
      <c r="BX1214" s="13"/>
      <c r="BY1214" s="13"/>
      <c r="BZ1214" s="13"/>
      <c r="CA1214" s="13"/>
      <c r="CB1214" s="13"/>
      <c r="CC1214" s="13"/>
      <c r="CD1214" s="13"/>
      <c r="CE1214" s="13"/>
      <c r="CF1214" s="13"/>
      <c r="CG1214" s="13"/>
      <c r="CH1214" s="13"/>
      <c r="CI1214" s="13"/>
      <c r="CJ1214" s="13"/>
      <c r="CK1214" s="13"/>
      <c r="CL1214" s="13"/>
      <c r="CM1214" s="13"/>
      <c r="CN1214" s="13"/>
      <c r="CO1214" s="13"/>
      <c r="CP1214" s="13"/>
      <c r="CQ1214" s="13"/>
      <c r="CR1214" s="13"/>
      <c r="CS1214" s="13"/>
      <c r="CT1214" s="13"/>
      <c r="CU1214" s="13"/>
      <c r="CV1214" s="13"/>
      <c r="CW1214" s="13"/>
      <c r="CX1214" s="13"/>
      <c r="CY1214" s="13"/>
      <c r="CZ1214" s="13"/>
      <c r="DA1214" s="13"/>
      <c r="DB1214" s="13"/>
      <c r="DC1214" s="13"/>
      <c r="DD1214" s="13"/>
      <c r="DE1214" s="13"/>
      <c r="DF1214" s="13"/>
      <c r="DG1214" s="13"/>
      <c r="DH1214" s="13"/>
      <c r="DI1214" s="13"/>
      <c r="DJ1214" s="13"/>
      <c r="DK1214" s="13"/>
      <c r="DL1214" s="13"/>
      <c r="DM1214" s="13"/>
      <c r="DN1214" s="13"/>
      <c r="DO1214" s="13"/>
      <c r="DP1214" s="13"/>
      <c r="DQ1214" s="13"/>
      <c r="DR1214" s="13"/>
      <c r="DS1214" s="13"/>
      <c r="DT1214" s="13"/>
      <c r="DU1214" s="13"/>
      <c r="DV1214" s="13"/>
      <c r="DW1214" s="13"/>
      <c r="DX1214" s="13"/>
      <c r="DY1214" s="13"/>
      <c r="DZ1214" s="13"/>
      <c r="EA1214" s="13"/>
      <c r="EB1214" s="13"/>
      <c r="EC1214" s="13"/>
      <c r="ED1214" s="13"/>
      <c r="EE1214" s="13"/>
      <c r="EF1214" s="13"/>
      <c r="EG1214" s="13"/>
      <c r="EH1214" s="13"/>
      <c r="EI1214" s="13"/>
      <c r="EJ1214" s="13"/>
      <c r="EK1214" s="13"/>
      <c r="EL1214" s="13"/>
      <c r="EM1214" s="13"/>
      <c r="EN1214" s="13"/>
      <c r="EO1214" s="13"/>
      <c r="EP1214" s="13"/>
      <c r="EQ1214" s="13"/>
      <c r="ER1214" s="13"/>
      <c r="ES1214" s="13"/>
      <c r="ET1214" s="13"/>
      <c r="EU1214" s="13"/>
      <c r="EV1214" s="13"/>
      <c r="EW1214" s="13"/>
      <c r="EX1214" s="13"/>
      <c r="EY1214" s="13"/>
      <c r="EZ1214" s="13"/>
      <c r="FA1214" s="13"/>
      <c r="FB1214" s="13"/>
      <c r="FC1214" s="13"/>
      <c r="FD1214" s="13"/>
      <c r="FE1214" s="13"/>
      <c r="FF1214" s="13"/>
      <c r="FG1214" s="13"/>
      <c r="FH1214" s="13"/>
      <c r="FI1214" s="13"/>
      <c r="FJ1214" s="13"/>
      <c r="FK1214" s="13"/>
      <c r="FL1214" s="13"/>
      <c r="FM1214" s="13"/>
      <c r="FN1214" s="13"/>
      <c r="FO1214" s="13"/>
      <c r="FP1214" s="13"/>
      <c r="FQ1214" s="13"/>
      <c r="FR1214" s="13"/>
      <c r="FS1214" s="13"/>
      <c r="FT1214" s="13"/>
      <c r="FU1214" s="13"/>
      <c r="FV1214" s="13"/>
      <c r="FW1214" s="13"/>
      <c r="FX1214" s="13"/>
      <c r="FY1214" s="13"/>
      <c r="FZ1214" s="13"/>
      <c r="GA1214" s="13"/>
      <c r="GB1214" s="13"/>
      <c r="GC1214" s="13"/>
      <c r="GD1214" s="13"/>
      <c r="GE1214" s="13"/>
      <c r="GF1214" s="13"/>
      <c r="GG1214" s="13"/>
      <c r="GH1214" s="13"/>
      <c r="GI1214" s="13"/>
      <c r="GJ1214" s="13"/>
      <c r="GK1214" s="13"/>
      <c r="GL1214" s="13"/>
      <c r="GM1214" s="13"/>
      <c r="GN1214" s="13"/>
      <c r="GO1214" s="13"/>
      <c r="GP1214" s="13"/>
      <c r="GQ1214" s="13"/>
      <c r="GR1214" s="13"/>
      <c r="GS1214" s="13"/>
      <c r="GT1214" s="13"/>
      <c r="GU1214" s="13"/>
      <c r="GV1214" s="13"/>
      <c r="GW1214" s="13"/>
      <c r="GX1214" s="13"/>
      <c r="GY1214" s="13"/>
      <c r="GZ1214" s="13"/>
      <c r="HA1214" s="13"/>
      <c r="HB1214" s="13"/>
      <c r="HC1214" s="13"/>
      <c r="HD1214" s="13"/>
      <c r="HE1214" s="13"/>
      <c r="HF1214" s="13"/>
      <c r="HG1214" s="13"/>
      <c r="HH1214" s="13"/>
      <c r="HI1214" s="13"/>
      <c r="HJ1214" s="13"/>
      <c r="HK1214" s="13"/>
      <c r="HL1214" s="13"/>
      <c r="HM1214" s="13"/>
      <c r="HN1214" s="13"/>
      <c r="HO1214" s="13"/>
      <c r="HP1214" s="13"/>
      <c r="HQ1214" s="13"/>
      <c r="HR1214" s="13"/>
      <c r="HS1214" s="13"/>
      <c r="HT1214" s="13"/>
      <c r="HU1214" s="13"/>
    </row>
    <row r="1215" spans="1:229" s="8" customFormat="1" ht="20.100000000000001" customHeight="1">
      <c r="A1215" s="36">
        <v>6</v>
      </c>
      <c r="B1215" s="5" t="s">
        <v>1995</v>
      </c>
      <c r="C1215" s="3" t="s">
        <v>1941</v>
      </c>
      <c r="D1215" s="3" t="s">
        <v>1573</v>
      </c>
      <c r="E1215" s="27">
        <f>SUM(F1215:J1215)</f>
        <v>30</v>
      </c>
      <c r="F1215" s="27">
        <v>0</v>
      </c>
      <c r="G1215" s="60">
        <v>30</v>
      </c>
      <c r="H1215" s="27">
        <v>0</v>
      </c>
      <c r="I1215" s="6" t="s">
        <v>8112</v>
      </c>
      <c r="J1215" s="6" t="s">
        <v>1770</v>
      </c>
      <c r="K1215" s="3" t="s">
        <v>1996</v>
      </c>
      <c r="L1215" s="3" t="s">
        <v>1997</v>
      </c>
      <c r="M1215" s="13"/>
      <c r="N1215" s="13"/>
      <c r="O1215" s="13"/>
      <c r="P1215" s="13"/>
      <c r="Q1215" s="13"/>
      <c r="R1215" s="13"/>
      <c r="S1215" s="13"/>
      <c r="T1215" s="13"/>
      <c r="U1215" s="13"/>
      <c r="V1215" s="13"/>
      <c r="W1215" s="13"/>
      <c r="X1215" s="13"/>
      <c r="Y1215" s="13"/>
      <c r="Z1215" s="13"/>
      <c r="AA1215" s="13"/>
      <c r="AB1215" s="13"/>
      <c r="AC1215" s="13"/>
      <c r="AD1215" s="13"/>
      <c r="AE1215" s="13"/>
      <c r="AF1215" s="13"/>
      <c r="AG1215" s="13"/>
      <c r="AH1215" s="13"/>
      <c r="AI1215" s="13"/>
      <c r="AJ1215" s="13"/>
      <c r="AK1215" s="13"/>
      <c r="AL1215" s="13"/>
      <c r="AM1215" s="13"/>
      <c r="AN1215" s="13"/>
      <c r="AO1215" s="13"/>
      <c r="AP1215" s="13"/>
      <c r="AQ1215" s="13"/>
      <c r="AR1215" s="13"/>
      <c r="AS1215" s="13"/>
      <c r="AT1215" s="13"/>
      <c r="AU1215" s="13"/>
      <c r="AV1215" s="13"/>
      <c r="AW1215" s="13"/>
      <c r="AX1215" s="13"/>
      <c r="AY1215" s="13"/>
      <c r="AZ1215" s="13"/>
      <c r="BA1215" s="13"/>
      <c r="BB1215" s="13"/>
      <c r="BC1215" s="13"/>
      <c r="BD1215" s="13"/>
      <c r="BE1215" s="13"/>
      <c r="BF1215" s="13"/>
      <c r="BG1215" s="13"/>
      <c r="BH1215" s="13"/>
      <c r="BI1215" s="13"/>
      <c r="BJ1215" s="13"/>
      <c r="BK1215" s="13"/>
      <c r="BL1215" s="13"/>
      <c r="BM1215" s="13"/>
      <c r="BN1215" s="13"/>
      <c r="BO1215" s="13"/>
      <c r="BP1215" s="13"/>
      <c r="BQ1215" s="13"/>
      <c r="BR1215" s="13"/>
      <c r="BS1215" s="13"/>
      <c r="BT1215" s="13"/>
      <c r="BU1215" s="13"/>
      <c r="BV1215" s="13"/>
      <c r="BW1215" s="13"/>
      <c r="BX1215" s="13"/>
      <c r="BY1215" s="13"/>
      <c r="BZ1215" s="13"/>
      <c r="CA1215" s="13"/>
      <c r="CB1215" s="13"/>
      <c r="CC1215" s="13"/>
      <c r="CD1215" s="13"/>
      <c r="CE1215" s="13"/>
      <c r="CF1215" s="13"/>
      <c r="CG1215" s="13"/>
      <c r="CH1215" s="13"/>
      <c r="CI1215" s="13"/>
      <c r="CJ1215" s="13"/>
      <c r="CK1215" s="13"/>
      <c r="CL1215" s="13"/>
      <c r="CM1215" s="13"/>
      <c r="CN1215" s="13"/>
      <c r="CO1215" s="13"/>
      <c r="CP1215" s="13"/>
      <c r="CQ1215" s="13"/>
      <c r="CR1215" s="13"/>
      <c r="CS1215" s="13"/>
      <c r="CT1215" s="13"/>
      <c r="CU1215" s="13"/>
      <c r="CV1215" s="13"/>
      <c r="CW1215" s="13"/>
      <c r="CX1215" s="13"/>
      <c r="CY1215" s="13"/>
      <c r="CZ1215" s="13"/>
      <c r="DA1215" s="13"/>
      <c r="DB1215" s="13"/>
      <c r="DC1215" s="13"/>
      <c r="DD1215" s="13"/>
      <c r="DE1215" s="13"/>
      <c r="DF1215" s="13"/>
      <c r="DG1215" s="13"/>
      <c r="DH1215" s="13"/>
      <c r="DI1215" s="13"/>
      <c r="DJ1215" s="13"/>
      <c r="DK1215" s="13"/>
      <c r="DL1215" s="13"/>
      <c r="DM1215" s="13"/>
      <c r="DN1215" s="13"/>
      <c r="DO1215" s="13"/>
      <c r="DP1215" s="13"/>
      <c r="DQ1215" s="13"/>
      <c r="DR1215" s="13"/>
      <c r="DS1215" s="13"/>
      <c r="DT1215" s="13"/>
      <c r="DU1215" s="13"/>
      <c r="DV1215" s="13"/>
      <c r="DW1215" s="13"/>
      <c r="DX1215" s="13"/>
      <c r="DY1215" s="13"/>
      <c r="DZ1215" s="13"/>
      <c r="EA1215" s="13"/>
      <c r="EB1215" s="13"/>
      <c r="EC1215" s="13"/>
      <c r="ED1215" s="13"/>
      <c r="EE1215" s="13"/>
      <c r="EF1215" s="13"/>
      <c r="EG1215" s="13"/>
      <c r="EH1215" s="13"/>
      <c r="EI1215" s="13"/>
      <c r="EJ1215" s="13"/>
      <c r="EK1215" s="13"/>
      <c r="EL1215" s="13"/>
      <c r="EM1215" s="13"/>
      <c r="EN1215" s="13"/>
      <c r="EO1215" s="13"/>
      <c r="EP1215" s="13"/>
      <c r="EQ1215" s="13"/>
      <c r="ER1215" s="13"/>
      <c r="ES1215" s="13"/>
      <c r="ET1215" s="13"/>
      <c r="EU1215" s="13"/>
      <c r="EV1215" s="13"/>
      <c r="EW1215" s="13"/>
      <c r="EX1215" s="13"/>
      <c r="EY1215" s="13"/>
      <c r="EZ1215" s="13"/>
      <c r="FA1215" s="13"/>
      <c r="FB1215" s="13"/>
      <c r="FC1215" s="13"/>
      <c r="FD1215" s="13"/>
      <c r="FE1215" s="13"/>
      <c r="FF1215" s="13"/>
      <c r="FG1215" s="13"/>
      <c r="FH1215" s="13"/>
      <c r="FI1215" s="13"/>
      <c r="FJ1215" s="13"/>
      <c r="FK1215" s="13"/>
      <c r="FL1215" s="13"/>
      <c r="FM1215" s="13"/>
      <c r="FN1215" s="13"/>
      <c r="FO1215" s="13"/>
      <c r="FP1215" s="13"/>
      <c r="FQ1215" s="13"/>
      <c r="FR1215" s="13"/>
      <c r="FS1215" s="13"/>
      <c r="FT1215" s="13"/>
      <c r="FU1215" s="13"/>
      <c r="FV1215" s="13"/>
      <c r="FW1215" s="13"/>
      <c r="FX1215" s="13"/>
      <c r="FY1215" s="13"/>
      <c r="FZ1215" s="13"/>
      <c r="GA1215" s="13"/>
      <c r="GB1215" s="13"/>
      <c r="GC1215" s="13"/>
      <c r="GD1215" s="13"/>
      <c r="GE1215" s="13"/>
      <c r="GF1215" s="13"/>
      <c r="GG1215" s="13"/>
      <c r="GH1215" s="13"/>
      <c r="GI1215" s="13"/>
      <c r="GJ1215" s="13"/>
      <c r="GK1215" s="13"/>
      <c r="GL1215" s="13"/>
      <c r="GM1215" s="13"/>
      <c r="GN1215" s="13"/>
      <c r="GO1215" s="13"/>
      <c r="GP1215" s="13"/>
      <c r="GQ1215" s="13"/>
      <c r="GR1215" s="13"/>
      <c r="GS1215" s="13"/>
      <c r="GT1215" s="13"/>
      <c r="GU1215" s="13"/>
      <c r="GV1215" s="13"/>
      <c r="GW1215" s="13"/>
      <c r="GX1215" s="13"/>
      <c r="GY1215" s="13"/>
      <c r="GZ1215" s="13"/>
      <c r="HA1215" s="13"/>
      <c r="HB1215" s="13"/>
      <c r="HC1215" s="13"/>
      <c r="HD1215" s="13"/>
      <c r="HE1215" s="13"/>
      <c r="HF1215" s="13"/>
      <c r="HG1215" s="13"/>
      <c r="HH1215" s="13"/>
      <c r="HI1215" s="13"/>
      <c r="HJ1215" s="13"/>
      <c r="HK1215" s="13"/>
      <c r="HL1215" s="13"/>
      <c r="HM1215" s="13"/>
      <c r="HN1215" s="13"/>
      <c r="HO1215" s="13"/>
      <c r="HP1215" s="13"/>
      <c r="HQ1215" s="13"/>
      <c r="HR1215" s="13"/>
      <c r="HS1215" s="13"/>
      <c r="HT1215" s="13"/>
      <c r="HU1215" s="13"/>
    </row>
    <row r="1216" spans="1:229" s="8" customFormat="1" ht="20.100000000000001" customHeight="1">
      <c r="A1216" s="36">
        <v>6</v>
      </c>
      <c r="B1216" s="5" t="s">
        <v>2159</v>
      </c>
      <c r="C1216" s="3" t="s">
        <v>1623</v>
      </c>
      <c r="D1216" s="3" t="s">
        <v>67</v>
      </c>
      <c r="E1216" s="28">
        <f>SUM(F1216:J1216)</f>
        <v>1522</v>
      </c>
      <c r="F1216" s="28">
        <v>625</v>
      </c>
      <c r="G1216" s="59">
        <v>850</v>
      </c>
      <c r="H1216" s="28">
        <v>47</v>
      </c>
      <c r="I1216" s="6" t="s">
        <v>2155</v>
      </c>
      <c r="J1216" s="6" t="s">
        <v>2156</v>
      </c>
      <c r="K1216" s="3" t="s">
        <v>2157</v>
      </c>
      <c r="L1216" s="3" t="s">
        <v>2158</v>
      </c>
      <c r="M1216" s="13"/>
      <c r="N1216" s="13"/>
      <c r="O1216" s="13"/>
      <c r="P1216" s="13"/>
      <c r="Q1216" s="13"/>
      <c r="R1216" s="13"/>
      <c r="S1216" s="13"/>
      <c r="T1216" s="13"/>
      <c r="U1216" s="13"/>
      <c r="V1216" s="13"/>
      <c r="W1216" s="13"/>
      <c r="X1216" s="13"/>
      <c r="Y1216" s="13"/>
      <c r="Z1216" s="13"/>
      <c r="AA1216" s="13"/>
      <c r="AB1216" s="13"/>
      <c r="AC1216" s="13"/>
      <c r="AD1216" s="13"/>
      <c r="AE1216" s="13"/>
      <c r="AF1216" s="13"/>
      <c r="AG1216" s="13"/>
      <c r="AH1216" s="13"/>
      <c r="AI1216" s="13"/>
      <c r="AJ1216" s="13"/>
      <c r="AK1216" s="13"/>
      <c r="AL1216" s="13"/>
      <c r="AM1216" s="13"/>
      <c r="AN1216" s="13"/>
      <c r="AO1216" s="13"/>
      <c r="AP1216" s="13"/>
      <c r="AQ1216" s="13"/>
      <c r="AR1216" s="13"/>
      <c r="AS1216" s="13"/>
      <c r="AT1216" s="13"/>
      <c r="AU1216" s="13"/>
      <c r="AV1216" s="13"/>
      <c r="AW1216" s="13"/>
      <c r="AX1216" s="13"/>
      <c r="AY1216" s="13"/>
      <c r="AZ1216" s="13"/>
      <c r="BA1216" s="13"/>
      <c r="BB1216" s="13"/>
      <c r="BC1216" s="13"/>
      <c r="BD1216" s="13"/>
      <c r="BE1216" s="13"/>
      <c r="BF1216" s="13"/>
      <c r="BG1216" s="13"/>
      <c r="BH1216" s="13"/>
      <c r="BI1216" s="13"/>
      <c r="BJ1216" s="13"/>
      <c r="BK1216" s="13"/>
      <c r="BL1216" s="13"/>
      <c r="BM1216" s="13"/>
      <c r="BN1216" s="13"/>
      <c r="BO1216" s="13"/>
      <c r="BP1216" s="13"/>
      <c r="BQ1216" s="13"/>
      <c r="BR1216" s="13"/>
      <c r="BS1216" s="13"/>
      <c r="BT1216" s="13"/>
      <c r="BU1216" s="13"/>
      <c r="BV1216" s="13"/>
      <c r="BW1216" s="13"/>
      <c r="BX1216" s="13"/>
      <c r="BY1216" s="13"/>
      <c r="BZ1216" s="13"/>
      <c r="CA1216" s="13"/>
      <c r="CB1216" s="13"/>
      <c r="CC1216" s="13"/>
      <c r="CD1216" s="13"/>
      <c r="CE1216" s="13"/>
      <c r="CF1216" s="13"/>
      <c r="CG1216" s="13"/>
      <c r="CH1216" s="13"/>
      <c r="CI1216" s="13"/>
      <c r="CJ1216" s="13"/>
      <c r="CK1216" s="13"/>
      <c r="CL1216" s="13"/>
      <c r="CM1216" s="13"/>
      <c r="CN1216" s="13"/>
      <c r="CO1216" s="13"/>
      <c r="CP1216" s="13"/>
      <c r="CQ1216" s="13"/>
      <c r="CR1216" s="13"/>
      <c r="CS1216" s="13"/>
      <c r="CT1216" s="13"/>
      <c r="CU1216" s="13"/>
      <c r="CV1216" s="13"/>
      <c r="CW1216" s="13"/>
      <c r="CX1216" s="13"/>
      <c r="CY1216" s="13"/>
      <c r="CZ1216" s="13"/>
      <c r="DA1216" s="13"/>
      <c r="DB1216" s="13"/>
      <c r="DC1216" s="13"/>
      <c r="DD1216" s="13"/>
      <c r="DE1216" s="13"/>
      <c r="DF1216" s="13"/>
      <c r="DG1216" s="13"/>
      <c r="DH1216" s="13"/>
      <c r="DI1216" s="13"/>
      <c r="DJ1216" s="13"/>
      <c r="DK1216" s="13"/>
      <c r="DL1216" s="13"/>
      <c r="DM1216" s="13"/>
      <c r="DN1216" s="13"/>
      <c r="DO1216" s="13"/>
      <c r="DP1216" s="13"/>
      <c r="DQ1216" s="13"/>
      <c r="DR1216" s="13"/>
      <c r="DS1216" s="13"/>
      <c r="DT1216" s="13"/>
      <c r="DU1216" s="13"/>
      <c r="DV1216" s="13"/>
      <c r="DW1216" s="13"/>
      <c r="DX1216" s="13"/>
      <c r="DY1216" s="13"/>
      <c r="DZ1216" s="13"/>
      <c r="EA1216" s="13"/>
      <c r="EB1216" s="13"/>
      <c r="EC1216" s="13"/>
      <c r="ED1216" s="13"/>
      <c r="EE1216" s="13"/>
      <c r="EF1216" s="13"/>
      <c r="EG1216" s="13"/>
      <c r="EH1216" s="13"/>
      <c r="EI1216" s="13"/>
      <c r="EJ1216" s="13"/>
      <c r="EK1216" s="13"/>
      <c r="EL1216" s="13"/>
      <c r="EM1216" s="13"/>
      <c r="EN1216" s="13"/>
      <c r="EO1216" s="13"/>
      <c r="EP1216" s="13"/>
      <c r="EQ1216" s="13"/>
      <c r="ER1216" s="13"/>
      <c r="ES1216" s="13"/>
      <c r="ET1216" s="13"/>
      <c r="EU1216" s="13"/>
      <c r="EV1216" s="13"/>
      <c r="EW1216" s="13"/>
      <c r="EX1216" s="13"/>
      <c r="EY1216" s="13"/>
      <c r="EZ1216" s="13"/>
      <c r="FA1216" s="13"/>
      <c r="FB1216" s="13"/>
      <c r="FC1216" s="13"/>
      <c r="FD1216" s="13"/>
      <c r="FE1216" s="13"/>
      <c r="FF1216" s="13"/>
      <c r="FG1216" s="13"/>
      <c r="FH1216" s="13"/>
      <c r="FI1216" s="13"/>
      <c r="FJ1216" s="13"/>
      <c r="FK1216" s="13"/>
      <c r="FL1216" s="13"/>
      <c r="FM1216" s="13"/>
      <c r="FN1216" s="13"/>
      <c r="FO1216" s="13"/>
      <c r="FP1216" s="13"/>
      <c r="FQ1216" s="13"/>
      <c r="FR1216" s="13"/>
      <c r="FS1216" s="13"/>
      <c r="FT1216" s="13"/>
      <c r="FU1216" s="13"/>
      <c r="FV1216" s="13"/>
      <c r="FW1216" s="13"/>
      <c r="FX1216" s="13"/>
      <c r="FY1216" s="13"/>
      <c r="FZ1216" s="13"/>
      <c r="GA1216" s="13"/>
      <c r="GB1216" s="13"/>
      <c r="GC1216" s="13"/>
      <c r="GD1216" s="13"/>
      <c r="GE1216" s="13"/>
      <c r="GF1216" s="13"/>
      <c r="GG1216" s="13"/>
      <c r="GH1216" s="13"/>
      <c r="GI1216" s="13"/>
      <c r="GJ1216" s="13"/>
      <c r="GK1216" s="13"/>
      <c r="GL1216" s="13"/>
      <c r="GM1216" s="13"/>
      <c r="GN1216" s="13"/>
      <c r="GO1216" s="13"/>
      <c r="GP1216" s="13"/>
      <c r="GQ1216" s="13"/>
      <c r="GR1216" s="13"/>
      <c r="GS1216" s="13"/>
      <c r="GT1216" s="13"/>
      <c r="GU1216" s="13"/>
      <c r="GV1216" s="13"/>
      <c r="GW1216" s="13"/>
      <c r="GX1216" s="13"/>
      <c r="GY1216" s="13"/>
      <c r="GZ1216" s="13"/>
      <c r="HA1216" s="13"/>
      <c r="HB1216" s="13"/>
      <c r="HC1216" s="13"/>
      <c r="HD1216" s="13"/>
      <c r="HE1216" s="13"/>
      <c r="HF1216" s="13"/>
      <c r="HG1216" s="13"/>
      <c r="HH1216" s="13"/>
      <c r="HI1216" s="13"/>
      <c r="HJ1216" s="13"/>
      <c r="HK1216" s="13"/>
      <c r="HL1216" s="13"/>
      <c r="HM1216" s="13"/>
      <c r="HN1216" s="13"/>
      <c r="HO1216" s="13"/>
      <c r="HP1216" s="13"/>
      <c r="HQ1216" s="13"/>
      <c r="HR1216" s="13"/>
      <c r="HS1216" s="13"/>
      <c r="HT1216" s="13"/>
      <c r="HU1216" s="13"/>
    </row>
    <row r="1217" spans="1:12" s="13" customFormat="1" ht="20.100000000000001" customHeight="1">
      <c r="A1217" s="36">
        <v>6</v>
      </c>
      <c r="B1217" s="5" t="s">
        <v>2148</v>
      </c>
      <c r="C1217" s="3" t="s">
        <v>14</v>
      </c>
      <c r="D1217" s="3" t="s">
        <v>10</v>
      </c>
      <c r="E1217" s="28">
        <v>625</v>
      </c>
      <c r="F1217" s="28">
        <v>335</v>
      </c>
      <c r="G1217" s="59">
        <v>310</v>
      </c>
      <c r="H1217" s="28">
        <v>0</v>
      </c>
      <c r="I1217" s="6" t="s">
        <v>2149</v>
      </c>
      <c r="J1217" s="6" t="s">
        <v>2150</v>
      </c>
      <c r="K1217" s="3" t="s">
        <v>2151</v>
      </c>
      <c r="L1217" s="3" t="s">
        <v>2152</v>
      </c>
    </row>
    <row r="1218" spans="1:12" s="13" customFormat="1" ht="20.100000000000001" customHeight="1">
      <c r="A1218" s="36">
        <v>6</v>
      </c>
      <c r="B1218" s="5" t="s">
        <v>2154</v>
      </c>
      <c r="C1218" s="3" t="s">
        <v>14</v>
      </c>
      <c r="D1218" s="3" t="s">
        <v>10</v>
      </c>
      <c r="E1218" s="28">
        <f>SUM(F1218:J1218)</f>
        <v>88</v>
      </c>
      <c r="F1218" s="28">
        <v>0</v>
      </c>
      <c r="G1218" s="59">
        <v>88</v>
      </c>
      <c r="H1218" s="28">
        <v>0</v>
      </c>
      <c r="I1218" s="6" t="s">
        <v>2155</v>
      </c>
      <c r="J1218" s="6" t="s">
        <v>2156</v>
      </c>
      <c r="K1218" s="3" t="s">
        <v>2157</v>
      </c>
      <c r="L1218" s="3" t="s">
        <v>2158</v>
      </c>
    </row>
    <row r="1219" spans="1:12" s="13" customFormat="1" ht="20.100000000000001" customHeight="1">
      <c r="A1219" s="36">
        <v>6</v>
      </c>
      <c r="B1219" s="5" t="s">
        <v>431</v>
      </c>
      <c r="C1219" s="3" t="s">
        <v>83</v>
      </c>
      <c r="D1219" s="3" t="s">
        <v>10</v>
      </c>
      <c r="E1219" s="28">
        <v>2285</v>
      </c>
      <c r="F1219" s="28">
        <v>0</v>
      </c>
      <c r="G1219" s="59">
        <v>2000</v>
      </c>
      <c r="H1219" s="28">
        <v>285</v>
      </c>
      <c r="I1219" s="6" t="s">
        <v>239</v>
      </c>
      <c r="J1219" s="6" t="s">
        <v>240</v>
      </c>
      <c r="K1219" s="3" t="s">
        <v>429</v>
      </c>
      <c r="L1219" s="3" t="s">
        <v>430</v>
      </c>
    </row>
    <row r="1220" spans="1:12" s="13" customFormat="1" ht="20.100000000000001" customHeight="1">
      <c r="A1220" s="36">
        <v>6</v>
      </c>
      <c r="B1220" s="5" t="s">
        <v>428</v>
      </c>
      <c r="C1220" s="3" t="s">
        <v>83</v>
      </c>
      <c r="D1220" s="3" t="s">
        <v>10</v>
      </c>
      <c r="E1220" s="28">
        <v>13640</v>
      </c>
      <c r="F1220" s="28">
        <v>12500</v>
      </c>
      <c r="G1220" s="59">
        <v>1000</v>
      </c>
      <c r="H1220" s="28">
        <v>140</v>
      </c>
      <c r="I1220" s="6" t="s">
        <v>239</v>
      </c>
      <c r="J1220" s="6" t="s">
        <v>240</v>
      </c>
      <c r="K1220" s="3" t="s">
        <v>429</v>
      </c>
      <c r="L1220" s="3" t="s">
        <v>430</v>
      </c>
    </row>
    <row r="1221" spans="1:12" s="13" customFormat="1" ht="20.100000000000001" customHeight="1">
      <c r="A1221" s="36">
        <v>6</v>
      </c>
      <c r="B1221" s="5" t="s">
        <v>436</v>
      </c>
      <c r="C1221" s="3" t="s">
        <v>193</v>
      </c>
      <c r="D1221" s="3" t="s">
        <v>10</v>
      </c>
      <c r="E1221" s="28">
        <v>852</v>
      </c>
      <c r="F1221" s="28">
        <v>0</v>
      </c>
      <c r="G1221" s="59">
        <v>797</v>
      </c>
      <c r="H1221" s="28">
        <v>55</v>
      </c>
      <c r="I1221" s="6" t="s">
        <v>239</v>
      </c>
      <c r="J1221" s="6" t="s">
        <v>240</v>
      </c>
      <c r="K1221" s="3" t="s">
        <v>266</v>
      </c>
      <c r="L1221" s="3" t="s">
        <v>267</v>
      </c>
    </row>
    <row r="1222" spans="1:12" s="13" customFormat="1" ht="20.100000000000001" customHeight="1">
      <c r="A1222" s="36">
        <v>6</v>
      </c>
      <c r="B1222" s="5" t="s">
        <v>424</v>
      </c>
      <c r="C1222" s="3" t="s">
        <v>83</v>
      </c>
      <c r="D1222" s="3" t="s">
        <v>10</v>
      </c>
      <c r="E1222" s="28">
        <v>1800</v>
      </c>
      <c r="F1222" s="28">
        <v>1000</v>
      </c>
      <c r="G1222" s="59">
        <v>700</v>
      </c>
      <c r="H1222" s="28">
        <v>100</v>
      </c>
      <c r="I1222" s="6" t="s">
        <v>239</v>
      </c>
      <c r="J1222" s="6" t="s">
        <v>240</v>
      </c>
      <c r="K1222" s="3" t="s">
        <v>422</v>
      </c>
      <c r="L1222" s="3" t="s">
        <v>423</v>
      </c>
    </row>
    <row r="1223" spans="1:12" s="13" customFormat="1" ht="20.100000000000001" customHeight="1">
      <c r="A1223" s="36">
        <v>6</v>
      </c>
      <c r="B1223" s="5" t="s">
        <v>421</v>
      </c>
      <c r="C1223" s="3" t="s">
        <v>83</v>
      </c>
      <c r="D1223" s="3" t="s">
        <v>10</v>
      </c>
      <c r="E1223" s="28">
        <v>9400</v>
      </c>
      <c r="F1223" s="28">
        <v>9000</v>
      </c>
      <c r="G1223" s="59">
        <v>350</v>
      </c>
      <c r="H1223" s="28">
        <v>50</v>
      </c>
      <c r="I1223" s="6" t="s">
        <v>239</v>
      </c>
      <c r="J1223" s="6" t="s">
        <v>240</v>
      </c>
      <c r="K1223" s="3" t="s">
        <v>422</v>
      </c>
      <c r="L1223" s="3" t="s">
        <v>423</v>
      </c>
    </row>
    <row r="1224" spans="1:12" s="13" customFormat="1" ht="20.100000000000001" customHeight="1">
      <c r="A1224" s="36">
        <v>6</v>
      </c>
      <c r="B1224" s="5" t="s">
        <v>425</v>
      </c>
      <c r="C1224" s="3" t="s">
        <v>79</v>
      </c>
      <c r="D1224" s="3" t="s">
        <v>67</v>
      </c>
      <c r="E1224" s="28">
        <v>1200</v>
      </c>
      <c r="F1224" s="28">
        <v>800</v>
      </c>
      <c r="G1224" s="59">
        <v>300</v>
      </c>
      <c r="H1224" s="28">
        <v>100</v>
      </c>
      <c r="I1224" s="6" t="s">
        <v>239</v>
      </c>
      <c r="J1224" s="6" t="s">
        <v>240</v>
      </c>
      <c r="K1224" s="3" t="s">
        <v>426</v>
      </c>
      <c r="L1224" s="3" t="s">
        <v>427</v>
      </c>
    </row>
    <row r="1225" spans="1:12" s="13" customFormat="1" ht="20.100000000000001" customHeight="1">
      <c r="A1225" s="36">
        <v>6</v>
      </c>
      <c r="B1225" s="5" t="s">
        <v>437</v>
      </c>
      <c r="C1225" s="3" t="s">
        <v>79</v>
      </c>
      <c r="D1225" s="3" t="s">
        <v>10</v>
      </c>
      <c r="E1225" s="28">
        <v>600</v>
      </c>
      <c r="F1225" s="28">
        <v>340</v>
      </c>
      <c r="G1225" s="59">
        <v>250</v>
      </c>
      <c r="H1225" s="28">
        <v>10</v>
      </c>
      <c r="I1225" s="6" t="s">
        <v>239</v>
      </c>
      <c r="J1225" s="6" t="s">
        <v>346</v>
      </c>
      <c r="K1225" s="3" t="s">
        <v>438</v>
      </c>
      <c r="L1225" s="3" t="s">
        <v>439</v>
      </c>
    </row>
    <row r="1226" spans="1:12" s="13" customFormat="1" ht="20.100000000000001" customHeight="1">
      <c r="A1226" s="36">
        <v>6</v>
      </c>
      <c r="B1226" s="5" t="s">
        <v>432</v>
      </c>
      <c r="C1226" s="3" t="s">
        <v>79</v>
      </c>
      <c r="D1226" s="3" t="s">
        <v>10</v>
      </c>
      <c r="E1226" s="28">
        <v>200</v>
      </c>
      <c r="F1226" s="28">
        <v>10</v>
      </c>
      <c r="G1226" s="59">
        <v>150</v>
      </c>
      <c r="H1226" s="28">
        <v>40</v>
      </c>
      <c r="I1226" s="6" t="s">
        <v>239</v>
      </c>
      <c r="J1226" s="6" t="s">
        <v>240</v>
      </c>
      <c r="K1226" s="3" t="s">
        <v>433</v>
      </c>
      <c r="L1226" s="3" t="s">
        <v>434</v>
      </c>
    </row>
    <row r="1227" spans="1:12" s="13" customFormat="1" ht="20.100000000000001" customHeight="1">
      <c r="A1227" s="36">
        <v>6</v>
      </c>
      <c r="B1227" s="5" t="s">
        <v>435</v>
      </c>
      <c r="C1227" s="3" t="s">
        <v>79</v>
      </c>
      <c r="D1227" s="3" t="s">
        <v>10</v>
      </c>
      <c r="E1227" s="28">
        <v>500</v>
      </c>
      <c r="F1227" s="28">
        <v>300</v>
      </c>
      <c r="G1227" s="59">
        <v>150</v>
      </c>
      <c r="H1227" s="28">
        <v>50</v>
      </c>
      <c r="I1227" s="6" t="s">
        <v>239</v>
      </c>
      <c r="J1227" s="6" t="s">
        <v>240</v>
      </c>
      <c r="K1227" s="3" t="s">
        <v>433</v>
      </c>
      <c r="L1227" s="3" t="s">
        <v>434</v>
      </c>
    </row>
    <row r="1228" spans="1:12" s="13" customFormat="1" ht="20.100000000000001" customHeight="1">
      <c r="A1228" s="36">
        <v>6</v>
      </c>
      <c r="B1228" s="5" t="s">
        <v>2153</v>
      </c>
      <c r="C1228" s="3" t="s">
        <v>147</v>
      </c>
      <c r="D1228" s="3" t="s">
        <v>10</v>
      </c>
      <c r="E1228" s="28">
        <f>SUM(F1228:J1228)</f>
        <v>156</v>
      </c>
      <c r="F1228" s="28">
        <v>35</v>
      </c>
      <c r="G1228" s="59">
        <v>120</v>
      </c>
      <c r="H1228" s="28">
        <v>1</v>
      </c>
      <c r="I1228" s="6" t="s">
        <v>2099</v>
      </c>
      <c r="J1228" s="6" t="s">
        <v>2100</v>
      </c>
      <c r="K1228" s="3" t="s">
        <v>2101</v>
      </c>
      <c r="L1228" s="3" t="s">
        <v>2102</v>
      </c>
    </row>
    <row r="1229" spans="1:12" s="13" customFormat="1" ht="20.100000000000001" customHeight="1">
      <c r="A1229" s="36">
        <v>6</v>
      </c>
      <c r="B1229" s="5" t="s">
        <v>4327</v>
      </c>
      <c r="C1229" s="3" t="s">
        <v>14</v>
      </c>
      <c r="D1229" s="3" t="s">
        <v>10</v>
      </c>
      <c r="E1229" s="28">
        <v>979</v>
      </c>
      <c r="F1229" s="28">
        <v>0</v>
      </c>
      <c r="G1229" s="59">
        <v>979</v>
      </c>
      <c r="H1229" s="28">
        <v>0</v>
      </c>
      <c r="I1229" s="6" t="s">
        <v>8113</v>
      </c>
      <c r="J1229" s="6" t="s">
        <v>3686</v>
      </c>
      <c r="K1229" s="3" t="s">
        <v>4328</v>
      </c>
      <c r="L1229" s="3" t="s">
        <v>4329</v>
      </c>
    </row>
    <row r="1230" spans="1:12" s="13" customFormat="1" ht="20.100000000000001" customHeight="1">
      <c r="A1230" s="36">
        <v>6</v>
      </c>
      <c r="B1230" s="5" t="s">
        <v>4324</v>
      </c>
      <c r="C1230" s="3" t="s">
        <v>14</v>
      </c>
      <c r="D1230" s="3" t="s">
        <v>10</v>
      </c>
      <c r="E1230" s="28">
        <v>123</v>
      </c>
      <c r="F1230" s="28">
        <v>0</v>
      </c>
      <c r="G1230" s="59">
        <v>123</v>
      </c>
      <c r="H1230" s="28">
        <v>0</v>
      </c>
      <c r="I1230" s="6" t="s">
        <v>8113</v>
      </c>
      <c r="J1230" s="6" t="s">
        <v>3686</v>
      </c>
      <c r="K1230" s="3" t="s">
        <v>4325</v>
      </c>
      <c r="L1230" s="3" t="s">
        <v>4326</v>
      </c>
    </row>
    <row r="1231" spans="1:12" s="13" customFormat="1" ht="20.100000000000001" customHeight="1">
      <c r="A1231" s="36">
        <v>6</v>
      </c>
      <c r="B1231" s="5" t="s">
        <v>4333</v>
      </c>
      <c r="C1231" s="3" t="s">
        <v>14</v>
      </c>
      <c r="D1231" s="3" t="s">
        <v>1551</v>
      </c>
      <c r="E1231" s="27">
        <v>40</v>
      </c>
      <c r="F1231" s="27">
        <v>0</v>
      </c>
      <c r="G1231" s="60">
        <v>40</v>
      </c>
      <c r="H1231" s="27">
        <v>0</v>
      </c>
      <c r="I1231" s="6" t="s">
        <v>8113</v>
      </c>
      <c r="J1231" s="6" t="s">
        <v>4334</v>
      </c>
      <c r="K1231" s="3" t="s">
        <v>4335</v>
      </c>
      <c r="L1231" s="3" t="s">
        <v>4336</v>
      </c>
    </row>
    <row r="1232" spans="1:12" s="13" customFormat="1" ht="20.100000000000001" customHeight="1">
      <c r="A1232" s="36">
        <v>6</v>
      </c>
      <c r="B1232" s="5" t="s">
        <v>4330</v>
      </c>
      <c r="C1232" s="3" t="s">
        <v>79</v>
      </c>
      <c r="D1232" s="3" t="s">
        <v>10</v>
      </c>
      <c r="E1232" s="28">
        <v>2471</v>
      </c>
      <c r="F1232" s="28">
        <v>1281</v>
      </c>
      <c r="G1232" s="59">
        <v>1187</v>
      </c>
      <c r="H1232" s="28">
        <v>3</v>
      </c>
      <c r="I1232" s="6" t="s">
        <v>8113</v>
      </c>
      <c r="J1232" s="6" t="s">
        <v>2469</v>
      </c>
      <c r="K1232" s="3" t="s">
        <v>4331</v>
      </c>
      <c r="L1232" s="3" t="s">
        <v>4332</v>
      </c>
    </row>
    <row r="1233" spans="1:12" s="13" customFormat="1" ht="20.100000000000001" customHeight="1">
      <c r="A1233" s="36">
        <v>6</v>
      </c>
      <c r="B1233" s="5" t="s">
        <v>4337</v>
      </c>
      <c r="C1233" s="3" t="s">
        <v>79</v>
      </c>
      <c r="D1233" s="3" t="s">
        <v>10</v>
      </c>
      <c r="E1233" s="27">
        <f>SUM(F1233:J1233)</f>
        <v>20</v>
      </c>
      <c r="F1233" s="27">
        <v>8</v>
      </c>
      <c r="G1233" s="60">
        <v>12</v>
      </c>
      <c r="H1233" s="27">
        <v>0</v>
      </c>
      <c r="I1233" s="6" t="s">
        <v>8113</v>
      </c>
      <c r="J1233" s="6" t="s">
        <v>4281</v>
      </c>
      <c r="K1233" s="3" t="s">
        <v>4282</v>
      </c>
      <c r="L1233" s="3" t="s">
        <v>4283</v>
      </c>
    </row>
    <row r="1234" spans="1:12" s="13" customFormat="1" ht="20.100000000000001" customHeight="1">
      <c r="A1234" s="36">
        <v>6</v>
      </c>
      <c r="B1234" s="5" t="s">
        <v>4571</v>
      </c>
      <c r="C1234" s="3" t="s">
        <v>193</v>
      </c>
      <c r="D1234" s="3" t="s">
        <v>10</v>
      </c>
      <c r="E1234" s="27">
        <f>SUM(F1234:J1234)</f>
        <v>5944</v>
      </c>
      <c r="F1234" s="27">
        <v>1987</v>
      </c>
      <c r="G1234" s="60">
        <v>3676</v>
      </c>
      <c r="H1234" s="27">
        <v>281</v>
      </c>
      <c r="I1234" s="6" t="s">
        <v>4526</v>
      </c>
      <c r="J1234" s="3" t="s">
        <v>4572</v>
      </c>
      <c r="K1234" s="3" t="s">
        <v>4573</v>
      </c>
      <c r="L1234" s="3" t="s">
        <v>4574</v>
      </c>
    </row>
    <row r="1235" spans="1:12" s="13" customFormat="1" ht="20.100000000000001" customHeight="1">
      <c r="A1235" s="36">
        <v>6</v>
      </c>
      <c r="B1235" s="5" t="s">
        <v>4575</v>
      </c>
      <c r="C1235" s="3" t="s">
        <v>193</v>
      </c>
      <c r="D1235" s="3" t="s">
        <v>10</v>
      </c>
      <c r="E1235" s="27">
        <f>SUM(F1235:J1235)</f>
        <v>5944</v>
      </c>
      <c r="F1235" s="27">
        <v>1987</v>
      </c>
      <c r="G1235" s="60">
        <v>3676</v>
      </c>
      <c r="H1235" s="27">
        <v>281</v>
      </c>
      <c r="I1235" s="6" t="s">
        <v>4526</v>
      </c>
      <c r="J1235" s="3" t="s">
        <v>4572</v>
      </c>
      <c r="K1235" s="3" t="s">
        <v>4576</v>
      </c>
      <c r="L1235" s="3" t="s">
        <v>4577</v>
      </c>
    </row>
    <row r="1236" spans="1:12" s="13" customFormat="1" ht="20.100000000000001" customHeight="1">
      <c r="A1236" s="36">
        <v>6</v>
      </c>
      <c r="B1236" s="5" t="s">
        <v>4585</v>
      </c>
      <c r="C1236" s="3" t="s">
        <v>193</v>
      </c>
      <c r="D1236" s="3" t="s">
        <v>1551</v>
      </c>
      <c r="E1236" s="27">
        <f>SUM(F1236:J1236)</f>
        <v>3711</v>
      </c>
      <c r="F1236" s="27">
        <v>580</v>
      </c>
      <c r="G1236" s="60">
        <v>2361</v>
      </c>
      <c r="H1236" s="27">
        <v>770</v>
      </c>
      <c r="I1236" s="6" t="s">
        <v>4526</v>
      </c>
      <c r="J1236" s="6" t="s">
        <v>4474</v>
      </c>
      <c r="K1236" s="3" t="s">
        <v>4586</v>
      </c>
      <c r="L1236" s="3" t="s">
        <v>4587</v>
      </c>
    </row>
    <row r="1237" spans="1:12" s="13" customFormat="1" ht="20.100000000000001" customHeight="1">
      <c r="A1237" s="36">
        <v>6</v>
      </c>
      <c r="B1237" s="5" t="s">
        <v>4595</v>
      </c>
      <c r="C1237" s="3" t="s">
        <v>2519</v>
      </c>
      <c r="D1237" s="3" t="s">
        <v>1551</v>
      </c>
      <c r="E1237" s="27">
        <v>2803</v>
      </c>
      <c r="F1237" s="27">
        <v>673</v>
      </c>
      <c r="G1237" s="60">
        <v>1933</v>
      </c>
      <c r="H1237" s="27">
        <v>197</v>
      </c>
      <c r="I1237" s="6" t="s">
        <v>4526</v>
      </c>
      <c r="J1237" s="6" t="s">
        <v>4596</v>
      </c>
      <c r="K1237" s="3" t="s">
        <v>4597</v>
      </c>
      <c r="L1237" s="3" t="s">
        <v>4598</v>
      </c>
    </row>
    <row r="1238" spans="1:12" s="13" customFormat="1" ht="20.100000000000001" customHeight="1">
      <c r="A1238" s="36">
        <v>6</v>
      </c>
      <c r="B1238" s="5" t="s">
        <v>4591</v>
      </c>
      <c r="C1238" s="3" t="s">
        <v>83</v>
      </c>
      <c r="D1238" s="3" t="s">
        <v>10</v>
      </c>
      <c r="E1238" s="27">
        <f t="shared" ref="E1238:E1243" si="24">SUM(F1238:J1238)</f>
        <v>2037</v>
      </c>
      <c r="F1238" s="27">
        <v>1467</v>
      </c>
      <c r="G1238" s="60">
        <v>560</v>
      </c>
      <c r="H1238" s="27">
        <v>10</v>
      </c>
      <c r="I1238" s="6" t="s">
        <v>1204</v>
      </c>
      <c r="J1238" s="6" t="s">
        <v>4562</v>
      </c>
      <c r="K1238" s="3" t="s">
        <v>4592</v>
      </c>
      <c r="L1238" s="3" t="s">
        <v>4593</v>
      </c>
    </row>
    <row r="1239" spans="1:12" s="13" customFormat="1" ht="20.100000000000001" customHeight="1">
      <c r="A1239" s="36">
        <v>6</v>
      </c>
      <c r="B1239" s="4" t="s">
        <v>4578</v>
      </c>
      <c r="C1239" s="3" t="s">
        <v>1635</v>
      </c>
      <c r="D1239" s="3" t="s">
        <v>1551</v>
      </c>
      <c r="E1239" s="27">
        <f t="shared" si="24"/>
        <v>2510</v>
      </c>
      <c r="F1239" s="27">
        <v>2160</v>
      </c>
      <c r="G1239" s="60">
        <v>200</v>
      </c>
      <c r="H1239" s="27">
        <v>150</v>
      </c>
      <c r="I1239" s="6" t="s">
        <v>4526</v>
      </c>
      <c r="J1239" s="6" t="s">
        <v>4538</v>
      </c>
      <c r="K1239" s="3" t="s">
        <v>4579</v>
      </c>
      <c r="L1239" s="3" t="s">
        <v>4501</v>
      </c>
    </row>
    <row r="1240" spans="1:12" s="13" customFormat="1" ht="20.100000000000001" customHeight="1">
      <c r="A1240" s="36">
        <v>6</v>
      </c>
      <c r="B1240" s="5" t="s">
        <v>4594</v>
      </c>
      <c r="C1240" s="3" t="s">
        <v>1635</v>
      </c>
      <c r="D1240" s="3" t="s">
        <v>1551</v>
      </c>
      <c r="E1240" s="27">
        <f t="shared" si="24"/>
        <v>2600</v>
      </c>
      <c r="F1240" s="27">
        <v>2400</v>
      </c>
      <c r="G1240" s="60">
        <v>150</v>
      </c>
      <c r="H1240" s="27">
        <v>50</v>
      </c>
      <c r="I1240" s="6" t="s">
        <v>1204</v>
      </c>
      <c r="J1240" s="6" t="s">
        <v>4562</v>
      </c>
      <c r="K1240" s="3" t="s">
        <v>4566</v>
      </c>
      <c r="L1240" s="3" t="s">
        <v>4567</v>
      </c>
    </row>
    <row r="1241" spans="1:12" s="13" customFormat="1" ht="20.100000000000001" customHeight="1">
      <c r="A1241" s="36">
        <v>6</v>
      </c>
      <c r="B1241" s="5" t="s">
        <v>4588</v>
      </c>
      <c r="C1241" s="3" t="s">
        <v>83</v>
      </c>
      <c r="D1241" s="3" t="s">
        <v>10</v>
      </c>
      <c r="E1241" s="27">
        <f t="shared" si="24"/>
        <v>269.64999999999998</v>
      </c>
      <c r="F1241" s="27">
        <v>165</v>
      </c>
      <c r="G1241" s="60">
        <v>91</v>
      </c>
      <c r="H1241" s="27">
        <f>G1241*0.15</f>
        <v>13.65</v>
      </c>
      <c r="I1241" s="6" t="s">
        <v>4526</v>
      </c>
      <c r="J1241" s="6" t="s">
        <v>4474</v>
      </c>
      <c r="K1241" s="3" t="s">
        <v>4589</v>
      </c>
      <c r="L1241" s="3" t="s">
        <v>4590</v>
      </c>
    </row>
    <row r="1242" spans="1:12" s="13" customFormat="1" ht="20.100000000000001" customHeight="1">
      <c r="A1242" s="36">
        <v>6</v>
      </c>
      <c r="B1242" s="5" t="s">
        <v>4599</v>
      </c>
      <c r="C1242" s="3" t="s">
        <v>147</v>
      </c>
      <c r="D1242" s="3" t="s">
        <v>10</v>
      </c>
      <c r="E1242" s="27">
        <f t="shared" si="24"/>
        <v>70</v>
      </c>
      <c r="F1242" s="27">
        <v>0</v>
      </c>
      <c r="G1242" s="60">
        <v>70</v>
      </c>
      <c r="H1242" s="27">
        <v>0</v>
      </c>
      <c r="I1242" s="6" t="s">
        <v>4526</v>
      </c>
      <c r="J1242" s="6" t="s">
        <v>4527</v>
      </c>
      <c r="K1242" s="3" t="s">
        <v>4600</v>
      </c>
      <c r="L1242" s="3" t="s">
        <v>4601</v>
      </c>
    </row>
    <row r="1243" spans="1:12" s="13" customFormat="1" ht="20.100000000000001" customHeight="1">
      <c r="A1243" s="36">
        <v>6</v>
      </c>
      <c r="B1243" s="4" t="s">
        <v>4580</v>
      </c>
      <c r="C1243" s="3" t="s">
        <v>83</v>
      </c>
      <c r="D1243" s="3" t="s">
        <v>1551</v>
      </c>
      <c r="E1243" s="27">
        <f t="shared" si="24"/>
        <v>100</v>
      </c>
      <c r="F1243" s="27">
        <v>20</v>
      </c>
      <c r="G1243" s="60">
        <v>50</v>
      </c>
      <c r="H1243" s="27">
        <v>30</v>
      </c>
      <c r="I1243" s="6" t="s">
        <v>4526</v>
      </c>
      <c r="J1243" s="6" t="s">
        <v>4538</v>
      </c>
      <c r="K1243" s="3" t="s">
        <v>4548</v>
      </c>
      <c r="L1243" s="3" t="s">
        <v>4549</v>
      </c>
    </row>
    <row r="1244" spans="1:12" s="13" customFormat="1" ht="20.100000000000001" customHeight="1">
      <c r="A1244" s="36">
        <v>6</v>
      </c>
      <c r="B1244" s="5" t="s">
        <v>4581</v>
      </c>
      <c r="C1244" s="3" t="s">
        <v>4582</v>
      </c>
      <c r="D1244" s="3" t="s">
        <v>1551</v>
      </c>
      <c r="E1244" s="27">
        <v>23500</v>
      </c>
      <c r="F1244" s="27">
        <v>0</v>
      </c>
      <c r="G1244" s="60">
        <v>0</v>
      </c>
      <c r="H1244" s="27">
        <v>0</v>
      </c>
      <c r="I1244" s="6" t="s">
        <v>4526</v>
      </c>
      <c r="J1244" s="6" t="s">
        <v>4474</v>
      </c>
      <c r="K1244" s="3" t="s">
        <v>4583</v>
      </c>
      <c r="L1244" s="3" t="s">
        <v>4584</v>
      </c>
    </row>
    <row r="1245" spans="1:12" s="13" customFormat="1" ht="20.100000000000001" customHeight="1">
      <c r="A1245" s="36">
        <v>6</v>
      </c>
      <c r="B1245" s="5" t="s">
        <v>3047</v>
      </c>
      <c r="C1245" s="5" t="s">
        <v>193</v>
      </c>
      <c r="D1245" s="3" t="s">
        <v>1644</v>
      </c>
      <c r="E1245" s="27">
        <f>SUM(F1245:J1245)</f>
        <v>1130</v>
      </c>
      <c r="F1245" s="27">
        <v>0</v>
      </c>
      <c r="G1245" s="60">
        <v>1100</v>
      </c>
      <c r="H1245" s="27">
        <v>30</v>
      </c>
      <c r="I1245" s="6" t="s">
        <v>3017</v>
      </c>
      <c r="J1245" s="6" t="s">
        <v>1770</v>
      </c>
      <c r="K1245" s="3" t="s">
        <v>3045</v>
      </c>
      <c r="L1245" s="3" t="s">
        <v>3046</v>
      </c>
    </row>
    <row r="1246" spans="1:12" s="13" customFormat="1" ht="20.100000000000001" customHeight="1">
      <c r="A1246" s="36">
        <v>6</v>
      </c>
      <c r="B1246" s="5" t="s">
        <v>3162</v>
      </c>
      <c r="C1246" s="3" t="s">
        <v>83</v>
      </c>
      <c r="D1246" s="3" t="s">
        <v>10</v>
      </c>
      <c r="E1246" s="27">
        <f>SUM(F1246:J1246)</f>
        <v>1000</v>
      </c>
      <c r="F1246" s="27">
        <v>0</v>
      </c>
      <c r="G1246" s="60">
        <v>950</v>
      </c>
      <c r="H1246" s="27">
        <v>50</v>
      </c>
      <c r="I1246" s="6" t="s">
        <v>3017</v>
      </c>
      <c r="J1246" s="6" t="s">
        <v>2451</v>
      </c>
      <c r="K1246" s="3" t="s">
        <v>3163</v>
      </c>
      <c r="L1246" s="3" t="s">
        <v>3164</v>
      </c>
    </row>
    <row r="1247" spans="1:12" s="13" customFormat="1" ht="20.100000000000001" customHeight="1">
      <c r="A1247" s="36">
        <v>6</v>
      </c>
      <c r="B1247" s="5" t="s">
        <v>3165</v>
      </c>
      <c r="C1247" s="3" t="s">
        <v>83</v>
      </c>
      <c r="D1247" s="3" t="s">
        <v>10</v>
      </c>
      <c r="E1247" s="27">
        <f>SUM(F1247:J1247)</f>
        <v>180</v>
      </c>
      <c r="F1247" s="27">
        <v>0</v>
      </c>
      <c r="G1247" s="60">
        <v>180</v>
      </c>
      <c r="H1247" s="27">
        <v>0</v>
      </c>
      <c r="I1247" s="6" t="s">
        <v>3017</v>
      </c>
      <c r="J1247" s="6" t="s">
        <v>2451</v>
      </c>
      <c r="K1247" s="3" t="s">
        <v>3166</v>
      </c>
      <c r="L1247" s="3" t="s">
        <v>3167</v>
      </c>
    </row>
    <row r="1248" spans="1:12" s="13" customFormat="1" ht="20.100000000000001" customHeight="1">
      <c r="A1248" s="36">
        <v>6</v>
      </c>
      <c r="B1248" s="5" t="s">
        <v>3031</v>
      </c>
      <c r="C1248" s="3" t="s">
        <v>83</v>
      </c>
      <c r="D1248" s="3" t="s">
        <v>37</v>
      </c>
      <c r="E1248" s="27">
        <v>250</v>
      </c>
      <c r="F1248" s="27">
        <v>100</v>
      </c>
      <c r="G1248" s="60">
        <v>150</v>
      </c>
      <c r="H1248" s="27">
        <v>0</v>
      </c>
      <c r="I1248" s="6" t="s">
        <v>3020</v>
      </c>
      <c r="J1248" s="6" t="s">
        <v>3022</v>
      </c>
      <c r="K1248" s="3" t="s">
        <v>3032</v>
      </c>
      <c r="L1248" s="3" t="s">
        <v>3027</v>
      </c>
    </row>
    <row r="1249" spans="1:12" s="13" customFormat="1" ht="20.100000000000001" customHeight="1">
      <c r="A1249" s="44">
        <v>6</v>
      </c>
      <c r="B1249" s="14" t="s">
        <v>1493</v>
      </c>
      <c r="C1249" s="16" t="s">
        <v>193</v>
      </c>
      <c r="D1249" s="16" t="s">
        <v>10</v>
      </c>
      <c r="E1249" s="15">
        <v>3070</v>
      </c>
      <c r="F1249" s="15">
        <v>460</v>
      </c>
      <c r="G1249" s="63">
        <v>2470</v>
      </c>
      <c r="H1249" s="15">
        <v>140</v>
      </c>
      <c r="I1249" s="26" t="s">
        <v>1489</v>
      </c>
      <c r="J1249" s="26" t="s">
        <v>1490</v>
      </c>
      <c r="K1249" s="16" t="s">
        <v>1494</v>
      </c>
      <c r="L1249" s="16" t="s">
        <v>1495</v>
      </c>
    </row>
    <row r="1250" spans="1:12" s="13" customFormat="1" ht="20.100000000000001" customHeight="1">
      <c r="A1250" s="36">
        <v>6</v>
      </c>
      <c r="B1250" s="5" t="s">
        <v>4881</v>
      </c>
      <c r="C1250" s="3" t="s">
        <v>2979</v>
      </c>
      <c r="D1250" s="3" t="s">
        <v>37</v>
      </c>
      <c r="E1250" s="27">
        <f>SUM(F1250:J1250)</f>
        <v>6000</v>
      </c>
      <c r="F1250" s="27">
        <v>5000</v>
      </c>
      <c r="G1250" s="60">
        <v>900</v>
      </c>
      <c r="H1250" s="27">
        <v>100</v>
      </c>
      <c r="I1250" s="6" t="s">
        <v>4882</v>
      </c>
      <c r="J1250" s="6" t="s">
        <v>4883</v>
      </c>
      <c r="K1250" s="3" t="s">
        <v>4884</v>
      </c>
      <c r="L1250" s="3" t="s">
        <v>4885</v>
      </c>
    </row>
    <row r="1251" spans="1:12" s="13" customFormat="1" ht="20.100000000000001" customHeight="1">
      <c r="A1251" s="36">
        <v>6</v>
      </c>
      <c r="B1251" s="5" t="s">
        <v>4880</v>
      </c>
      <c r="C1251" s="3" t="s">
        <v>79</v>
      </c>
      <c r="D1251" s="3" t="s">
        <v>10</v>
      </c>
      <c r="E1251" s="18">
        <v>1246</v>
      </c>
      <c r="F1251" s="18">
        <v>500</v>
      </c>
      <c r="G1251" s="61">
        <v>600</v>
      </c>
      <c r="H1251" s="18">
        <v>146</v>
      </c>
      <c r="I1251" s="6" t="s">
        <v>1489</v>
      </c>
      <c r="J1251" s="6" t="s">
        <v>1490</v>
      </c>
      <c r="K1251" s="3" t="s">
        <v>1491</v>
      </c>
      <c r="L1251" s="3" t="s">
        <v>1492</v>
      </c>
    </row>
    <row r="1252" spans="1:12" s="13" customFormat="1" ht="20.100000000000001" customHeight="1">
      <c r="A1252" s="36">
        <v>6</v>
      </c>
      <c r="B1252" s="5" t="s">
        <v>4879</v>
      </c>
      <c r="C1252" s="3" t="s">
        <v>83</v>
      </c>
      <c r="D1252" s="3" t="s">
        <v>10</v>
      </c>
      <c r="E1252" s="27">
        <f t="shared" ref="E1252:E1260" si="25">SUM(F1252:J1252)</f>
        <v>920</v>
      </c>
      <c r="F1252" s="27">
        <v>820</v>
      </c>
      <c r="G1252" s="60">
        <v>90</v>
      </c>
      <c r="H1252" s="27">
        <v>10</v>
      </c>
      <c r="I1252" s="6" t="s">
        <v>4786</v>
      </c>
      <c r="J1252" s="6" t="s">
        <v>4787</v>
      </c>
      <c r="K1252" s="3" t="s">
        <v>4876</v>
      </c>
      <c r="L1252" s="3" t="s">
        <v>4877</v>
      </c>
    </row>
    <row r="1253" spans="1:12" s="13" customFormat="1" ht="20.100000000000001" customHeight="1">
      <c r="A1253" s="36">
        <v>6</v>
      </c>
      <c r="B1253" s="5" t="s">
        <v>4875</v>
      </c>
      <c r="C1253" s="3" t="s">
        <v>83</v>
      </c>
      <c r="D1253" s="3" t="s">
        <v>10</v>
      </c>
      <c r="E1253" s="27">
        <f t="shared" si="25"/>
        <v>200</v>
      </c>
      <c r="F1253" s="27">
        <v>120</v>
      </c>
      <c r="G1253" s="60">
        <v>70</v>
      </c>
      <c r="H1253" s="27">
        <v>10</v>
      </c>
      <c r="I1253" s="6" t="s">
        <v>4786</v>
      </c>
      <c r="J1253" s="6" t="s">
        <v>4787</v>
      </c>
      <c r="K1253" s="3" t="s">
        <v>4876</v>
      </c>
      <c r="L1253" s="3" t="s">
        <v>4877</v>
      </c>
    </row>
    <row r="1254" spans="1:12" s="13" customFormat="1" ht="20.100000000000001" customHeight="1">
      <c r="A1254" s="36">
        <v>6</v>
      </c>
      <c r="B1254" s="5" t="s">
        <v>4874</v>
      </c>
      <c r="C1254" s="3" t="s">
        <v>83</v>
      </c>
      <c r="D1254" s="3" t="s">
        <v>10</v>
      </c>
      <c r="E1254" s="27">
        <f t="shared" si="25"/>
        <v>840</v>
      </c>
      <c r="F1254" s="27">
        <v>760</v>
      </c>
      <c r="G1254" s="60">
        <v>70</v>
      </c>
      <c r="H1254" s="27">
        <v>10</v>
      </c>
      <c r="I1254" s="6" t="s">
        <v>4786</v>
      </c>
      <c r="J1254" s="6" t="s">
        <v>4787</v>
      </c>
      <c r="K1254" s="3" t="s">
        <v>4871</v>
      </c>
      <c r="L1254" s="3" t="s">
        <v>4872</v>
      </c>
    </row>
    <row r="1255" spans="1:12" s="13" customFormat="1" ht="20.100000000000001" customHeight="1">
      <c r="A1255" s="36">
        <v>6</v>
      </c>
      <c r="B1255" s="5" t="s">
        <v>4878</v>
      </c>
      <c r="C1255" s="3" t="s">
        <v>83</v>
      </c>
      <c r="D1255" s="3" t="s">
        <v>10</v>
      </c>
      <c r="E1255" s="27">
        <f t="shared" si="25"/>
        <v>540</v>
      </c>
      <c r="F1255" s="27">
        <v>450</v>
      </c>
      <c r="G1255" s="60">
        <v>70</v>
      </c>
      <c r="H1255" s="27">
        <v>20</v>
      </c>
      <c r="I1255" s="6" t="s">
        <v>4786</v>
      </c>
      <c r="J1255" s="6" t="s">
        <v>4787</v>
      </c>
      <c r="K1255" s="3" t="s">
        <v>4876</v>
      </c>
      <c r="L1255" s="3" t="s">
        <v>4877</v>
      </c>
    </row>
    <row r="1256" spans="1:12" s="13" customFormat="1" ht="20.100000000000001" customHeight="1">
      <c r="A1256" s="36">
        <v>6</v>
      </c>
      <c r="B1256" s="5" t="s">
        <v>4889</v>
      </c>
      <c r="C1256" s="3" t="s">
        <v>83</v>
      </c>
      <c r="D1256" s="3" t="s">
        <v>10</v>
      </c>
      <c r="E1256" s="27">
        <f t="shared" si="25"/>
        <v>140</v>
      </c>
      <c r="F1256" s="27">
        <v>70</v>
      </c>
      <c r="G1256" s="60">
        <v>60</v>
      </c>
      <c r="H1256" s="27">
        <v>10</v>
      </c>
      <c r="I1256" s="6" t="s">
        <v>4882</v>
      </c>
      <c r="J1256" s="6" t="s">
        <v>4883</v>
      </c>
      <c r="K1256" s="3" t="s">
        <v>4890</v>
      </c>
      <c r="L1256" s="3" t="s">
        <v>4891</v>
      </c>
    </row>
    <row r="1257" spans="1:12" s="13" customFormat="1" ht="20.100000000000001" customHeight="1">
      <c r="A1257" s="36">
        <v>6</v>
      </c>
      <c r="B1257" s="5" t="s">
        <v>4870</v>
      </c>
      <c r="C1257" s="3" t="s">
        <v>83</v>
      </c>
      <c r="D1257" s="3" t="s">
        <v>10</v>
      </c>
      <c r="E1257" s="27">
        <f t="shared" si="25"/>
        <v>210</v>
      </c>
      <c r="F1257" s="27">
        <v>140</v>
      </c>
      <c r="G1257" s="60">
        <v>60</v>
      </c>
      <c r="H1257" s="27">
        <v>10</v>
      </c>
      <c r="I1257" s="6" t="s">
        <v>4786</v>
      </c>
      <c r="J1257" s="6" t="s">
        <v>4787</v>
      </c>
      <c r="K1257" s="3" t="s">
        <v>4871</v>
      </c>
      <c r="L1257" s="3" t="s">
        <v>4872</v>
      </c>
    </row>
    <row r="1258" spans="1:12" s="13" customFormat="1" ht="20.100000000000001" customHeight="1">
      <c r="A1258" s="36">
        <v>6</v>
      </c>
      <c r="B1258" s="5" t="s">
        <v>4873</v>
      </c>
      <c r="C1258" s="3" t="s">
        <v>83</v>
      </c>
      <c r="D1258" s="3" t="s">
        <v>10</v>
      </c>
      <c r="E1258" s="27">
        <f t="shared" si="25"/>
        <v>430</v>
      </c>
      <c r="F1258" s="27">
        <v>360</v>
      </c>
      <c r="G1258" s="60">
        <v>60</v>
      </c>
      <c r="H1258" s="27">
        <v>10</v>
      </c>
      <c r="I1258" s="6" t="s">
        <v>4786</v>
      </c>
      <c r="J1258" s="6" t="s">
        <v>4787</v>
      </c>
      <c r="K1258" s="3" t="s">
        <v>4871</v>
      </c>
      <c r="L1258" s="3" t="s">
        <v>4872</v>
      </c>
    </row>
    <row r="1259" spans="1:12" s="13" customFormat="1" ht="20.100000000000001" customHeight="1">
      <c r="A1259" s="36">
        <v>6</v>
      </c>
      <c r="B1259" s="5" t="s">
        <v>4892</v>
      </c>
      <c r="C1259" s="3" t="s">
        <v>83</v>
      </c>
      <c r="D1259" s="3" t="s">
        <v>10</v>
      </c>
      <c r="E1259" s="27">
        <f t="shared" si="25"/>
        <v>820</v>
      </c>
      <c r="F1259" s="27">
        <v>750</v>
      </c>
      <c r="G1259" s="60">
        <v>60</v>
      </c>
      <c r="H1259" s="27">
        <v>10</v>
      </c>
      <c r="I1259" s="6" t="s">
        <v>4882</v>
      </c>
      <c r="J1259" s="6" t="s">
        <v>4883</v>
      </c>
      <c r="K1259" s="3" t="s">
        <v>4890</v>
      </c>
      <c r="L1259" s="3" t="s">
        <v>4891</v>
      </c>
    </row>
    <row r="1260" spans="1:12" s="13" customFormat="1" ht="20.100000000000001" customHeight="1">
      <c r="A1260" s="36">
        <v>6</v>
      </c>
      <c r="B1260" s="5" t="s">
        <v>4886</v>
      </c>
      <c r="C1260" s="3" t="s">
        <v>83</v>
      </c>
      <c r="D1260" s="3" t="s">
        <v>37</v>
      </c>
      <c r="E1260" s="27">
        <f t="shared" si="25"/>
        <v>2870</v>
      </c>
      <c r="F1260" s="27">
        <v>2800</v>
      </c>
      <c r="G1260" s="60">
        <v>60</v>
      </c>
      <c r="H1260" s="27">
        <v>10</v>
      </c>
      <c r="I1260" s="6" t="s">
        <v>4882</v>
      </c>
      <c r="J1260" s="6" t="s">
        <v>4883</v>
      </c>
      <c r="K1260" s="3" t="s">
        <v>4887</v>
      </c>
      <c r="L1260" s="3" t="s">
        <v>4888</v>
      </c>
    </row>
    <row r="1261" spans="1:12" s="13" customFormat="1" ht="20.100000000000001" customHeight="1">
      <c r="A1261" s="36">
        <v>6</v>
      </c>
      <c r="B1261" s="5" t="s">
        <v>8057</v>
      </c>
      <c r="C1261" s="3" t="s">
        <v>14</v>
      </c>
      <c r="D1261" s="3" t="s">
        <v>10</v>
      </c>
      <c r="E1261" s="27">
        <v>1000</v>
      </c>
      <c r="F1261" s="27">
        <v>450</v>
      </c>
      <c r="G1261" s="60">
        <v>350</v>
      </c>
      <c r="H1261" s="28">
        <v>200</v>
      </c>
      <c r="I1261" s="6" t="s">
        <v>206</v>
      </c>
      <c r="J1261" s="6" t="s">
        <v>8027</v>
      </c>
      <c r="K1261" s="3" t="s">
        <v>8058</v>
      </c>
      <c r="L1261" s="3" t="s">
        <v>8059</v>
      </c>
    </row>
    <row r="1262" spans="1:12" s="13" customFormat="1" ht="20.100000000000001" customHeight="1">
      <c r="A1262" s="36">
        <v>6</v>
      </c>
      <c r="B1262" s="5" t="s">
        <v>8060</v>
      </c>
      <c r="C1262" s="3" t="s">
        <v>14</v>
      </c>
      <c r="D1262" s="3" t="s">
        <v>10</v>
      </c>
      <c r="E1262" s="27">
        <v>400</v>
      </c>
      <c r="F1262" s="27">
        <v>180</v>
      </c>
      <c r="G1262" s="60">
        <v>190</v>
      </c>
      <c r="H1262" s="28">
        <v>30</v>
      </c>
      <c r="I1262" s="6" t="s">
        <v>206</v>
      </c>
      <c r="J1262" s="6" t="s">
        <v>8027</v>
      </c>
      <c r="K1262" s="3" t="s">
        <v>8061</v>
      </c>
      <c r="L1262" s="3" t="s">
        <v>8062</v>
      </c>
    </row>
    <row r="1263" spans="1:12" s="13" customFormat="1" ht="20.100000000000001" customHeight="1">
      <c r="A1263" s="36">
        <v>6</v>
      </c>
      <c r="B1263" s="5" t="s">
        <v>8063</v>
      </c>
      <c r="C1263" s="3" t="s">
        <v>79</v>
      </c>
      <c r="D1263" s="3" t="s">
        <v>10</v>
      </c>
      <c r="E1263" s="27">
        <v>670</v>
      </c>
      <c r="F1263" s="27">
        <v>340</v>
      </c>
      <c r="G1263" s="60">
        <v>330</v>
      </c>
      <c r="H1263" s="28"/>
      <c r="I1263" s="6" t="s">
        <v>206</v>
      </c>
      <c r="J1263" s="6" t="s">
        <v>207</v>
      </c>
      <c r="K1263" s="3" t="s">
        <v>8064</v>
      </c>
      <c r="L1263" s="3" t="s">
        <v>8065</v>
      </c>
    </row>
    <row r="1264" spans="1:12" s="13" customFormat="1" ht="20.100000000000001" customHeight="1">
      <c r="A1264" s="36">
        <v>6</v>
      </c>
      <c r="B1264" s="5" t="s">
        <v>3679</v>
      </c>
      <c r="C1264" s="3" t="s">
        <v>14</v>
      </c>
      <c r="D1264" s="3" t="s">
        <v>10</v>
      </c>
      <c r="E1264" s="27">
        <f t="shared" ref="E1264:E1269" si="26">SUM(F1264:J1264)</f>
        <v>2956</v>
      </c>
      <c r="F1264" s="27">
        <v>1156</v>
      </c>
      <c r="G1264" s="60">
        <v>1770</v>
      </c>
      <c r="H1264" s="27">
        <v>30</v>
      </c>
      <c r="I1264" s="6" t="s">
        <v>3387</v>
      </c>
      <c r="J1264" s="6" t="s">
        <v>3422</v>
      </c>
      <c r="K1264" s="3" t="s">
        <v>1052</v>
      </c>
      <c r="L1264" s="3" t="s">
        <v>3512</v>
      </c>
    </row>
    <row r="1265" spans="1:229" s="13" customFormat="1" ht="20.100000000000001" customHeight="1">
      <c r="A1265" s="36">
        <v>6</v>
      </c>
      <c r="B1265" s="5" t="s">
        <v>3678</v>
      </c>
      <c r="C1265" s="3" t="s">
        <v>14</v>
      </c>
      <c r="D1265" s="3" t="s">
        <v>10</v>
      </c>
      <c r="E1265" s="27">
        <f t="shared" si="26"/>
        <v>2903</v>
      </c>
      <c r="F1265" s="27">
        <v>1226</v>
      </c>
      <c r="G1265" s="60">
        <v>1651</v>
      </c>
      <c r="H1265" s="27">
        <v>26</v>
      </c>
      <c r="I1265" s="6" t="s">
        <v>3423</v>
      </c>
      <c r="J1265" s="6" t="s">
        <v>3424</v>
      </c>
      <c r="K1265" s="3" t="s">
        <v>1052</v>
      </c>
      <c r="L1265" s="3" t="s">
        <v>3512</v>
      </c>
    </row>
    <row r="1266" spans="1:229" s="13" customFormat="1" ht="20.100000000000001" customHeight="1">
      <c r="A1266" s="36">
        <v>6</v>
      </c>
      <c r="B1266" s="5" t="s">
        <v>3680</v>
      </c>
      <c r="C1266" s="3" t="s">
        <v>14</v>
      </c>
      <c r="D1266" s="3" t="s">
        <v>10</v>
      </c>
      <c r="E1266" s="27">
        <f t="shared" si="26"/>
        <v>971</v>
      </c>
      <c r="F1266" s="27">
        <v>355</v>
      </c>
      <c r="G1266" s="60">
        <v>602</v>
      </c>
      <c r="H1266" s="27">
        <v>14</v>
      </c>
      <c r="I1266" s="6" t="s">
        <v>3387</v>
      </c>
      <c r="J1266" s="6" t="s">
        <v>3422</v>
      </c>
      <c r="K1266" s="3" t="s">
        <v>1052</v>
      </c>
      <c r="L1266" s="3" t="s">
        <v>3512</v>
      </c>
    </row>
    <row r="1267" spans="1:229" s="13" customFormat="1" ht="20.100000000000001" customHeight="1">
      <c r="A1267" s="36">
        <v>6</v>
      </c>
      <c r="B1267" s="5" t="s">
        <v>3674</v>
      </c>
      <c r="C1267" s="3" t="s">
        <v>79</v>
      </c>
      <c r="D1267" s="3" t="s">
        <v>3448</v>
      </c>
      <c r="E1267" s="18">
        <f t="shared" si="26"/>
        <v>1000</v>
      </c>
      <c r="F1267" s="18">
        <v>300</v>
      </c>
      <c r="G1267" s="61">
        <v>600</v>
      </c>
      <c r="H1267" s="18">
        <v>100</v>
      </c>
      <c r="I1267" s="6" t="s">
        <v>3423</v>
      </c>
      <c r="J1267" s="6" t="s">
        <v>3675</v>
      </c>
      <c r="K1267" s="3" t="s">
        <v>3676</v>
      </c>
      <c r="L1267" s="3" t="s">
        <v>3677</v>
      </c>
    </row>
    <row r="1268" spans="1:229" s="13" customFormat="1" ht="20.100000000000001" customHeight="1">
      <c r="A1268" s="36">
        <v>6</v>
      </c>
      <c r="B1268" s="5" t="s">
        <v>3670</v>
      </c>
      <c r="C1268" s="3" t="s">
        <v>83</v>
      </c>
      <c r="D1268" s="3" t="s">
        <v>10</v>
      </c>
      <c r="E1268" s="18">
        <f t="shared" si="26"/>
        <v>3150</v>
      </c>
      <c r="F1268" s="18">
        <v>2650</v>
      </c>
      <c r="G1268" s="61">
        <v>430</v>
      </c>
      <c r="H1268" s="18">
        <v>70</v>
      </c>
      <c r="I1268" s="6" t="s">
        <v>3423</v>
      </c>
      <c r="J1268" s="6" t="s">
        <v>3671</v>
      </c>
      <c r="K1268" s="3" t="s">
        <v>3672</v>
      </c>
      <c r="L1268" s="3" t="s">
        <v>3673</v>
      </c>
    </row>
    <row r="1269" spans="1:229" s="13" customFormat="1" ht="20.100000000000001" customHeight="1">
      <c r="A1269" s="36">
        <v>6</v>
      </c>
      <c r="B1269" s="5" t="s">
        <v>3669</v>
      </c>
      <c r="C1269" s="3" t="s">
        <v>3426</v>
      </c>
      <c r="D1269" s="3" t="s">
        <v>10</v>
      </c>
      <c r="E1269" s="18">
        <f t="shared" si="26"/>
        <v>332</v>
      </c>
      <c r="F1269" s="18">
        <v>77</v>
      </c>
      <c r="G1269" s="61">
        <v>250</v>
      </c>
      <c r="H1269" s="18">
        <v>5</v>
      </c>
      <c r="I1269" s="6" t="s">
        <v>3423</v>
      </c>
      <c r="J1269" s="6" t="s">
        <v>3427</v>
      </c>
      <c r="K1269" s="3" t="s">
        <v>3428</v>
      </c>
      <c r="L1269" s="3" t="s">
        <v>3429</v>
      </c>
    </row>
    <row r="1270" spans="1:229" s="13" customFormat="1" ht="20.100000000000001" customHeight="1">
      <c r="A1270" s="36">
        <v>6</v>
      </c>
      <c r="B1270" s="5" t="s">
        <v>1071</v>
      </c>
      <c r="C1270" s="3" t="s">
        <v>83</v>
      </c>
      <c r="D1270" s="3" t="s">
        <v>10</v>
      </c>
      <c r="E1270" s="18">
        <v>1218</v>
      </c>
      <c r="F1270" s="18">
        <v>782</v>
      </c>
      <c r="G1270" s="61">
        <v>190</v>
      </c>
      <c r="H1270" s="18">
        <v>246</v>
      </c>
      <c r="I1270" s="6" t="s">
        <v>3435</v>
      </c>
      <c r="J1270" s="6" t="s">
        <v>1025</v>
      </c>
      <c r="K1270" s="3" t="s">
        <v>1072</v>
      </c>
      <c r="L1270" s="3" t="s">
        <v>1073</v>
      </c>
    </row>
    <row r="1271" spans="1:229" s="13" customFormat="1" ht="20.100000000000001" customHeight="1">
      <c r="A1271" s="36">
        <v>6</v>
      </c>
      <c r="B1271" s="5" t="s">
        <v>3667</v>
      </c>
      <c r="C1271" s="3" t="s">
        <v>193</v>
      </c>
      <c r="D1271" s="3" t="s">
        <v>10</v>
      </c>
      <c r="E1271" s="18">
        <v>448</v>
      </c>
      <c r="F1271" s="18">
        <v>300</v>
      </c>
      <c r="G1271" s="61">
        <v>148</v>
      </c>
      <c r="H1271" s="28" t="s">
        <v>2227</v>
      </c>
      <c r="I1271" s="6" t="s">
        <v>3435</v>
      </c>
      <c r="J1271" s="6" t="s">
        <v>3584</v>
      </c>
      <c r="K1271" s="3" t="s">
        <v>3668</v>
      </c>
      <c r="L1271" s="3" t="s">
        <v>1070</v>
      </c>
    </row>
    <row r="1272" spans="1:229" s="13" customFormat="1" ht="20.100000000000001" customHeight="1">
      <c r="A1272" s="36">
        <v>6</v>
      </c>
      <c r="B1272" s="5" t="s">
        <v>3666</v>
      </c>
      <c r="C1272" s="3" t="s">
        <v>193</v>
      </c>
      <c r="D1272" s="3" t="s">
        <v>1551</v>
      </c>
      <c r="E1272" s="18">
        <v>200</v>
      </c>
      <c r="F1272" s="18">
        <v>100</v>
      </c>
      <c r="G1272" s="61">
        <v>100</v>
      </c>
      <c r="H1272" s="28" t="s">
        <v>2227</v>
      </c>
      <c r="I1272" s="6" t="s">
        <v>3435</v>
      </c>
      <c r="J1272" s="6" t="s">
        <v>3584</v>
      </c>
      <c r="K1272" s="3" t="s">
        <v>3585</v>
      </c>
      <c r="L1272" s="3" t="s">
        <v>1069</v>
      </c>
    </row>
    <row r="1273" spans="1:229" s="13" customFormat="1" ht="20.100000000000001" customHeight="1">
      <c r="A1273" s="36">
        <v>6</v>
      </c>
      <c r="B1273" s="5" t="s">
        <v>3663</v>
      </c>
      <c r="C1273" s="3" t="s">
        <v>79</v>
      </c>
      <c r="D1273" s="3" t="s">
        <v>1551</v>
      </c>
      <c r="E1273" s="18">
        <f>SUM(F1273:J1273)</f>
        <v>600</v>
      </c>
      <c r="F1273" s="18">
        <v>500</v>
      </c>
      <c r="G1273" s="61">
        <v>95</v>
      </c>
      <c r="H1273" s="18">
        <v>5</v>
      </c>
      <c r="I1273" s="6" t="s">
        <v>3435</v>
      </c>
      <c r="J1273" s="6" t="s">
        <v>3531</v>
      </c>
      <c r="K1273" s="3" t="s">
        <v>3664</v>
      </c>
      <c r="L1273" s="3" t="s">
        <v>3665</v>
      </c>
    </row>
    <row r="1274" spans="1:229" s="13" customFormat="1" ht="20.100000000000001" customHeight="1">
      <c r="A1274" s="36">
        <v>6</v>
      </c>
      <c r="B1274" s="5" t="s">
        <v>3662</v>
      </c>
      <c r="C1274" s="3" t="s">
        <v>147</v>
      </c>
      <c r="D1274" s="3" t="s">
        <v>67</v>
      </c>
      <c r="E1274" s="18">
        <v>70</v>
      </c>
      <c r="F1274" s="18">
        <v>10</v>
      </c>
      <c r="G1274" s="61">
        <v>60</v>
      </c>
      <c r="H1274" s="18">
        <v>0</v>
      </c>
      <c r="I1274" s="6" t="s">
        <v>3435</v>
      </c>
      <c r="J1274" s="6" t="s">
        <v>3531</v>
      </c>
      <c r="K1274" s="3" t="s">
        <v>3661</v>
      </c>
      <c r="L1274" s="3" t="s">
        <v>1068</v>
      </c>
    </row>
    <row r="1275" spans="1:229" s="13" customFormat="1" ht="20.100000000000001" customHeight="1">
      <c r="A1275" s="36">
        <v>6</v>
      </c>
      <c r="B1275" s="5" t="s">
        <v>3660</v>
      </c>
      <c r="C1275" s="3" t="s">
        <v>147</v>
      </c>
      <c r="D1275" s="3" t="s">
        <v>67</v>
      </c>
      <c r="E1275" s="18">
        <v>70</v>
      </c>
      <c r="F1275" s="18">
        <v>10</v>
      </c>
      <c r="G1275" s="61">
        <v>60</v>
      </c>
      <c r="H1275" s="28" t="s">
        <v>2227</v>
      </c>
      <c r="I1275" s="6" t="s">
        <v>3435</v>
      </c>
      <c r="J1275" s="6" t="s">
        <v>3531</v>
      </c>
      <c r="K1275" s="3" t="s">
        <v>3661</v>
      </c>
      <c r="L1275" s="3" t="s">
        <v>1067</v>
      </c>
    </row>
    <row r="1276" spans="1:229" s="13" customFormat="1" ht="20.100000000000001" customHeight="1">
      <c r="A1276" s="36">
        <v>6</v>
      </c>
      <c r="B1276" s="5" t="s">
        <v>3659</v>
      </c>
      <c r="C1276" s="3" t="s">
        <v>147</v>
      </c>
      <c r="D1276" s="3" t="s">
        <v>67</v>
      </c>
      <c r="E1276" s="18">
        <v>80</v>
      </c>
      <c r="F1276" s="18">
        <v>30</v>
      </c>
      <c r="G1276" s="61">
        <v>45</v>
      </c>
      <c r="H1276" s="18">
        <v>5</v>
      </c>
      <c r="I1276" s="6" t="s">
        <v>3435</v>
      </c>
      <c r="J1276" s="6" t="s">
        <v>1025</v>
      </c>
      <c r="K1276" s="3" t="s">
        <v>3436</v>
      </c>
      <c r="L1276" s="3" t="s">
        <v>3437</v>
      </c>
    </row>
    <row r="1277" spans="1:229" s="13" customFormat="1" ht="20.100000000000001" customHeight="1">
      <c r="A1277" s="36">
        <v>6</v>
      </c>
      <c r="B1277" s="5" t="s">
        <v>3658</v>
      </c>
      <c r="C1277" s="3" t="s">
        <v>193</v>
      </c>
      <c r="D1277" s="3" t="s">
        <v>10</v>
      </c>
      <c r="E1277" s="18">
        <v>131</v>
      </c>
      <c r="F1277" s="18">
        <v>100</v>
      </c>
      <c r="G1277" s="61">
        <v>31</v>
      </c>
      <c r="H1277" s="28" t="s">
        <v>2227</v>
      </c>
      <c r="I1277" s="6" t="s">
        <v>3435</v>
      </c>
      <c r="J1277" s="6" t="s">
        <v>3584</v>
      </c>
      <c r="K1277" s="3" t="s">
        <v>3585</v>
      </c>
      <c r="L1277" s="3" t="s">
        <v>1066</v>
      </c>
    </row>
    <row r="1278" spans="1:229" s="13" customFormat="1" ht="20.100000000000001" customHeight="1">
      <c r="A1278" s="36">
        <v>6</v>
      </c>
      <c r="B1278" s="5" t="s">
        <v>867</v>
      </c>
      <c r="C1278" s="3" t="s">
        <v>14</v>
      </c>
      <c r="D1278" s="3" t="s">
        <v>10</v>
      </c>
      <c r="E1278" s="27">
        <f>SUM(F1278:J1278)</f>
        <v>959</v>
      </c>
      <c r="F1278" s="27">
        <v>513</v>
      </c>
      <c r="G1278" s="60">
        <v>389</v>
      </c>
      <c r="H1278" s="27">
        <v>57</v>
      </c>
      <c r="I1278" s="6" t="s">
        <v>2660</v>
      </c>
      <c r="J1278" s="6" t="s">
        <v>2755</v>
      </c>
      <c r="K1278" s="3" t="s">
        <v>868</v>
      </c>
      <c r="L1278" s="3" t="s">
        <v>869</v>
      </c>
    </row>
    <row r="1279" spans="1:229" s="8" customFormat="1" ht="20.100000000000001" customHeight="1">
      <c r="A1279" s="36">
        <v>6</v>
      </c>
      <c r="B1279" s="5" t="s">
        <v>861</v>
      </c>
      <c r="C1279" s="3" t="s">
        <v>83</v>
      </c>
      <c r="D1279" s="3" t="s">
        <v>10</v>
      </c>
      <c r="E1279" s="27">
        <v>100</v>
      </c>
      <c r="F1279" s="27">
        <v>0</v>
      </c>
      <c r="G1279" s="60">
        <v>100</v>
      </c>
      <c r="H1279" s="27">
        <v>0</v>
      </c>
      <c r="I1279" s="6" t="s">
        <v>2663</v>
      </c>
      <c r="J1279" s="6" t="s">
        <v>2664</v>
      </c>
      <c r="K1279" s="3" t="s">
        <v>862</v>
      </c>
      <c r="L1279" s="3" t="s">
        <v>863</v>
      </c>
      <c r="M1279" s="13"/>
      <c r="N1279" s="13"/>
      <c r="O1279" s="13"/>
      <c r="P1279" s="13"/>
      <c r="Q1279" s="13"/>
      <c r="R1279" s="13"/>
      <c r="S1279" s="13"/>
      <c r="T1279" s="13"/>
      <c r="U1279" s="13"/>
      <c r="V1279" s="13"/>
      <c r="W1279" s="13"/>
      <c r="X1279" s="13"/>
      <c r="Y1279" s="13"/>
      <c r="Z1279" s="13"/>
      <c r="AA1279" s="13"/>
      <c r="AB1279" s="13"/>
      <c r="AC1279" s="13"/>
      <c r="AD1279" s="13"/>
      <c r="AE1279" s="13"/>
      <c r="AF1279" s="13"/>
      <c r="AG1279" s="13"/>
      <c r="AH1279" s="13"/>
      <c r="AI1279" s="13"/>
      <c r="AJ1279" s="13"/>
      <c r="AK1279" s="13"/>
      <c r="AL1279" s="13"/>
      <c r="AM1279" s="13"/>
      <c r="AN1279" s="13"/>
      <c r="AO1279" s="13"/>
      <c r="AP1279" s="13"/>
      <c r="AQ1279" s="13"/>
      <c r="AR1279" s="13"/>
      <c r="AS1279" s="13"/>
      <c r="AT1279" s="13"/>
      <c r="AU1279" s="13"/>
      <c r="AV1279" s="13"/>
      <c r="AW1279" s="13"/>
      <c r="AX1279" s="13"/>
      <c r="AY1279" s="13"/>
      <c r="AZ1279" s="13"/>
      <c r="BA1279" s="13"/>
      <c r="BB1279" s="13"/>
      <c r="BC1279" s="13"/>
      <c r="BD1279" s="13"/>
      <c r="BE1279" s="13"/>
      <c r="BF1279" s="13"/>
      <c r="BG1279" s="13"/>
      <c r="BH1279" s="13"/>
      <c r="BI1279" s="13"/>
      <c r="BJ1279" s="13"/>
      <c r="BK1279" s="13"/>
      <c r="BL1279" s="13"/>
      <c r="BM1279" s="13"/>
      <c r="BN1279" s="13"/>
      <c r="BO1279" s="13"/>
      <c r="BP1279" s="13"/>
      <c r="BQ1279" s="13"/>
      <c r="BR1279" s="13"/>
      <c r="BS1279" s="13"/>
      <c r="BT1279" s="13"/>
      <c r="BU1279" s="13"/>
      <c r="BV1279" s="13"/>
      <c r="BW1279" s="13"/>
      <c r="BX1279" s="13"/>
      <c r="BY1279" s="13"/>
      <c r="BZ1279" s="13"/>
      <c r="CA1279" s="13"/>
      <c r="CB1279" s="13"/>
      <c r="CC1279" s="13"/>
      <c r="CD1279" s="13"/>
      <c r="CE1279" s="13"/>
      <c r="CF1279" s="13"/>
      <c r="CG1279" s="13"/>
      <c r="CH1279" s="13"/>
      <c r="CI1279" s="13"/>
      <c r="CJ1279" s="13"/>
      <c r="CK1279" s="13"/>
      <c r="CL1279" s="13"/>
      <c r="CM1279" s="13"/>
      <c r="CN1279" s="13"/>
      <c r="CO1279" s="13"/>
      <c r="CP1279" s="13"/>
      <c r="CQ1279" s="13"/>
      <c r="CR1279" s="13"/>
      <c r="CS1279" s="13"/>
      <c r="CT1279" s="13"/>
      <c r="CU1279" s="13"/>
      <c r="CV1279" s="13"/>
      <c r="CW1279" s="13"/>
      <c r="CX1279" s="13"/>
      <c r="CY1279" s="13"/>
      <c r="CZ1279" s="13"/>
      <c r="DA1279" s="13"/>
      <c r="DB1279" s="13"/>
      <c r="DC1279" s="13"/>
      <c r="DD1279" s="13"/>
      <c r="DE1279" s="13"/>
      <c r="DF1279" s="13"/>
      <c r="DG1279" s="13"/>
      <c r="DH1279" s="13"/>
      <c r="DI1279" s="13"/>
      <c r="DJ1279" s="13"/>
      <c r="DK1279" s="13"/>
      <c r="DL1279" s="13"/>
      <c r="DM1279" s="13"/>
      <c r="DN1279" s="13"/>
      <c r="DO1279" s="13"/>
      <c r="DP1279" s="13"/>
      <c r="DQ1279" s="13"/>
      <c r="DR1279" s="13"/>
      <c r="DS1279" s="13"/>
      <c r="DT1279" s="13"/>
      <c r="DU1279" s="13"/>
      <c r="DV1279" s="13"/>
      <c r="DW1279" s="13"/>
      <c r="DX1279" s="13"/>
      <c r="DY1279" s="13"/>
      <c r="DZ1279" s="13"/>
      <c r="EA1279" s="13"/>
      <c r="EB1279" s="13"/>
      <c r="EC1279" s="13"/>
      <c r="ED1279" s="13"/>
      <c r="EE1279" s="13"/>
      <c r="EF1279" s="13"/>
      <c r="EG1279" s="13"/>
      <c r="EH1279" s="13"/>
      <c r="EI1279" s="13"/>
      <c r="EJ1279" s="13"/>
      <c r="EK1279" s="13"/>
      <c r="EL1279" s="13"/>
      <c r="EM1279" s="13"/>
      <c r="EN1279" s="13"/>
      <c r="EO1279" s="13"/>
      <c r="EP1279" s="13"/>
      <c r="EQ1279" s="13"/>
      <c r="ER1279" s="13"/>
      <c r="ES1279" s="13"/>
      <c r="ET1279" s="13"/>
      <c r="EU1279" s="13"/>
      <c r="EV1279" s="13"/>
      <c r="EW1279" s="13"/>
      <c r="EX1279" s="13"/>
      <c r="EY1279" s="13"/>
      <c r="EZ1279" s="13"/>
      <c r="FA1279" s="13"/>
      <c r="FB1279" s="13"/>
      <c r="FC1279" s="13"/>
      <c r="FD1279" s="13"/>
      <c r="FE1279" s="13"/>
      <c r="FF1279" s="13"/>
      <c r="FG1279" s="13"/>
      <c r="FH1279" s="13"/>
      <c r="FI1279" s="13"/>
      <c r="FJ1279" s="13"/>
      <c r="FK1279" s="13"/>
      <c r="FL1279" s="13"/>
      <c r="FM1279" s="13"/>
      <c r="FN1279" s="13"/>
      <c r="FO1279" s="13"/>
      <c r="FP1279" s="13"/>
      <c r="FQ1279" s="13"/>
      <c r="FR1279" s="13"/>
      <c r="FS1279" s="13"/>
      <c r="FT1279" s="13"/>
      <c r="FU1279" s="13"/>
      <c r="FV1279" s="13"/>
      <c r="FW1279" s="13"/>
      <c r="FX1279" s="13"/>
      <c r="FY1279" s="13"/>
      <c r="FZ1279" s="13"/>
      <c r="GA1279" s="13"/>
      <c r="GB1279" s="13"/>
      <c r="GC1279" s="13"/>
      <c r="GD1279" s="13"/>
      <c r="GE1279" s="13"/>
      <c r="GF1279" s="13"/>
      <c r="GG1279" s="13"/>
      <c r="GH1279" s="13"/>
      <c r="GI1279" s="13"/>
      <c r="GJ1279" s="13"/>
      <c r="GK1279" s="13"/>
      <c r="GL1279" s="13"/>
      <c r="GM1279" s="13"/>
      <c r="GN1279" s="13"/>
      <c r="GO1279" s="13"/>
      <c r="GP1279" s="13"/>
      <c r="GQ1279" s="13"/>
      <c r="GR1279" s="13"/>
      <c r="GS1279" s="13"/>
      <c r="GT1279" s="13"/>
      <c r="GU1279" s="13"/>
      <c r="GV1279" s="13"/>
      <c r="GW1279" s="13"/>
      <c r="GX1279" s="13"/>
      <c r="GY1279" s="13"/>
      <c r="GZ1279" s="13"/>
      <c r="HA1279" s="13"/>
      <c r="HB1279" s="13"/>
      <c r="HC1279" s="13"/>
      <c r="HD1279" s="13"/>
      <c r="HE1279" s="13"/>
      <c r="HF1279" s="13"/>
      <c r="HG1279" s="13"/>
      <c r="HH1279" s="13"/>
      <c r="HI1279" s="13"/>
      <c r="HJ1279" s="13"/>
      <c r="HK1279" s="13"/>
      <c r="HL1279" s="13"/>
      <c r="HM1279" s="13"/>
      <c r="HN1279" s="13"/>
      <c r="HO1279" s="13"/>
      <c r="HP1279" s="13"/>
      <c r="HQ1279" s="13"/>
      <c r="HR1279" s="13"/>
      <c r="HS1279" s="13"/>
      <c r="HT1279" s="13"/>
      <c r="HU1279" s="13"/>
    </row>
    <row r="1280" spans="1:229" s="8" customFormat="1" ht="20.100000000000001" customHeight="1">
      <c r="A1280" s="36">
        <v>6</v>
      </c>
      <c r="B1280" s="5" t="s">
        <v>865</v>
      </c>
      <c r="C1280" s="3" t="s">
        <v>83</v>
      </c>
      <c r="D1280" s="3" t="s">
        <v>10</v>
      </c>
      <c r="E1280" s="27">
        <v>80</v>
      </c>
      <c r="F1280" s="27">
        <v>0</v>
      </c>
      <c r="G1280" s="60">
        <v>80</v>
      </c>
      <c r="H1280" s="27">
        <v>0</v>
      </c>
      <c r="I1280" s="6" t="s">
        <v>2666</v>
      </c>
      <c r="J1280" s="6" t="s">
        <v>2667</v>
      </c>
      <c r="K1280" s="3" t="s">
        <v>866</v>
      </c>
      <c r="L1280" s="3" t="s">
        <v>774</v>
      </c>
      <c r="M1280" s="13"/>
      <c r="N1280" s="13"/>
      <c r="O1280" s="13"/>
      <c r="P1280" s="13"/>
      <c r="Q1280" s="13"/>
      <c r="R1280" s="13"/>
      <c r="S1280" s="13"/>
      <c r="T1280" s="13"/>
      <c r="U1280" s="13"/>
      <c r="V1280" s="13"/>
      <c r="W1280" s="13"/>
      <c r="X1280" s="13"/>
      <c r="Y1280" s="13"/>
      <c r="Z1280" s="13"/>
      <c r="AA1280" s="13"/>
      <c r="AB1280" s="13"/>
      <c r="AC1280" s="13"/>
      <c r="AD1280" s="13"/>
      <c r="AE1280" s="13"/>
      <c r="AF1280" s="13"/>
      <c r="AG1280" s="13"/>
      <c r="AH1280" s="13"/>
      <c r="AI1280" s="13"/>
      <c r="AJ1280" s="13"/>
      <c r="AK1280" s="13"/>
      <c r="AL1280" s="13"/>
      <c r="AM1280" s="13"/>
      <c r="AN1280" s="13"/>
      <c r="AO1280" s="13"/>
      <c r="AP1280" s="13"/>
      <c r="AQ1280" s="13"/>
      <c r="AR1280" s="13"/>
      <c r="AS1280" s="13"/>
      <c r="AT1280" s="13"/>
      <c r="AU1280" s="13"/>
      <c r="AV1280" s="13"/>
      <c r="AW1280" s="13"/>
      <c r="AX1280" s="13"/>
      <c r="AY1280" s="13"/>
      <c r="AZ1280" s="13"/>
      <c r="BA1280" s="13"/>
      <c r="BB1280" s="13"/>
      <c r="BC1280" s="13"/>
      <c r="BD1280" s="13"/>
      <c r="BE1280" s="13"/>
      <c r="BF1280" s="13"/>
      <c r="BG1280" s="13"/>
      <c r="BH1280" s="13"/>
      <c r="BI1280" s="13"/>
      <c r="BJ1280" s="13"/>
      <c r="BK1280" s="13"/>
      <c r="BL1280" s="13"/>
      <c r="BM1280" s="13"/>
      <c r="BN1280" s="13"/>
      <c r="BO1280" s="13"/>
      <c r="BP1280" s="13"/>
      <c r="BQ1280" s="13"/>
      <c r="BR1280" s="13"/>
      <c r="BS1280" s="13"/>
      <c r="BT1280" s="13"/>
      <c r="BU1280" s="13"/>
      <c r="BV1280" s="13"/>
      <c r="BW1280" s="13"/>
      <c r="BX1280" s="13"/>
      <c r="BY1280" s="13"/>
      <c r="BZ1280" s="13"/>
      <c r="CA1280" s="13"/>
      <c r="CB1280" s="13"/>
      <c r="CC1280" s="13"/>
      <c r="CD1280" s="13"/>
      <c r="CE1280" s="13"/>
      <c r="CF1280" s="13"/>
      <c r="CG1280" s="13"/>
      <c r="CH1280" s="13"/>
      <c r="CI1280" s="13"/>
      <c r="CJ1280" s="13"/>
      <c r="CK1280" s="13"/>
      <c r="CL1280" s="13"/>
      <c r="CM1280" s="13"/>
      <c r="CN1280" s="13"/>
      <c r="CO1280" s="13"/>
      <c r="CP1280" s="13"/>
      <c r="CQ1280" s="13"/>
      <c r="CR1280" s="13"/>
      <c r="CS1280" s="13"/>
      <c r="CT1280" s="13"/>
      <c r="CU1280" s="13"/>
      <c r="CV1280" s="13"/>
      <c r="CW1280" s="13"/>
      <c r="CX1280" s="13"/>
      <c r="CY1280" s="13"/>
      <c r="CZ1280" s="13"/>
      <c r="DA1280" s="13"/>
      <c r="DB1280" s="13"/>
      <c r="DC1280" s="13"/>
      <c r="DD1280" s="13"/>
      <c r="DE1280" s="13"/>
      <c r="DF1280" s="13"/>
      <c r="DG1280" s="13"/>
      <c r="DH1280" s="13"/>
      <c r="DI1280" s="13"/>
      <c r="DJ1280" s="13"/>
      <c r="DK1280" s="13"/>
      <c r="DL1280" s="13"/>
      <c r="DM1280" s="13"/>
      <c r="DN1280" s="13"/>
      <c r="DO1280" s="13"/>
      <c r="DP1280" s="13"/>
      <c r="DQ1280" s="13"/>
      <c r="DR1280" s="13"/>
      <c r="DS1280" s="13"/>
      <c r="DT1280" s="13"/>
      <c r="DU1280" s="13"/>
      <c r="DV1280" s="13"/>
      <c r="DW1280" s="13"/>
      <c r="DX1280" s="13"/>
      <c r="DY1280" s="13"/>
      <c r="DZ1280" s="13"/>
      <c r="EA1280" s="13"/>
      <c r="EB1280" s="13"/>
      <c r="EC1280" s="13"/>
      <c r="ED1280" s="13"/>
      <c r="EE1280" s="13"/>
      <c r="EF1280" s="13"/>
      <c r="EG1280" s="13"/>
      <c r="EH1280" s="13"/>
      <c r="EI1280" s="13"/>
      <c r="EJ1280" s="13"/>
      <c r="EK1280" s="13"/>
      <c r="EL1280" s="13"/>
      <c r="EM1280" s="13"/>
      <c r="EN1280" s="13"/>
      <c r="EO1280" s="13"/>
      <c r="EP1280" s="13"/>
      <c r="EQ1280" s="13"/>
      <c r="ER1280" s="13"/>
      <c r="ES1280" s="13"/>
      <c r="ET1280" s="13"/>
      <c r="EU1280" s="13"/>
      <c r="EV1280" s="13"/>
      <c r="EW1280" s="13"/>
      <c r="EX1280" s="13"/>
      <c r="EY1280" s="13"/>
      <c r="EZ1280" s="13"/>
      <c r="FA1280" s="13"/>
      <c r="FB1280" s="13"/>
      <c r="FC1280" s="13"/>
      <c r="FD1280" s="13"/>
      <c r="FE1280" s="13"/>
      <c r="FF1280" s="13"/>
      <c r="FG1280" s="13"/>
      <c r="FH1280" s="13"/>
      <c r="FI1280" s="13"/>
      <c r="FJ1280" s="13"/>
      <c r="FK1280" s="13"/>
      <c r="FL1280" s="13"/>
      <c r="FM1280" s="13"/>
      <c r="FN1280" s="13"/>
      <c r="FO1280" s="13"/>
      <c r="FP1280" s="13"/>
      <c r="FQ1280" s="13"/>
      <c r="FR1280" s="13"/>
      <c r="FS1280" s="13"/>
      <c r="FT1280" s="13"/>
      <c r="FU1280" s="13"/>
      <c r="FV1280" s="13"/>
      <c r="FW1280" s="13"/>
      <c r="FX1280" s="13"/>
      <c r="FY1280" s="13"/>
      <c r="FZ1280" s="13"/>
      <c r="GA1280" s="13"/>
      <c r="GB1280" s="13"/>
      <c r="GC1280" s="13"/>
      <c r="GD1280" s="13"/>
      <c r="GE1280" s="13"/>
      <c r="GF1280" s="13"/>
      <c r="GG1280" s="13"/>
      <c r="GH1280" s="13"/>
      <c r="GI1280" s="13"/>
      <c r="GJ1280" s="13"/>
      <c r="GK1280" s="13"/>
      <c r="GL1280" s="13"/>
      <c r="GM1280" s="13"/>
      <c r="GN1280" s="13"/>
      <c r="GO1280" s="13"/>
      <c r="GP1280" s="13"/>
      <c r="GQ1280" s="13"/>
      <c r="GR1280" s="13"/>
      <c r="GS1280" s="13"/>
      <c r="GT1280" s="13"/>
      <c r="GU1280" s="13"/>
      <c r="GV1280" s="13"/>
      <c r="GW1280" s="13"/>
      <c r="GX1280" s="13"/>
      <c r="GY1280" s="13"/>
      <c r="GZ1280" s="13"/>
      <c r="HA1280" s="13"/>
      <c r="HB1280" s="13"/>
      <c r="HC1280" s="13"/>
      <c r="HD1280" s="13"/>
      <c r="HE1280" s="13"/>
      <c r="HF1280" s="13"/>
      <c r="HG1280" s="13"/>
      <c r="HH1280" s="13"/>
      <c r="HI1280" s="13"/>
      <c r="HJ1280" s="13"/>
      <c r="HK1280" s="13"/>
      <c r="HL1280" s="13"/>
      <c r="HM1280" s="13"/>
      <c r="HN1280" s="13"/>
      <c r="HO1280" s="13"/>
      <c r="HP1280" s="13"/>
      <c r="HQ1280" s="13"/>
      <c r="HR1280" s="13"/>
      <c r="HS1280" s="13"/>
      <c r="HT1280" s="13"/>
      <c r="HU1280" s="13"/>
    </row>
    <row r="1281" spans="1:229" s="8" customFormat="1" ht="20.100000000000001" customHeight="1">
      <c r="A1281" s="36">
        <v>6</v>
      </c>
      <c r="B1281" s="5" t="s">
        <v>859</v>
      </c>
      <c r="C1281" s="3" t="s">
        <v>193</v>
      </c>
      <c r="D1281" s="3" t="s">
        <v>10</v>
      </c>
      <c r="E1281" s="27">
        <v>65</v>
      </c>
      <c r="F1281" s="27">
        <v>0</v>
      </c>
      <c r="G1281" s="60">
        <v>62</v>
      </c>
      <c r="H1281" s="27">
        <v>3</v>
      </c>
      <c r="I1281" s="6" t="s">
        <v>2659</v>
      </c>
      <c r="J1281" s="6" t="s">
        <v>1556</v>
      </c>
      <c r="K1281" s="3" t="s">
        <v>562</v>
      </c>
      <c r="L1281" s="3" t="s">
        <v>2662</v>
      </c>
      <c r="M1281" s="13"/>
      <c r="N1281" s="13"/>
      <c r="O1281" s="13"/>
      <c r="P1281" s="13"/>
      <c r="Q1281" s="13"/>
      <c r="R1281" s="13"/>
      <c r="S1281" s="13"/>
      <c r="T1281" s="13"/>
      <c r="U1281" s="13"/>
      <c r="V1281" s="13"/>
      <c r="W1281" s="13"/>
      <c r="X1281" s="13"/>
      <c r="Y1281" s="13"/>
      <c r="Z1281" s="13"/>
      <c r="AA1281" s="13"/>
      <c r="AB1281" s="13"/>
      <c r="AC1281" s="13"/>
      <c r="AD1281" s="13"/>
      <c r="AE1281" s="13"/>
      <c r="AF1281" s="13"/>
      <c r="AG1281" s="13"/>
      <c r="AH1281" s="13"/>
      <c r="AI1281" s="13"/>
      <c r="AJ1281" s="13"/>
      <c r="AK1281" s="13"/>
      <c r="AL1281" s="13"/>
      <c r="AM1281" s="13"/>
      <c r="AN1281" s="13"/>
      <c r="AO1281" s="13"/>
      <c r="AP1281" s="13"/>
      <c r="AQ1281" s="13"/>
      <c r="AR1281" s="13"/>
      <c r="AS1281" s="13"/>
      <c r="AT1281" s="13"/>
      <c r="AU1281" s="13"/>
      <c r="AV1281" s="13"/>
      <c r="AW1281" s="13"/>
      <c r="AX1281" s="13"/>
      <c r="AY1281" s="13"/>
      <c r="AZ1281" s="13"/>
      <c r="BA1281" s="13"/>
      <c r="BB1281" s="13"/>
      <c r="BC1281" s="13"/>
      <c r="BD1281" s="13"/>
      <c r="BE1281" s="13"/>
      <c r="BF1281" s="13"/>
      <c r="BG1281" s="13"/>
      <c r="BH1281" s="13"/>
      <c r="BI1281" s="13"/>
      <c r="BJ1281" s="13"/>
      <c r="BK1281" s="13"/>
      <c r="BL1281" s="13"/>
      <c r="BM1281" s="13"/>
      <c r="BN1281" s="13"/>
      <c r="BO1281" s="13"/>
      <c r="BP1281" s="13"/>
      <c r="BQ1281" s="13"/>
      <c r="BR1281" s="13"/>
      <c r="BS1281" s="13"/>
      <c r="BT1281" s="13"/>
      <c r="BU1281" s="13"/>
      <c r="BV1281" s="13"/>
      <c r="BW1281" s="13"/>
      <c r="BX1281" s="13"/>
      <c r="BY1281" s="13"/>
      <c r="BZ1281" s="13"/>
      <c r="CA1281" s="13"/>
      <c r="CB1281" s="13"/>
      <c r="CC1281" s="13"/>
      <c r="CD1281" s="13"/>
      <c r="CE1281" s="13"/>
      <c r="CF1281" s="13"/>
      <c r="CG1281" s="13"/>
      <c r="CH1281" s="13"/>
      <c r="CI1281" s="13"/>
      <c r="CJ1281" s="13"/>
      <c r="CK1281" s="13"/>
      <c r="CL1281" s="13"/>
      <c r="CM1281" s="13"/>
      <c r="CN1281" s="13"/>
      <c r="CO1281" s="13"/>
      <c r="CP1281" s="13"/>
      <c r="CQ1281" s="13"/>
      <c r="CR1281" s="13"/>
      <c r="CS1281" s="13"/>
      <c r="CT1281" s="13"/>
      <c r="CU1281" s="13"/>
      <c r="CV1281" s="13"/>
      <c r="CW1281" s="13"/>
      <c r="CX1281" s="13"/>
      <c r="CY1281" s="13"/>
      <c r="CZ1281" s="13"/>
      <c r="DA1281" s="13"/>
      <c r="DB1281" s="13"/>
      <c r="DC1281" s="13"/>
      <c r="DD1281" s="13"/>
      <c r="DE1281" s="13"/>
      <c r="DF1281" s="13"/>
      <c r="DG1281" s="13"/>
      <c r="DH1281" s="13"/>
      <c r="DI1281" s="13"/>
      <c r="DJ1281" s="13"/>
      <c r="DK1281" s="13"/>
      <c r="DL1281" s="13"/>
      <c r="DM1281" s="13"/>
      <c r="DN1281" s="13"/>
      <c r="DO1281" s="13"/>
      <c r="DP1281" s="13"/>
      <c r="DQ1281" s="13"/>
      <c r="DR1281" s="13"/>
      <c r="DS1281" s="13"/>
      <c r="DT1281" s="13"/>
      <c r="DU1281" s="13"/>
      <c r="DV1281" s="13"/>
      <c r="DW1281" s="13"/>
      <c r="DX1281" s="13"/>
      <c r="DY1281" s="13"/>
      <c r="DZ1281" s="13"/>
      <c r="EA1281" s="13"/>
      <c r="EB1281" s="13"/>
      <c r="EC1281" s="13"/>
      <c r="ED1281" s="13"/>
      <c r="EE1281" s="13"/>
      <c r="EF1281" s="13"/>
      <c r="EG1281" s="13"/>
      <c r="EH1281" s="13"/>
      <c r="EI1281" s="13"/>
      <c r="EJ1281" s="13"/>
      <c r="EK1281" s="13"/>
      <c r="EL1281" s="13"/>
      <c r="EM1281" s="13"/>
      <c r="EN1281" s="13"/>
      <c r="EO1281" s="13"/>
      <c r="EP1281" s="13"/>
      <c r="EQ1281" s="13"/>
      <c r="ER1281" s="13"/>
      <c r="ES1281" s="13"/>
      <c r="ET1281" s="13"/>
      <c r="EU1281" s="13"/>
      <c r="EV1281" s="13"/>
      <c r="EW1281" s="13"/>
      <c r="EX1281" s="13"/>
      <c r="EY1281" s="13"/>
      <c r="EZ1281" s="13"/>
      <c r="FA1281" s="13"/>
      <c r="FB1281" s="13"/>
      <c r="FC1281" s="13"/>
      <c r="FD1281" s="13"/>
      <c r="FE1281" s="13"/>
      <c r="FF1281" s="13"/>
      <c r="FG1281" s="13"/>
      <c r="FH1281" s="13"/>
      <c r="FI1281" s="13"/>
      <c r="FJ1281" s="13"/>
      <c r="FK1281" s="13"/>
      <c r="FL1281" s="13"/>
      <c r="FM1281" s="13"/>
      <c r="FN1281" s="13"/>
      <c r="FO1281" s="13"/>
      <c r="FP1281" s="13"/>
      <c r="FQ1281" s="13"/>
      <c r="FR1281" s="13"/>
      <c r="FS1281" s="13"/>
      <c r="FT1281" s="13"/>
      <c r="FU1281" s="13"/>
      <c r="FV1281" s="13"/>
      <c r="FW1281" s="13"/>
      <c r="FX1281" s="13"/>
      <c r="FY1281" s="13"/>
      <c r="FZ1281" s="13"/>
      <c r="GA1281" s="13"/>
      <c r="GB1281" s="13"/>
      <c r="GC1281" s="13"/>
      <c r="GD1281" s="13"/>
      <c r="GE1281" s="13"/>
      <c r="GF1281" s="13"/>
      <c r="GG1281" s="13"/>
      <c r="GH1281" s="13"/>
      <c r="GI1281" s="13"/>
      <c r="GJ1281" s="13"/>
      <c r="GK1281" s="13"/>
      <c r="GL1281" s="13"/>
      <c r="GM1281" s="13"/>
      <c r="GN1281" s="13"/>
      <c r="GO1281" s="13"/>
      <c r="GP1281" s="13"/>
      <c r="GQ1281" s="13"/>
      <c r="GR1281" s="13"/>
      <c r="GS1281" s="13"/>
      <c r="GT1281" s="13"/>
      <c r="GU1281" s="13"/>
      <c r="GV1281" s="13"/>
      <c r="GW1281" s="13"/>
      <c r="GX1281" s="13"/>
      <c r="GY1281" s="13"/>
      <c r="GZ1281" s="13"/>
      <c r="HA1281" s="13"/>
      <c r="HB1281" s="13"/>
      <c r="HC1281" s="13"/>
      <c r="HD1281" s="13"/>
      <c r="HE1281" s="13"/>
      <c r="HF1281" s="13"/>
      <c r="HG1281" s="13"/>
      <c r="HH1281" s="13"/>
      <c r="HI1281" s="13"/>
      <c r="HJ1281" s="13"/>
      <c r="HK1281" s="13"/>
      <c r="HL1281" s="13"/>
      <c r="HM1281" s="13"/>
      <c r="HN1281" s="13"/>
      <c r="HO1281" s="13"/>
      <c r="HP1281" s="13"/>
      <c r="HQ1281" s="13"/>
      <c r="HR1281" s="13"/>
      <c r="HS1281" s="13"/>
      <c r="HT1281" s="13"/>
      <c r="HU1281" s="13"/>
    </row>
    <row r="1282" spans="1:229" s="13" customFormat="1" ht="20.100000000000001" customHeight="1">
      <c r="A1282" s="36">
        <v>6</v>
      </c>
      <c r="B1282" s="5" t="s">
        <v>864</v>
      </c>
      <c r="C1282" s="3" t="s">
        <v>83</v>
      </c>
      <c r="D1282" s="3" t="s">
        <v>10</v>
      </c>
      <c r="E1282" s="27">
        <v>450</v>
      </c>
      <c r="F1282" s="27">
        <v>380</v>
      </c>
      <c r="G1282" s="60">
        <v>60</v>
      </c>
      <c r="H1282" s="27">
        <v>10</v>
      </c>
      <c r="I1282" s="6" t="s">
        <v>2733</v>
      </c>
      <c r="J1282" s="6" t="s">
        <v>1556</v>
      </c>
      <c r="K1282" s="3" t="s">
        <v>566</v>
      </c>
      <c r="L1282" s="3" t="s">
        <v>567</v>
      </c>
    </row>
    <row r="1283" spans="1:229" s="13" customFormat="1" ht="20.100000000000001" customHeight="1">
      <c r="A1283" s="36">
        <v>6</v>
      </c>
      <c r="B1283" s="5" t="s">
        <v>870</v>
      </c>
      <c r="C1283" s="3" t="s">
        <v>147</v>
      </c>
      <c r="D1283" s="3" t="s">
        <v>10</v>
      </c>
      <c r="E1283" s="27">
        <v>230</v>
      </c>
      <c r="F1283" s="27">
        <v>170</v>
      </c>
      <c r="G1283" s="60">
        <v>60</v>
      </c>
      <c r="H1283" s="28" t="s">
        <v>2227</v>
      </c>
      <c r="I1283" s="6" t="s">
        <v>2725</v>
      </c>
      <c r="J1283" s="6" t="s">
        <v>625</v>
      </c>
      <c r="K1283" s="3" t="s">
        <v>871</v>
      </c>
      <c r="L1283" s="3" t="s">
        <v>872</v>
      </c>
    </row>
    <row r="1284" spans="1:229" s="13" customFormat="1" ht="20.100000000000001" customHeight="1">
      <c r="A1284" s="36">
        <v>6</v>
      </c>
      <c r="B1284" s="5" t="s">
        <v>860</v>
      </c>
      <c r="C1284" s="3" t="s">
        <v>193</v>
      </c>
      <c r="D1284" s="3" t="s">
        <v>10</v>
      </c>
      <c r="E1284" s="27">
        <v>60</v>
      </c>
      <c r="F1284" s="27">
        <v>0</v>
      </c>
      <c r="G1284" s="60">
        <v>57</v>
      </c>
      <c r="H1284" s="27">
        <v>3</v>
      </c>
      <c r="I1284" s="6" t="s">
        <v>2663</v>
      </c>
      <c r="J1284" s="6" t="s">
        <v>2664</v>
      </c>
      <c r="K1284" s="3" t="s">
        <v>755</v>
      </c>
      <c r="L1284" s="3" t="s">
        <v>2729</v>
      </c>
    </row>
    <row r="1285" spans="1:229" s="13" customFormat="1" ht="20.100000000000001" customHeight="1">
      <c r="A1285" s="36">
        <v>6</v>
      </c>
      <c r="B1285" s="5" t="s">
        <v>5064</v>
      </c>
      <c r="C1285" s="3" t="s">
        <v>147</v>
      </c>
      <c r="D1285" s="3" t="s">
        <v>2106</v>
      </c>
      <c r="E1285" s="18">
        <v>1000</v>
      </c>
      <c r="F1285" s="27">
        <v>400</v>
      </c>
      <c r="G1285" s="60">
        <v>600</v>
      </c>
      <c r="H1285" s="28" t="s">
        <v>2227</v>
      </c>
      <c r="I1285" s="6" t="s">
        <v>5055</v>
      </c>
      <c r="J1285" s="6" t="s">
        <v>5056</v>
      </c>
      <c r="K1285" s="3" t="s">
        <v>5065</v>
      </c>
      <c r="L1285" s="3" t="s">
        <v>5066</v>
      </c>
    </row>
    <row r="1286" spans="1:229" s="13" customFormat="1" ht="20.100000000000001" customHeight="1">
      <c r="A1286" s="36">
        <v>6</v>
      </c>
      <c r="B1286" s="5" t="s">
        <v>4062</v>
      </c>
      <c r="C1286" s="3" t="s">
        <v>1623</v>
      </c>
      <c r="D1286" s="3" t="s">
        <v>10</v>
      </c>
      <c r="E1286" s="27">
        <v>845</v>
      </c>
      <c r="F1286" s="27">
        <v>400</v>
      </c>
      <c r="G1286" s="60">
        <v>395</v>
      </c>
      <c r="H1286" s="27">
        <v>50</v>
      </c>
      <c r="I1286" s="6" t="s">
        <v>3854</v>
      </c>
      <c r="J1286" s="6" t="s">
        <v>3511</v>
      </c>
      <c r="K1286" s="3" t="s">
        <v>4064</v>
      </c>
      <c r="L1286" s="3" t="s">
        <v>4065</v>
      </c>
    </row>
    <row r="1287" spans="1:229" s="13" customFormat="1" ht="20.100000000000001" customHeight="1">
      <c r="A1287" s="36">
        <v>6</v>
      </c>
      <c r="B1287" s="5" t="s">
        <v>4061</v>
      </c>
      <c r="C1287" s="3" t="s">
        <v>147</v>
      </c>
      <c r="D1287" s="3" t="s">
        <v>67</v>
      </c>
      <c r="E1287" s="27">
        <v>1207.5</v>
      </c>
      <c r="F1287" s="27">
        <v>110</v>
      </c>
      <c r="G1287" s="60">
        <v>1097</v>
      </c>
      <c r="H1287" s="27">
        <v>0.5</v>
      </c>
      <c r="I1287" s="6" t="s">
        <v>1080</v>
      </c>
      <c r="J1287" s="6" t="s">
        <v>2236</v>
      </c>
      <c r="K1287" s="3" t="s">
        <v>1175</v>
      </c>
      <c r="L1287" s="3" t="s">
        <v>1167</v>
      </c>
    </row>
    <row r="1288" spans="1:229" s="13" customFormat="1" ht="20.100000000000001" customHeight="1">
      <c r="A1288" s="36">
        <v>6</v>
      </c>
      <c r="B1288" s="5" t="s">
        <v>4066</v>
      </c>
      <c r="C1288" s="3" t="s">
        <v>3853</v>
      </c>
      <c r="D1288" s="3" t="s">
        <v>10</v>
      </c>
      <c r="E1288" s="27">
        <v>500</v>
      </c>
      <c r="F1288" s="27">
        <v>0</v>
      </c>
      <c r="G1288" s="60">
        <v>500</v>
      </c>
      <c r="H1288" s="27">
        <v>0</v>
      </c>
      <c r="I1288" s="6" t="s">
        <v>3854</v>
      </c>
      <c r="J1288" s="6" t="s">
        <v>3731</v>
      </c>
      <c r="K1288" s="3" t="s">
        <v>4067</v>
      </c>
      <c r="L1288" s="3" t="s">
        <v>4068</v>
      </c>
    </row>
    <row r="1289" spans="1:229" s="13" customFormat="1" ht="20.100000000000001" customHeight="1">
      <c r="A1289" s="36">
        <v>6</v>
      </c>
      <c r="B1289" s="5" t="s">
        <v>4069</v>
      </c>
      <c r="C1289" s="3" t="s">
        <v>1634</v>
      </c>
      <c r="D1289" s="3" t="s">
        <v>10</v>
      </c>
      <c r="E1289" s="27">
        <v>250</v>
      </c>
      <c r="F1289" s="27">
        <v>50</v>
      </c>
      <c r="G1289" s="60">
        <v>200</v>
      </c>
      <c r="H1289" s="27">
        <v>0</v>
      </c>
      <c r="I1289" s="6" t="s">
        <v>3854</v>
      </c>
      <c r="J1289" s="6" t="s">
        <v>4070</v>
      </c>
      <c r="K1289" s="3" t="s">
        <v>4071</v>
      </c>
      <c r="L1289" s="3" t="s">
        <v>4072</v>
      </c>
    </row>
    <row r="1290" spans="1:229" s="13" customFormat="1" ht="20.100000000000001" customHeight="1">
      <c r="A1290" s="36">
        <v>6</v>
      </c>
      <c r="B1290" s="5" t="s">
        <v>4073</v>
      </c>
      <c r="C1290" s="3" t="s">
        <v>4074</v>
      </c>
      <c r="D1290" s="3" t="s">
        <v>67</v>
      </c>
      <c r="E1290" s="27">
        <v>40.5</v>
      </c>
      <c r="F1290" s="27">
        <v>0</v>
      </c>
      <c r="G1290" s="60">
        <v>40</v>
      </c>
      <c r="H1290" s="27">
        <v>0.5</v>
      </c>
      <c r="I1290" s="6" t="s">
        <v>3854</v>
      </c>
      <c r="J1290" s="6" t="s">
        <v>4075</v>
      </c>
      <c r="K1290" s="3" t="s">
        <v>4076</v>
      </c>
      <c r="L1290" s="3" t="s">
        <v>1167</v>
      </c>
    </row>
    <row r="1291" spans="1:229" s="13" customFormat="1" ht="20.100000000000001" customHeight="1">
      <c r="A1291" s="36">
        <v>6</v>
      </c>
      <c r="B1291" s="5" t="s">
        <v>1176</v>
      </c>
      <c r="C1291" s="3" t="s">
        <v>194</v>
      </c>
      <c r="D1291" s="3" t="s">
        <v>10</v>
      </c>
      <c r="E1291" s="27">
        <v>20</v>
      </c>
      <c r="F1291" s="27">
        <v>0</v>
      </c>
      <c r="G1291" s="60">
        <v>20</v>
      </c>
      <c r="H1291" s="27">
        <v>0</v>
      </c>
      <c r="I1291" s="6" t="s">
        <v>1080</v>
      </c>
      <c r="J1291" s="6" t="s">
        <v>4077</v>
      </c>
      <c r="K1291" s="3" t="s">
        <v>1123</v>
      </c>
      <c r="L1291" s="3" t="s">
        <v>1124</v>
      </c>
    </row>
    <row r="1292" spans="1:229" s="13" customFormat="1" ht="20.100000000000001" customHeight="1">
      <c r="A1292" s="36">
        <v>6</v>
      </c>
      <c r="B1292" s="5" t="s">
        <v>17</v>
      </c>
      <c r="C1292" s="3" t="s">
        <v>14</v>
      </c>
      <c r="D1292" s="3" t="s">
        <v>10</v>
      </c>
      <c r="E1292" s="27">
        <f>SUM(F1292:J1292)</f>
        <v>1023</v>
      </c>
      <c r="F1292" s="27">
        <v>451</v>
      </c>
      <c r="G1292" s="60">
        <v>552</v>
      </c>
      <c r="H1292" s="27">
        <v>20</v>
      </c>
      <c r="I1292" s="6" t="s">
        <v>11</v>
      </c>
      <c r="J1292" s="6" t="s">
        <v>12</v>
      </c>
      <c r="K1292" s="3" t="s">
        <v>18</v>
      </c>
      <c r="L1292" s="3" t="s">
        <v>19</v>
      </c>
    </row>
    <row r="1293" spans="1:229" s="13" customFormat="1" ht="20.100000000000001" customHeight="1">
      <c r="A1293" s="36">
        <v>6</v>
      </c>
      <c r="B1293" s="37" t="s">
        <v>1555</v>
      </c>
      <c r="C1293" s="3" t="s">
        <v>79</v>
      </c>
      <c r="D1293" s="3" t="s">
        <v>10</v>
      </c>
      <c r="E1293" s="27">
        <v>500</v>
      </c>
      <c r="F1293" s="27">
        <v>250</v>
      </c>
      <c r="G1293" s="60">
        <v>200</v>
      </c>
      <c r="H1293" s="27">
        <v>50</v>
      </c>
      <c r="I1293" s="6" t="s">
        <v>11</v>
      </c>
      <c r="J1293" s="6" t="s">
        <v>1556</v>
      </c>
      <c r="K1293" s="3" t="s">
        <v>1557</v>
      </c>
      <c r="L1293" s="3" t="s">
        <v>1558</v>
      </c>
    </row>
    <row r="1294" spans="1:229" s="13" customFormat="1" ht="20.100000000000001" customHeight="1">
      <c r="A1294" s="36">
        <v>6</v>
      </c>
      <c r="B1294" s="5" t="s">
        <v>1550</v>
      </c>
      <c r="C1294" s="3" t="s">
        <v>147</v>
      </c>
      <c r="D1294" s="3" t="s">
        <v>1551</v>
      </c>
      <c r="E1294" s="27">
        <f>SUM(F1294:J1294)</f>
        <v>280</v>
      </c>
      <c r="F1294" s="27">
        <v>130</v>
      </c>
      <c r="G1294" s="60">
        <v>150</v>
      </c>
      <c r="H1294" s="27">
        <v>0</v>
      </c>
      <c r="I1294" s="6" t="s">
        <v>11</v>
      </c>
      <c r="J1294" s="6" t="s">
        <v>1552</v>
      </c>
      <c r="K1294" s="3" t="s">
        <v>1553</v>
      </c>
      <c r="L1294" s="3" t="s">
        <v>1554</v>
      </c>
    </row>
    <row r="1295" spans="1:229" s="13" customFormat="1" ht="20.100000000000001" customHeight="1">
      <c r="A1295" s="36">
        <v>6</v>
      </c>
      <c r="B1295" s="5" t="s">
        <v>1542</v>
      </c>
      <c r="C1295" s="3" t="s">
        <v>193</v>
      </c>
      <c r="D1295" s="3" t="s">
        <v>10</v>
      </c>
      <c r="E1295" s="27">
        <f>SUM(F1295:J1295)</f>
        <v>80</v>
      </c>
      <c r="F1295" s="27">
        <v>0</v>
      </c>
      <c r="G1295" s="60">
        <v>80</v>
      </c>
      <c r="H1295" s="27">
        <v>0</v>
      </c>
      <c r="I1295" s="6" t="s">
        <v>11</v>
      </c>
      <c r="J1295" s="6" t="s">
        <v>1543</v>
      </c>
      <c r="K1295" s="3" t="s">
        <v>1540</v>
      </c>
      <c r="L1295" s="3" t="s">
        <v>1541</v>
      </c>
    </row>
    <row r="1296" spans="1:229" s="13" customFormat="1" ht="20.100000000000001" customHeight="1">
      <c r="A1296" s="36">
        <v>6</v>
      </c>
      <c r="B1296" s="5" t="s">
        <v>5010</v>
      </c>
      <c r="C1296" s="3" t="s">
        <v>147</v>
      </c>
      <c r="D1296" s="3" t="s">
        <v>10</v>
      </c>
      <c r="E1296" s="27">
        <f>SUM(F1296:J1296)</f>
        <v>100</v>
      </c>
      <c r="F1296" s="27">
        <v>0</v>
      </c>
      <c r="G1296" s="60">
        <v>100</v>
      </c>
      <c r="H1296" s="27">
        <v>0</v>
      </c>
      <c r="I1296" s="6" t="s">
        <v>5001</v>
      </c>
      <c r="J1296" s="6"/>
      <c r="K1296" s="3" t="s">
        <v>5012</v>
      </c>
      <c r="L1296" s="3" t="s">
        <v>5013</v>
      </c>
    </row>
    <row r="1297" spans="1:229" s="13" customFormat="1" ht="20.100000000000001" customHeight="1">
      <c r="A1297" s="36">
        <v>6</v>
      </c>
      <c r="B1297" s="5" t="s">
        <v>5014</v>
      </c>
      <c r="C1297" s="3" t="s">
        <v>3625</v>
      </c>
      <c r="D1297" s="3" t="s">
        <v>1551</v>
      </c>
      <c r="E1297" s="27">
        <v>50</v>
      </c>
      <c r="F1297" s="27">
        <v>0</v>
      </c>
      <c r="G1297" s="60">
        <v>50</v>
      </c>
      <c r="H1297" s="27">
        <v>0</v>
      </c>
      <c r="I1297" s="6" t="s">
        <v>5001</v>
      </c>
      <c r="J1297" s="6"/>
      <c r="K1297" s="3" t="s">
        <v>5012</v>
      </c>
      <c r="L1297" s="3" t="s">
        <v>5013</v>
      </c>
    </row>
    <row r="1298" spans="1:229" s="13" customFormat="1" ht="20.100000000000001" customHeight="1">
      <c r="A1298" s="36">
        <v>6</v>
      </c>
      <c r="B1298" s="5" t="s">
        <v>219</v>
      </c>
      <c r="C1298" s="3" t="s">
        <v>14</v>
      </c>
      <c r="D1298" s="3" t="s">
        <v>10</v>
      </c>
      <c r="E1298" s="28">
        <f>SUM(F1298:J1298)</f>
        <v>700</v>
      </c>
      <c r="F1298" s="28">
        <v>350</v>
      </c>
      <c r="G1298" s="59">
        <v>300</v>
      </c>
      <c r="H1298" s="28">
        <v>50</v>
      </c>
      <c r="I1298" s="3" t="s">
        <v>1658</v>
      </c>
      <c r="J1298" s="6" t="s">
        <v>12</v>
      </c>
      <c r="K1298" s="3" t="s">
        <v>1661</v>
      </c>
      <c r="L1298" s="3" t="s">
        <v>1662</v>
      </c>
    </row>
    <row r="1299" spans="1:229" s="13" customFormat="1" ht="20.100000000000001" customHeight="1">
      <c r="A1299" s="36">
        <v>6</v>
      </c>
      <c r="B1299" s="5" t="s">
        <v>1650</v>
      </c>
      <c r="C1299" s="3" t="s">
        <v>1638</v>
      </c>
      <c r="D1299" s="3" t="s">
        <v>37</v>
      </c>
      <c r="E1299" s="28">
        <f>SUM(F1299:J1299)</f>
        <v>1610</v>
      </c>
      <c r="F1299" s="28">
        <v>400</v>
      </c>
      <c r="G1299" s="59">
        <v>1200</v>
      </c>
      <c r="H1299" s="28">
        <v>10</v>
      </c>
      <c r="I1299" s="3" t="s">
        <v>1651</v>
      </c>
      <c r="J1299" s="6" t="s">
        <v>12</v>
      </c>
      <c r="K1299" s="3" t="s">
        <v>1652</v>
      </c>
      <c r="L1299" s="3" t="s">
        <v>1653</v>
      </c>
    </row>
    <row r="1300" spans="1:229" s="13" customFormat="1" ht="20.100000000000001" customHeight="1">
      <c r="A1300" s="36">
        <v>6</v>
      </c>
      <c r="B1300" s="5" t="s">
        <v>1674</v>
      </c>
      <c r="C1300" s="3" t="s">
        <v>83</v>
      </c>
      <c r="D1300" s="3" t="s">
        <v>10</v>
      </c>
      <c r="E1300" s="28">
        <f>SUM(F1300:J1300)</f>
        <v>9070</v>
      </c>
      <c r="F1300" s="28">
        <v>8600</v>
      </c>
      <c r="G1300" s="59">
        <v>300</v>
      </c>
      <c r="H1300" s="28">
        <v>170</v>
      </c>
      <c r="I1300" s="3" t="s">
        <v>1649</v>
      </c>
      <c r="J1300" s="6" t="s">
        <v>1556</v>
      </c>
      <c r="K1300" s="3" t="s">
        <v>1675</v>
      </c>
      <c r="L1300" s="3" t="s">
        <v>1676</v>
      </c>
    </row>
    <row r="1301" spans="1:229" s="13" customFormat="1" ht="20.100000000000001" customHeight="1">
      <c r="A1301" s="36">
        <v>6</v>
      </c>
      <c r="B1301" s="5" t="s">
        <v>1522</v>
      </c>
      <c r="C1301" s="3" t="s">
        <v>193</v>
      </c>
      <c r="D1301" s="3" t="s">
        <v>10</v>
      </c>
      <c r="E1301" s="18">
        <v>300</v>
      </c>
      <c r="F1301" s="28">
        <v>0</v>
      </c>
      <c r="G1301" s="61">
        <v>300</v>
      </c>
      <c r="H1301" s="28" t="s">
        <v>2227</v>
      </c>
      <c r="I1301" s="6" t="s">
        <v>1503</v>
      </c>
      <c r="J1301" s="6" t="s">
        <v>1504</v>
      </c>
      <c r="K1301" s="3" t="s">
        <v>1523</v>
      </c>
      <c r="L1301" s="3" t="s">
        <v>1524</v>
      </c>
    </row>
    <row r="1302" spans="1:229" s="13" customFormat="1" ht="20.100000000000001" customHeight="1">
      <c r="A1302" s="35">
        <v>6</v>
      </c>
      <c r="B1302" s="19" t="s">
        <v>2986</v>
      </c>
      <c r="C1302" s="20" t="s">
        <v>83</v>
      </c>
      <c r="D1302" s="20" t="s">
        <v>10</v>
      </c>
      <c r="E1302" s="22">
        <f>SUM(F1302:J1302)</f>
        <v>260</v>
      </c>
      <c r="F1302" s="22">
        <v>50</v>
      </c>
      <c r="G1302" s="62">
        <v>200</v>
      </c>
      <c r="H1302" s="22">
        <v>10</v>
      </c>
      <c r="I1302" s="21" t="s">
        <v>929</v>
      </c>
      <c r="J1302" s="20" t="s">
        <v>1938</v>
      </c>
      <c r="K1302" s="20" t="s">
        <v>2987</v>
      </c>
      <c r="L1302" s="20" t="s">
        <v>2988</v>
      </c>
    </row>
    <row r="1303" spans="1:229" s="13" customFormat="1" ht="20.100000000000001" customHeight="1">
      <c r="A1303" s="36">
        <v>6</v>
      </c>
      <c r="B1303" s="5" t="s">
        <v>4450</v>
      </c>
      <c r="C1303" s="3" t="s">
        <v>193</v>
      </c>
      <c r="D1303" s="3" t="s">
        <v>10</v>
      </c>
      <c r="E1303" s="27">
        <f>SUM(F1303:J1303)</f>
        <v>2760</v>
      </c>
      <c r="F1303" s="18">
        <v>414</v>
      </c>
      <c r="G1303" s="60">
        <v>2070</v>
      </c>
      <c r="H1303" s="27">
        <v>276</v>
      </c>
      <c r="I1303" s="6" t="s">
        <v>4423</v>
      </c>
      <c r="J1303" s="6" t="s">
        <v>4424</v>
      </c>
      <c r="K1303" s="3" t="s">
        <v>4451</v>
      </c>
      <c r="L1303" s="3" t="s">
        <v>4452</v>
      </c>
    </row>
    <row r="1304" spans="1:229" s="13" customFormat="1" ht="20.100000000000001" customHeight="1">
      <c r="A1304" s="36">
        <v>6</v>
      </c>
      <c r="B1304" s="5" t="s">
        <v>4453</v>
      </c>
      <c r="C1304" s="3" t="s">
        <v>193</v>
      </c>
      <c r="D1304" s="3" t="s">
        <v>10</v>
      </c>
      <c r="E1304" s="27">
        <f>SUM(F1304:J1304)</f>
        <v>268</v>
      </c>
      <c r="F1304" s="27">
        <v>40</v>
      </c>
      <c r="G1304" s="60">
        <v>201</v>
      </c>
      <c r="H1304" s="27">
        <v>27</v>
      </c>
      <c r="I1304" s="6" t="s">
        <v>4423</v>
      </c>
      <c r="J1304" s="6" t="s">
        <v>4424</v>
      </c>
      <c r="K1304" s="3" t="s">
        <v>4451</v>
      </c>
      <c r="L1304" s="3" t="s">
        <v>4452</v>
      </c>
    </row>
    <row r="1305" spans="1:229" s="13" customFormat="1" ht="20.100000000000001" customHeight="1">
      <c r="A1305" s="36">
        <v>6</v>
      </c>
      <c r="B1305" s="5" t="s">
        <v>4454</v>
      </c>
      <c r="C1305" s="3" t="s">
        <v>193</v>
      </c>
      <c r="D1305" s="3" t="s">
        <v>10</v>
      </c>
      <c r="E1305" s="27">
        <f>SUM(F1305:J1305)</f>
        <v>177</v>
      </c>
      <c r="F1305" s="27">
        <v>0</v>
      </c>
      <c r="G1305" s="60">
        <v>159</v>
      </c>
      <c r="H1305" s="27">
        <v>18</v>
      </c>
      <c r="I1305" s="6" t="s">
        <v>4423</v>
      </c>
      <c r="J1305" s="6" t="s">
        <v>4424</v>
      </c>
      <c r="K1305" s="3" t="s">
        <v>4451</v>
      </c>
      <c r="L1305" s="3" t="s">
        <v>4452</v>
      </c>
    </row>
    <row r="1306" spans="1:229" s="8" customFormat="1" ht="20.100000000000001" customHeight="1">
      <c r="A1306" s="36">
        <v>6</v>
      </c>
      <c r="B1306" s="5" t="s">
        <v>1241</v>
      </c>
      <c r="C1306" s="3" t="s">
        <v>193</v>
      </c>
      <c r="D1306" s="3" t="s">
        <v>10</v>
      </c>
      <c r="E1306" s="27">
        <v>9500</v>
      </c>
      <c r="F1306" s="27">
        <v>2740</v>
      </c>
      <c r="G1306" s="60">
        <v>6310</v>
      </c>
      <c r="H1306" s="27">
        <v>450</v>
      </c>
      <c r="I1306" s="6" t="s">
        <v>1219</v>
      </c>
      <c r="J1306" s="6" t="s">
        <v>1240</v>
      </c>
      <c r="K1306" s="3" t="s">
        <v>1242</v>
      </c>
      <c r="L1306" s="3" t="s">
        <v>1243</v>
      </c>
      <c r="M1306" s="13"/>
      <c r="N1306" s="13"/>
      <c r="O1306" s="13"/>
      <c r="P1306" s="13"/>
      <c r="Q1306" s="13"/>
      <c r="R1306" s="13"/>
      <c r="S1306" s="13"/>
      <c r="T1306" s="13"/>
      <c r="U1306" s="13"/>
      <c r="V1306" s="13"/>
      <c r="W1306" s="13"/>
      <c r="X1306" s="13"/>
      <c r="Y1306" s="13"/>
      <c r="Z1306" s="13"/>
      <c r="AA1306" s="13"/>
      <c r="AB1306" s="13"/>
      <c r="AC1306" s="13"/>
      <c r="AD1306" s="13"/>
      <c r="AE1306" s="13"/>
      <c r="AF1306" s="13"/>
      <c r="AG1306" s="13"/>
      <c r="AH1306" s="13"/>
      <c r="AI1306" s="13"/>
      <c r="AJ1306" s="13"/>
      <c r="AK1306" s="13"/>
      <c r="AL1306" s="13"/>
      <c r="AM1306" s="13"/>
      <c r="AN1306" s="13"/>
      <c r="AO1306" s="13"/>
      <c r="AP1306" s="13"/>
      <c r="AQ1306" s="13"/>
      <c r="AR1306" s="13"/>
      <c r="AS1306" s="13"/>
      <c r="AT1306" s="13"/>
      <c r="AU1306" s="13"/>
      <c r="AV1306" s="13"/>
      <c r="AW1306" s="13"/>
      <c r="AX1306" s="13"/>
      <c r="AY1306" s="13"/>
      <c r="AZ1306" s="13"/>
      <c r="BA1306" s="13"/>
      <c r="BB1306" s="13"/>
      <c r="BC1306" s="13"/>
      <c r="BD1306" s="13"/>
      <c r="BE1306" s="13"/>
      <c r="BF1306" s="13"/>
      <c r="BG1306" s="13"/>
      <c r="BH1306" s="13"/>
      <c r="BI1306" s="13"/>
      <c r="BJ1306" s="13"/>
      <c r="BK1306" s="13"/>
      <c r="BL1306" s="13"/>
      <c r="BM1306" s="13"/>
      <c r="BN1306" s="13"/>
      <c r="BO1306" s="13"/>
      <c r="BP1306" s="13"/>
      <c r="BQ1306" s="13"/>
      <c r="BR1306" s="13"/>
      <c r="BS1306" s="13"/>
      <c r="BT1306" s="13"/>
      <c r="BU1306" s="13"/>
      <c r="BV1306" s="13"/>
      <c r="BW1306" s="13"/>
      <c r="BX1306" s="13"/>
      <c r="BY1306" s="13"/>
      <c r="BZ1306" s="13"/>
      <c r="CA1306" s="13"/>
      <c r="CB1306" s="13"/>
      <c r="CC1306" s="13"/>
      <c r="CD1306" s="13"/>
      <c r="CE1306" s="13"/>
      <c r="CF1306" s="13"/>
      <c r="CG1306" s="13"/>
      <c r="CH1306" s="13"/>
      <c r="CI1306" s="13"/>
      <c r="CJ1306" s="13"/>
      <c r="CK1306" s="13"/>
      <c r="CL1306" s="13"/>
      <c r="CM1306" s="13"/>
      <c r="CN1306" s="13"/>
      <c r="CO1306" s="13"/>
      <c r="CP1306" s="13"/>
      <c r="CQ1306" s="13"/>
      <c r="CR1306" s="13"/>
      <c r="CS1306" s="13"/>
      <c r="CT1306" s="13"/>
      <c r="CU1306" s="13"/>
      <c r="CV1306" s="13"/>
      <c r="CW1306" s="13"/>
      <c r="CX1306" s="13"/>
      <c r="CY1306" s="13"/>
      <c r="CZ1306" s="13"/>
      <c r="DA1306" s="13"/>
      <c r="DB1306" s="13"/>
      <c r="DC1306" s="13"/>
      <c r="DD1306" s="13"/>
      <c r="DE1306" s="13"/>
      <c r="DF1306" s="13"/>
      <c r="DG1306" s="13"/>
      <c r="DH1306" s="13"/>
      <c r="DI1306" s="13"/>
      <c r="DJ1306" s="13"/>
      <c r="DK1306" s="13"/>
      <c r="DL1306" s="13"/>
      <c r="DM1306" s="13"/>
      <c r="DN1306" s="13"/>
      <c r="DO1306" s="13"/>
      <c r="DP1306" s="13"/>
      <c r="DQ1306" s="13"/>
      <c r="DR1306" s="13"/>
      <c r="DS1306" s="13"/>
      <c r="DT1306" s="13"/>
      <c r="DU1306" s="13"/>
      <c r="DV1306" s="13"/>
      <c r="DW1306" s="13"/>
      <c r="DX1306" s="13"/>
      <c r="DY1306" s="13"/>
      <c r="DZ1306" s="13"/>
      <c r="EA1306" s="13"/>
      <c r="EB1306" s="13"/>
      <c r="EC1306" s="13"/>
      <c r="ED1306" s="13"/>
      <c r="EE1306" s="13"/>
      <c r="EF1306" s="13"/>
      <c r="EG1306" s="13"/>
      <c r="EH1306" s="13"/>
      <c r="EI1306" s="13"/>
      <c r="EJ1306" s="13"/>
      <c r="EK1306" s="13"/>
      <c r="EL1306" s="13"/>
      <c r="EM1306" s="13"/>
      <c r="EN1306" s="13"/>
      <c r="EO1306" s="13"/>
      <c r="EP1306" s="13"/>
      <c r="EQ1306" s="13"/>
      <c r="ER1306" s="13"/>
      <c r="ES1306" s="13"/>
      <c r="ET1306" s="13"/>
      <c r="EU1306" s="13"/>
      <c r="EV1306" s="13"/>
      <c r="EW1306" s="13"/>
      <c r="EX1306" s="13"/>
      <c r="EY1306" s="13"/>
      <c r="EZ1306" s="13"/>
      <c r="FA1306" s="13"/>
      <c r="FB1306" s="13"/>
      <c r="FC1306" s="13"/>
      <c r="FD1306" s="13"/>
      <c r="FE1306" s="13"/>
      <c r="FF1306" s="13"/>
      <c r="FG1306" s="13"/>
      <c r="FH1306" s="13"/>
      <c r="FI1306" s="13"/>
      <c r="FJ1306" s="13"/>
      <c r="FK1306" s="13"/>
      <c r="FL1306" s="13"/>
      <c r="FM1306" s="13"/>
      <c r="FN1306" s="13"/>
      <c r="FO1306" s="13"/>
      <c r="FP1306" s="13"/>
      <c r="FQ1306" s="13"/>
      <c r="FR1306" s="13"/>
      <c r="FS1306" s="13"/>
      <c r="FT1306" s="13"/>
      <c r="FU1306" s="13"/>
      <c r="FV1306" s="13"/>
      <c r="FW1306" s="13"/>
      <c r="FX1306" s="13"/>
      <c r="FY1306" s="13"/>
      <c r="FZ1306" s="13"/>
      <c r="GA1306" s="13"/>
      <c r="GB1306" s="13"/>
      <c r="GC1306" s="13"/>
      <c r="GD1306" s="13"/>
      <c r="GE1306" s="13"/>
      <c r="GF1306" s="13"/>
      <c r="GG1306" s="13"/>
      <c r="GH1306" s="13"/>
      <c r="GI1306" s="13"/>
      <c r="GJ1306" s="13"/>
      <c r="GK1306" s="13"/>
      <c r="GL1306" s="13"/>
      <c r="GM1306" s="13"/>
      <c r="GN1306" s="13"/>
      <c r="GO1306" s="13"/>
      <c r="GP1306" s="13"/>
      <c r="GQ1306" s="13"/>
      <c r="GR1306" s="13"/>
      <c r="GS1306" s="13"/>
      <c r="GT1306" s="13"/>
      <c r="GU1306" s="13"/>
      <c r="GV1306" s="13"/>
      <c r="GW1306" s="13"/>
      <c r="GX1306" s="13"/>
      <c r="GY1306" s="13"/>
      <c r="GZ1306" s="13"/>
      <c r="HA1306" s="13"/>
      <c r="HB1306" s="13"/>
      <c r="HC1306" s="13"/>
      <c r="HD1306" s="13"/>
      <c r="HE1306" s="13"/>
      <c r="HF1306" s="13"/>
      <c r="HG1306" s="13"/>
      <c r="HH1306" s="13"/>
      <c r="HI1306" s="13"/>
      <c r="HJ1306" s="13"/>
      <c r="HK1306" s="13"/>
      <c r="HL1306" s="13"/>
      <c r="HM1306" s="13"/>
      <c r="HN1306" s="13"/>
      <c r="HO1306" s="13"/>
      <c r="HP1306" s="13"/>
      <c r="HQ1306" s="13"/>
      <c r="HR1306" s="13"/>
      <c r="HS1306" s="13"/>
      <c r="HT1306" s="13"/>
      <c r="HU1306" s="13"/>
    </row>
    <row r="1307" spans="1:229" s="8" customFormat="1" ht="20.100000000000001" customHeight="1">
      <c r="A1307" s="36">
        <v>6</v>
      </c>
      <c r="B1307" s="5" t="s">
        <v>1262</v>
      </c>
      <c r="C1307" s="3" t="s">
        <v>79</v>
      </c>
      <c r="D1307" s="3" t="s">
        <v>10</v>
      </c>
      <c r="E1307" s="27">
        <v>15386</v>
      </c>
      <c r="F1307" s="27">
        <v>11702</v>
      </c>
      <c r="G1307" s="60">
        <v>3588</v>
      </c>
      <c r="H1307" s="27">
        <v>96</v>
      </c>
      <c r="I1307" s="6" t="s">
        <v>4756</v>
      </c>
      <c r="J1307" s="6" t="s">
        <v>1233</v>
      </c>
      <c r="K1307" s="3" t="s">
        <v>1263</v>
      </c>
      <c r="L1307" s="3" t="s">
        <v>1264</v>
      </c>
      <c r="M1307" s="13"/>
      <c r="N1307" s="13"/>
      <c r="O1307" s="13"/>
      <c r="P1307" s="13"/>
      <c r="Q1307" s="13"/>
      <c r="R1307" s="13"/>
      <c r="S1307" s="13"/>
      <c r="T1307" s="13"/>
      <c r="U1307" s="13"/>
      <c r="V1307" s="13"/>
      <c r="W1307" s="13"/>
      <c r="X1307" s="13"/>
      <c r="Y1307" s="13"/>
      <c r="Z1307" s="13"/>
      <c r="AA1307" s="13"/>
      <c r="AB1307" s="13"/>
      <c r="AC1307" s="13"/>
      <c r="AD1307" s="13"/>
      <c r="AE1307" s="13"/>
      <c r="AF1307" s="13"/>
      <c r="AG1307" s="13"/>
      <c r="AH1307" s="13"/>
      <c r="AI1307" s="13"/>
      <c r="AJ1307" s="13"/>
      <c r="AK1307" s="13"/>
      <c r="AL1307" s="13"/>
      <c r="AM1307" s="13"/>
      <c r="AN1307" s="13"/>
      <c r="AO1307" s="13"/>
      <c r="AP1307" s="13"/>
      <c r="AQ1307" s="13"/>
      <c r="AR1307" s="13"/>
      <c r="AS1307" s="13"/>
      <c r="AT1307" s="13"/>
      <c r="AU1307" s="13"/>
      <c r="AV1307" s="13"/>
      <c r="AW1307" s="13"/>
      <c r="AX1307" s="13"/>
      <c r="AY1307" s="13"/>
      <c r="AZ1307" s="13"/>
      <c r="BA1307" s="13"/>
      <c r="BB1307" s="13"/>
      <c r="BC1307" s="13"/>
      <c r="BD1307" s="13"/>
      <c r="BE1307" s="13"/>
      <c r="BF1307" s="13"/>
      <c r="BG1307" s="13"/>
      <c r="BH1307" s="13"/>
      <c r="BI1307" s="13"/>
      <c r="BJ1307" s="13"/>
      <c r="BK1307" s="13"/>
      <c r="BL1307" s="13"/>
      <c r="BM1307" s="13"/>
      <c r="BN1307" s="13"/>
      <c r="BO1307" s="13"/>
      <c r="BP1307" s="13"/>
      <c r="BQ1307" s="13"/>
      <c r="BR1307" s="13"/>
      <c r="BS1307" s="13"/>
      <c r="BT1307" s="13"/>
      <c r="BU1307" s="13"/>
      <c r="BV1307" s="13"/>
      <c r="BW1307" s="13"/>
      <c r="BX1307" s="13"/>
      <c r="BY1307" s="13"/>
      <c r="BZ1307" s="13"/>
      <c r="CA1307" s="13"/>
      <c r="CB1307" s="13"/>
      <c r="CC1307" s="13"/>
      <c r="CD1307" s="13"/>
      <c r="CE1307" s="13"/>
      <c r="CF1307" s="13"/>
      <c r="CG1307" s="13"/>
      <c r="CH1307" s="13"/>
      <c r="CI1307" s="13"/>
      <c r="CJ1307" s="13"/>
      <c r="CK1307" s="13"/>
      <c r="CL1307" s="13"/>
      <c r="CM1307" s="13"/>
      <c r="CN1307" s="13"/>
      <c r="CO1307" s="13"/>
      <c r="CP1307" s="13"/>
      <c r="CQ1307" s="13"/>
      <c r="CR1307" s="13"/>
      <c r="CS1307" s="13"/>
      <c r="CT1307" s="13"/>
      <c r="CU1307" s="13"/>
      <c r="CV1307" s="13"/>
      <c r="CW1307" s="13"/>
      <c r="CX1307" s="13"/>
      <c r="CY1307" s="13"/>
      <c r="CZ1307" s="13"/>
      <c r="DA1307" s="13"/>
      <c r="DB1307" s="13"/>
      <c r="DC1307" s="13"/>
      <c r="DD1307" s="13"/>
      <c r="DE1307" s="13"/>
      <c r="DF1307" s="13"/>
      <c r="DG1307" s="13"/>
      <c r="DH1307" s="13"/>
      <c r="DI1307" s="13"/>
      <c r="DJ1307" s="13"/>
      <c r="DK1307" s="13"/>
      <c r="DL1307" s="13"/>
      <c r="DM1307" s="13"/>
      <c r="DN1307" s="13"/>
      <c r="DO1307" s="13"/>
      <c r="DP1307" s="13"/>
      <c r="DQ1307" s="13"/>
      <c r="DR1307" s="13"/>
      <c r="DS1307" s="13"/>
      <c r="DT1307" s="13"/>
      <c r="DU1307" s="13"/>
      <c r="DV1307" s="13"/>
      <c r="DW1307" s="13"/>
      <c r="DX1307" s="13"/>
      <c r="DY1307" s="13"/>
      <c r="DZ1307" s="13"/>
      <c r="EA1307" s="13"/>
      <c r="EB1307" s="13"/>
      <c r="EC1307" s="13"/>
      <c r="ED1307" s="13"/>
      <c r="EE1307" s="13"/>
      <c r="EF1307" s="13"/>
      <c r="EG1307" s="13"/>
      <c r="EH1307" s="13"/>
      <c r="EI1307" s="13"/>
      <c r="EJ1307" s="13"/>
      <c r="EK1307" s="13"/>
      <c r="EL1307" s="13"/>
      <c r="EM1307" s="13"/>
      <c r="EN1307" s="13"/>
      <c r="EO1307" s="13"/>
      <c r="EP1307" s="13"/>
      <c r="EQ1307" s="13"/>
      <c r="ER1307" s="13"/>
      <c r="ES1307" s="13"/>
      <c r="ET1307" s="13"/>
      <c r="EU1307" s="13"/>
      <c r="EV1307" s="13"/>
      <c r="EW1307" s="13"/>
      <c r="EX1307" s="13"/>
      <c r="EY1307" s="13"/>
      <c r="EZ1307" s="13"/>
      <c r="FA1307" s="13"/>
      <c r="FB1307" s="13"/>
      <c r="FC1307" s="13"/>
      <c r="FD1307" s="13"/>
      <c r="FE1307" s="13"/>
      <c r="FF1307" s="13"/>
      <c r="FG1307" s="13"/>
      <c r="FH1307" s="13"/>
      <c r="FI1307" s="13"/>
      <c r="FJ1307" s="13"/>
      <c r="FK1307" s="13"/>
      <c r="FL1307" s="13"/>
      <c r="FM1307" s="13"/>
      <c r="FN1307" s="13"/>
      <c r="FO1307" s="13"/>
      <c r="FP1307" s="13"/>
      <c r="FQ1307" s="13"/>
      <c r="FR1307" s="13"/>
      <c r="FS1307" s="13"/>
      <c r="FT1307" s="13"/>
      <c r="FU1307" s="13"/>
      <c r="FV1307" s="13"/>
      <c r="FW1307" s="13"/>
      <c r="FX1307" s="13"/>
      <c r="FY1307" s="13"/>
      <c r="FZ1307" s="13"/>
      <c r="GA1307" s="13"/>
      <c r="GB1307" s="13"/>
      <c r="GC1307" s="13"/>
      <c r="GD1307" s="13"/>
      <c r="GE1307" s="13"/>
      <c r="GF1307" s="13"/>
      <c r="GG1307" s="13"/>
      <c r="GH1307" s="13"/>
      <c r="GI1307" s="13"/>
      <c r="GJ1307" s="13"/>
      <c r="GK1307" s="13"/>
      <c r="GL1307" s="13"/>
      <c r="GM1307" s="13"/>
      <c r="GN1307" s="13"/>
      <c r="GO1307" s="13"/>
      <c r="GP1307" s="13"/>
      <c r="GQ1307" s="13"/>
      <c r="GR1307" s="13"/>
      <c r="GS1307" s="13"/>
      <c r="GT1307" s="13"/>
      <c r="GU1307" s="13"/>
      <c r="GV1307" s="13"/>
      <c r="GW1307" s="13"/>
      <c r="GX1307" s="13"/>
      <c r="GY1307" s="13"/>
      <c r="GZ1307" s="13"/>
      <c r="HA1307" s="13"/>
      <c r="HB1307" s="13"/>
      <c r="HC1307" s="13"/>
      <c r="HD1307" s="13"/>
      <c r="HE1307" s="13"/>
      <c r="HF1307" s="13"/>
      <c r="HG1307" s="13"/>
      <c r="HH1307" s="13"/>
      <c r="HI1307" s="13"/>
      <c r="HJ1307" s="13"/>
      <c r="HK1307" s="13"/>
      <c r="HL1307" s="13"/>
      <c r="HM1307" s="13"/>
      <c r="HN1307" s="13"/>
      <c r="HO1307" s="13"/>
      <c r="HP1307" s="13"/>
      <c r="HQ1307" s="13"/>
      <c r="HR1307" s="13"/>
      <c r="HS1307" s="13"/>
      <c r="HT1307" s="13"/>
      <c r="HU1307" s="13"/>
    </row>
    <row r="1308" spans="1:229" s="8" customFormat="1" ht="20.100000000000001" customHeight="1">
      <c r="A1308" s="36">
        <v>6</v>
      </c>
      <c r="B1308" s="5" t="s">
        <v>1303</v>
      </c>
      <c r="C1308" s="3" t="s">
        <v>1064</v>
      </c>
      <c r="D1308" s="3" t="s">
        <v>10</v>
      </c>
      <c r="E1308" s="27">
        <v>2340</v>
      </c>
      <c r="F1308" s="27">
        <v>1001</v>
      </c>
      <c r="G1308" s="60">
        <v>1264</v>
      </c>
      <c r="H1308" s="27">
        <v>75</v>
      </c>
      <c r="I1308" s="6" t="s">
        <v>1219</v>
      </c>
      <c r="J1308" s="6" t="s">
        <v>4602</v>
      </c>
      <c r="K1308" s="3" t="s">
        <v>1304</v>
      </c>
      <c r="L1308" s="3" t="s">
        <v>1305</v>
      </c>
      <c r="M1308" s="13"/>
      <c r="N1308" s="13"/>
      <c r="O1308" s="13"/>
      <c r="P1308" s="13"/>
      <c r="Q1308" s="13"/>
      <c r="R1308" s="13"/>
      <c r="S1308" s="13"/>
      <c r="T1308" s="13"/>
      <c r="U1308" s="13"/>
      <c r="V1308" s="13"/>
      <c r="W1308" s="13"/>
      <c r="X1308" s="13"/>
      <c r="Y1308" s="13"/>
      <c r="Z1308" s="13"/>
      <c r="AA1308" s="13"/>
      <c r="AB1308" s="13"/>
      <c r="AC1308" s="13"/>
      <c r="AD1308" s="13"/>
      <c r="AE1308" s="13"/>
      <c r="AF1308" s="13"/>
      <c r="AG1308" s="13"/>
      <c r="AH1308" s="13"/>
      <c r="AI1308" s="13"/>
      <c r="AJ1308" s="13"/>
      <c r="AK1308" s="13"/>
      <c r="AL1308" s="13"/>
      <c r="AM1308" s="13"/>
      <c r="AN1308" s="13"/>
      <c r="AO1308" s="13"/>
      <c r="AP1308" s="13"/>
      <c r="AQ1308" s="13"/>
      <c r="AR1308" s="13"/>
      <c r="AS1308" s="13"/>
      <c r="AT1308" s="13"/>
      <c r="AU1308" s="13"/>
      <c r="AV1308" s="13"/>
      <c r="AW1308" s="13"/>
      <c r="AX1308" s="13"/>
      <c r="AY1308" s="13"/>
      <c r="AZ1308" s="13"/>
      <c r="BA1308" s="13"/>
      <c r="BB1308" s="13"/>
      <c r="BC1308" s="13"/>
      <c r="BD1308" s="13"/>
      <c r="BE1308" s="13"/>
      <c r="BF1308" s="13"/>
      <c r="BG1308" s="13"/>
      <c r="BH1308" s="13"/>
      <c r="BI1308" s="13"/>
      <c r="BJ1308" s="13"/>
      <c r="BK1308" s="13"/>
      <c r="BL1308" s="13"/>
      <c r="BM1308" s="13"/>
      <c r="BN1308" s="13"/>
      <c r="BO1308" s="13"/>
      <c r="BP1308" s="13"/>
      <c r="BQ1308" s="13"/>
      <c r="BR1308" s="13"/>
      <c r="BS1308" s="13"/>
      <c r="BT1308" s="13"/>
      <c r="BU1308" s="13"/>
      <c r="BV1308" s="13"/>
      <c r="BW1308" s="13"/>
      <c r="BX1308" s="13"/>
      <c r="BY1308" s="13"/>
      <c r="BZ1308" s="13"/>
      <c r="CA1308" s="13"/>
      <c r="CB1308" s="13"/>
      <c r="CC1308" s="13"/>
      <c r="CD1308" s="13"/>
      <c r="CE1308" s="13"/>
      <c r="CF1308" s="13"/>
      <c r="CG1308" s="13"/>
      <c r="CH1308" s="13"/>
      <c r="CI1308" s="13"/>
      <c r="CJ1308" s="13"/>
      <c r="CK1308" s="13"/>
      <c r="CL1308" s="13"/>
      <c r="CM1308" s="13"/>
      <c r="CN1308" s="13"/>
      <c r="CO1308" s="13"/>
      <c r="CP1308" s="13"/>
      <c r="CQ1308" s="13"/>
      <c r="CR1308" s="13"/>
      <c r="CS1308" s="13"/>
      <c r="CT1308" s="13"/>
      <c r="CU1308" s="13"/>
      <c r="CV1308" s="13"/>
      <c r="CW1308" s="13"/>
      <c r="CX1308" s="13"/>
      <c r="CY1308" s="13"/>
      <c r="CZ1308" s="13"/>
      <c r="DA1308" s="13"/>
      <c r="DB1308" s="13"/>
      <c r="DC1308" s="13"/>
      <c r="DD1308" s="13"/>
      <c r="DE1308" s="13"/>
      <c r="DF1308" s="13"/>
      <c r="DG1308" s="13"/>
      <c r="DH1308" s="13"/>
      <c r="DI1308" s="13"/>
      <c r="DJ1308" s="13"/>
      <c r="DK1308" s="13"/>
      <c r="DL1308" s="13"/>
      <c r="DM1308" s="13"/>
      <c r="DN1308" s="13"/>
      <c r="DO1308" s="13"/>
      <c r="DP1308" s="13"/>
      <c r="DQ1308" s="13"/>
      <c r="DR1308" s="13"/>
      <c r="DS1308" s="13"/>
      <c r="DT1308" s="13"/>
      <c r="DU1308" s="13"/>
      <c r="DV1308" s="13"/>
      <c r="DW1308" s="13"/>
      <c r="DX1308" s="13"/>
      <c r="DY1308" s="13"/>
      <c r="DZ1308" s="13"/>
      <c r="EA1308" s="13"/>
      <c r="EB1308" s="13"/>
      <c r="EC1308" s="13"/>
      <c r="ED1308" s="13"/>
      <c r="EE1308" s="13"/>
      <c r="EF1308" s="13"/>
      <c r="EG1308" s="13"/>
      <c r="EH1308" s="13"/>
      <c r="EI1308" s="13"/>
      <c r="EJ1308" s="13"/>
      <c r="EK1308" s="13"/>
      <c r="EL1308" s="13"/>
      <c r="EM1308" s="13"/>
      <c r="EN1308" s="13"/>
      <c r="EO1308" s="13"/>
      <c r="EP1308" s="13"/>
      <c r="EQ1308" s="13"/>
      <c r="ER1308" s="13"/>
      <c r="ES1308" s="13"/>
      <c r="ET1308" s="13"/>
      <c r="EU1308" s="13"/>
      <c r="EV1308" s="13"/>
      <c r="EW1308" s="13"/>
      <c r="EX1308" s="13"/>
      <c r="EY1308" s="13"/>
      <c r="EZ1308" s="13"/>
      <c r="FA1308" s="13"/>
      <c r="FB1308" s="13"/>
      <c r="FC1308" s="13"/>
      <c r="FD1308" s="13"/>
      <c r="FE1308" s="13"/>
      <c r="FF1308" s="13"/>
      <c r="FG1308" s="13"/>
      <c r="FH1308" s="13"/>
      <c r="FI1308" s="13"/>
      <c r="FJ1308" s="13"/>
      <c r="FK1308" s="13"/>
      <c r="FL1308" s="13"/>
      <c r="FM1308" s="13"/>
      <c r="FN1308" s="13"/>
      <c r="FO1308" s="13"/>
      <c r="FP1308" s="13"/>
      <c r="FQ1308" s="13"/>
      <c r="FR1308" s="13"/>
      <c r="FS1308" s="13"/>
      <c r="FT1308" s="13"/>
      <c r="FU1308" s="13"/>
      <c r="FV1308" s="13"/>
      <c r="FW1308" s="13"/>
      <c r="FX1308" s="13"/>
      <c r="FY1308" s="13"/>
      <c r="FZ1308" s="13"/>
      <c r="GA1308" s="13"/>
      <c r="GB1308" s="13"/>
      <c r="GC1308" s="13"/>
      <c r="GD1308" s="13"/>
      <c r="GE1308" s="13"/>
      <c r="GF1308" s="13"/>
      <c r="GG1308" s="13"/>
      <c r="GH1308" s="13"/>
      <c r="GI1308" s="13"/>
      <c r="GJ1308" s="13"/>
      <c r="GK1308" s="13"/>
      <c r="GL1308" s="13"/>
      <c r="GM1308" s="13"/>
      <c r="GN1308" s="13"/>
      <c r="GO1308" s="13"/>
      <c r="GP1308" s="13"/>
      <c r="GQ1308" s="13"/>
      <c r="GR1308" s="13"/>
      <c r="GS1308" s="13"/>
      <c r="GT1308" s="13"/>
      <c r="GU1308" s="13"/>
      <c r="GV1308" s="13"/>
      <c r="GW1308" s="13"/>
      <c r="GX1308" s="13"/>
      <c r="GY1308" s="13"/>
      <c r="GZ1308" s="13"/>
      <c r="HA1308" s="13"/>
      <c r="HB1308" s="13"/>
      <c r="HC1308" s="13"/>
      <c r="HD1308" s="13"/>
      <c r="HE1308" s="13"/>
      <c r="HF1308" s="13"/>
      <c r="HG1308" s="13"/>
      <c r="HH1308" s="13"/>
      <c r="HI1308" s="13"/>
      <c r="HJ1308" s="13"/>
      <c r="HK1308" s="13"/>
      <c r="HL1308" s="13"/>
      <c r="HM1308" s="13"/>
      <c r="HN1308" s="13"/>
      <c r="HO1308" s="13"/>
      <c r="HP1308" s="13"/>
      <c r="HQ1308" s="13"/>
      <c r="HR1308" s="13"/>
      <c r="HS1308" s="13"/>
      <c r="HT1308" s="13"/>
      <c r="HU1308" s="13"/>
    </row>
    <row r="1309" spans="1:229" s="8" customFormat="1" ht="20.100000000000001" customHeight="1">
      <c r="A1309" s="36">
        <v>6</v>
      </c>
      <c r="B1309" s="5" t="s">
        <v>1307</v>
      </c>
      <c r="C1309" s="3" t="s">
        <v>83</v>
      </c>
      <c r="D1309" s="3" t="s">
        <v>10</v>
      </c>
      <c r="E1309" s="27">
        <v>1961</v>
      </c>
      <c r="F1309" s="27">
        <v>861</v>
      </c>
      <c r="G1309" s="60">
        <v>1000</v>
      </c>
      <c r="H1309" s="27">
        <v>100</v>
      </c>
      <c r="I1309" s="6" t="s">
        <v>1219</v>
      </c>
      <c r="J1309" s="6" t="s">
        <v>1247</v>
      </c>
      <c r="K1309" s="3" t="s">
        <v>1308</v>
      </c>
      <c r="L1309" s="3" t="s">
        <v>1309</v>
      </c>
      <c r="M1309" s="13"/>
      <c r="N1309" s="13"/>
      <c r="O1309" s="13"/>
      <c r="P1309" s="13"/>
      <c r="Q1309" s="13"/>
      <c r="R1309" s="13"/>
      <c r="S1309" s="13"/>
      <c r="T1309" s="13"/>
      <c r="U1309" s="13"/>
      <c r="V1309" s="13"/>
      <c r="W1309" s="13"/>
      <c r="X1309" s="13"/>
      <c r="Y1309" s="13"/>
      <c r="Z1309" s="13"/>
      <c r="AA1309" s="13"/>
      <c r="AB1309" s="13"/>
      <c r="AC1309" s="13"/>
      <c r="AD1309" s="13"/>
      <c r="AE1309" s="13"/>
      <c r="AF1309" s="13"/>
      <c r="AG1309" s="13"/>
      <c r="AH1309" s="13"/>
      <c r="AI1309" s="13"/>
      <c r="AJ1309" s="13"/>
      <c r="AK1309" s="13"/>
      <c r="AL1309" s="13"/>
      <c r="AM1309" s="13"/>
      <c r="AN1309" s="13"/>
      <c r="AO1309" s="13"/>
      <c r="AP1309" s="13"/>
      <c r="AQ1309" s="13"/>
      <c r="AR1309" s="13"/>
      <c r="AS1309" s="13"/>
      <c r="AT1309" s="13"/>
      <c r="AU1309" s="13"/>
      <c r="AV1309" s="13"/>
      <c r="AW1309" s="13"/>
      <c r="AX1309" s="13"/>
      <c r="AY1309" s="13"/>
      <c r="AZ1309" s="13"/>
      <c r="BA1309" s="13"/>
      <c r="BB1309" s="13"/>
      <c r="BC1309" s="13"/>
      <c r="BD1309" s="13"/>
      <c r="BE1309" s="13"/>
      <c r="BF1309" s="13"/>
      <c r="BG1309" s="13"/>
      <c r="BH1309" s="13"/>
      <c r="BI1309" s="13"/>
      <c r="BJ1309" s="13"/>
      <c r="BK1309" s="13"/>
      <c r="BL1309" s="13"/>
      <c r="BM1309" s="13"/>
      <c r="BN1309" s="13"/>
      <c r="BO1309" s="13"/>
      <c r="BP1309" s="13"/>
      <c r="BQ1309" s="13"/>
      <c r="BR1309" s="13"/>
      <c r="BS1309" s="13"/>
      <c r="BT1309" s="13"/>
      <c r="BU1309" s="13"/>
      <c r="BV1309" s="13"/>
      <c r="BW1309" s="13"/>
      <c r="BX1309" s="13"/>
      <c r="BY1309" s="13"/>
      <c r="BZ1309" s="13"/>
      <c r="CA1309" s="13"/>
      <c r="CB1309" s="13"/>
      <c r="CC1309" s="13"/>
      <c r="CD1309" s="13"/>
      <c r="CE1309" s="13"/>
      <c r="CF1309" s="13"/>
      <c r="CG1309" s="13"/>
      <c r="CH1309" s="13"/>
      <c r="CI1309" s="13"/>
      <c r="CJ1309" s="13"/>
      <c r="CK1309" s="13"/>
      <c r="CL1309" s="13"/>
      <c r="CM1309" s="13"/>
      <c r="CN1309" s="13"/>
      <c r="CO1309" s="13"/>
      <c r="CP1309" s="13"/>
      <c r="CQ1309" s="13"/>
      <c r="CR1309" s="13"/>
      <c r="CS1309" s="13"/>
      <c r="CT1309" s="13"/>
      <c r="CU1309" s="13"/>
      <c r="CV1309" s="13"/>
      <c r="CW1309" s="13"/>
      <c r="CX1309" s="13"/>
      <c r="CY1309" s="13"/>
      <c r="CZ1309" s="13"/>
      <c r="DA1309" s="13"/>
      <c r="DB1309" s="13"/>
      <c r="DC1309" s="13"/>
      <c r="DD1309" s="13"/>
      <c r="DE1309" s="13"/>
      <c r="DF1309" s="13"/>
      <c r="DG1309" s="13"/>
      <c r="DH1309" s="13"/>
      <c r="DI1309" s="13"/>
      <c r="DJ1309" s="13"/>
      <c r="DK1309" s="13"/>
      <c r="DL1309" s="13"/>
      <c r="DM1309" s="13"/>
      <c r="DN1309" s="13"/>
      <c r="DO1309" s="13"/>
      <c r="DP1309" s="13"/>
      <c r="DQ1309" s="13"/>
      <c r="DR1309" s="13"/>
      <c r="DS1309" s="13"/>
      <c r="DT1309" s="13"/>
      <c r="DU1309" s="13"/>
      <c r="DV1309" s="13"/>
      <c r="DW1309" s="13"/>
      <c r="DX1309" s="13"/>
      <c r="DY1309" s="13"/>
      <c r="DZ1309" s="13"/>
      <c r="EA1309" s="13"/>
      <c r="EB1309" s="13"/>
      <c r="EC1309" s="13"/>
      <c r="ED1309" s="13"/>
      <c r="EE1309" s="13"/>
      <c r="EF1309" s="13"/>
      <c r="EG1309" s="13"/>
      <c r="EH1309" s="13"/>
      <c r="EI1309" s="13"/>
      <c r="EJ1309" s="13"/>
      <c r="EK1309" s="13"/>
      <c r="EL1309" s="13"/>
      <c r="EM1309" s="13"/>
      <c r="EN1309" s="13"/>
      <c r="EO1309" s="13"/>
      <c r="EP1309" s="13"/>
      <c r="EQ1309" s="13"/>
      <c r="ER1309" s="13"/>
      <c r="ES1309" s="13"/>
      <c r="ET1309" s="13"/>
      <c r="EU1309" s="13"/>
      <c r="EV1309" s="13"/>
      <c r="EW1309" s="13"/>
      <c r="EX1309" s="13"/>
      <c r="EY1309" s="13"/>
      <c r="EZ1309" s="13"/>
      <c r="FA1309" s="13"/>
      <c r="FB1309" s="13"/>
      <c r="FC1309" s="13"/>
      <c r="FD1309" s="13"/>
      <c r="FE1309" s="13"/>
      <c r="FF1309" s="13"/>
      <c r="FG1309" s="13"/>
      <c r="FH1309" s="13"/>
      <c r="FI1309" s="13"/>
      <c r="FJ1309" s="13"/>
      <c r="FK1309" s="13"/>
      <c r="FL1309" s="13"/>
      <c r="FM1309" s="13"/>
      <c r="FN1309" s="13"/>
      <c r="FO1309" s="13"/>
      <c r="FP1309" s="13"/>
      <c r="FQ1309" s="13"/>
      <c r="FR1309" s="13"/>
      <c r="FS1309" s="13"/>
      <c r="FT1309" s="13"/>
      <c r="FU1309" s="13"/>
      <c r="FV1309" s="13"/>
      <c r="FW1309" s="13"/>
      <c r="FX1309" s="13"/>
      <c r="FY1309" s="13"/>
      <c r="FZ1309" s="13"/>
      <c r="GA1309" s="13"/>
      <c r="GB1309" s="13"/>
      <c r="GC1309" s="13"/>
      <c r="GD1309" s="13"/>
      <c r="GE1309" s="13"/>
      <c r="GF1309" s="13"/>
      <c r="GG1309" s="13"/>
      <c r="GH1309" s="13"/>
      <c r="GI1309" s="13"/>
      <c r="GJ1309" s="13"/>
      <c r="GK1309" s="13"/>
      <c r="GL1309" s="13"/>
      <c r="GM1309" s="13"/>
      <c r="GN1309" s="13"/>
      <c r="GO1309" s="13"/>
      <c r="GP1309" s="13"/>
      <c r="GQ1309" s="13"/>
      <c r="GR1309" s="13"/>
      <c r="GS1309" s="13"/>
      <c r="GT1309" s="13"/>
      <c r="GU1309" s="13"/>
      <c r="GV1309" s="13"/>
      <c r="GW1309" s="13"/>
      <c r="GX1309" s="13"/>
      <c r="GY1309" s="13"/>
      <c r="GZ1309" s="13"/>
      <c r="HA1309" s="13"/>
      <c r="HB1309" s="13"/>
      <c r="HC1309" s="13"/>
      <c r="HD1309" s="13"/>
      <c r="HE1309" s="13"/>
      <c r="HF1309" s="13"/>
      <c r="HG1309" s="13"/>
      <c r="HH1309" s="13"/>
      <c r="HI1309" s="13"/>
      <c r="HJ1309" s="13"/>
      <c r="HK1309" s="13"/>
      <c r="HL1309" s="13"/>
      <c r="HM1309" s="13"/>
      <c r="HN1309" s="13"/>
      <c r="HO1309" s="13"/>
      <c r="HP1309" s="13"/>
      <c r="HQ1309" s="13"/>
      <c r="HR1309" s="13"/>
      <c r="HS1309" s="13"/>
      <c r="HT1309" s="13"/>
      <c r="HU1309" s="13"/>
    </row>
    <row r="1310" spans="1:229" s="8" customFormat="1" ht="20.100000000000001" customHeight="1">
      <c r="A1310" s="36">
        <v>6</v>
      </c>
      <c r="B1310" s="34" t="s">
        <v>1310</v>
      </c>
      <c r="C1310" s="3" t="s">
        <v>193</v>
      </c>
      <c r="D1310" s="3" t="s">
        <v>10</v>
      </c>
      <c r="E1310" s="27">
        <v>1304</v>
      </c>
      <c r="F1310" s="27">
        <v>194</v>
      </c>
      <c r="G1310" s="60">
        <v>956</v>
      </c>
      <c r="H1310" s="27">
        <v>154</v>
      </c>
      <c r="I1310" s="6" t="s">
        <v>1219</v>
      </c>
      <c r="J1310" s="6" t="s">
        <v>1247</v>
      </c>
      <c r="K1310" s="3" t="s">
        <v>1249</v>
      </c>
      <c r="L1310" s="3" t="s">
        <v>1250</v>
      </c>
      <c r="M1310" s="13"/>
      <c r="N1310" s="13"/>
      <c r="O1310" s="13"/>
      <c r="P1310" s="13"/>
      <c r="Q1310" s="13"/>
      <c r="R1310" s="13"/>
      <c r="S1310" s="13"/>
      <c r="T1310" s="13"/>
      <c r="U1310" s="13"/>
      <c r="V1310" s="13"/>
      <c r="W1310" s="13"/>
      <c r="X1310" s="13"/>
      <c r="Y1310" s="13"/>
      <c r="Z1310" s="13"/>
      <c r="AA1310" s="13"/>
      <c r="AB1310" s="13"/>
      <c r="AC1310" s="13"/>
      <c r="AD1310" s="13"/>
      <c r="AE1310" s="13"/>
      <c r="AF1310" s="13"/>
      <c r="AG1310" s="13"/>
      <c r="AH1310" s="13"/>
      <c r="AI1310" s="13"/>
      <c r="AJ1310" s="13"/>
      <c r="AK1310" s="13"/>
      <c r="AL1310" s="13"/>
      <c r="AM1310" s="13"/>
      <c r="AN1310" s="13"/>
      <c r="AO1310" s="13"/>
      <c r="AP1310" s="13"/>
      <c r="AQ1310" s="13"/>
      <c r="AR1310" s="13"/>
      <c r="AS1310" s="13"/>
      <c r="AT1310" s="13"/>
      <c r="AU1310" s="13"/>
      <c r="AV1310" s="13"/>
      <c r="AW1310" s="13"/>
      <c r="AX1310" s="13"/>
      <c r="AY1310" s="13"/>
      <c r="AZ1310" s="13"/>
      <c r="BA1310" s="13"/>
      <c r="BB1310" s="13"/>
      <c r="BC1310" s="13"/>
      <c r="BD1310" s="13"/>
      <c r="BE1310" s="13"/>
      <c r="BF1310" s="13"/>
      <c r="BG1310" s="13"/>
      <c r="BH1310" s="13"/>
      <c r="BI1310" s="13"/>
      <c r="BJ1310" s="13"/>
      <c r="BK1310" s="13"/>
      <c r="BL1310" s="13"/>
      <c r="BM1310" s="13"/>
      <c r="BN1310" s="13"/>
      <c r="BO1310" s="13"/>
      <c r="BP1310" s="13"/>
      <c r="BQ1310" s="13"/>
      <c r="BR1310" s="13"/>
      <c r="BS1310" s="13"/>
      <c r="BT1310" s="13"/>
      <c r="BU1310" s="13"/>
      <c r="BV1310" s="13"/>
      <c r="BW1310" s="13"/>
      <c r="BX1310" s="13"/>
      <c r="BY1310" s="13"/>
      <c r="BZ1310" s="13"/>
      <c r="CA1310" s="13"/>
      <c r="CB1310" s="13"/>
      <c r="CC1310" s="13"/>
      <c r="CD1310" s="13"/>
      <c r="CE1310" s="13"/>
      <c r="CF1310" s="13"/>
      <c r="CG1310" s="13"/>
      <c r="CH1310" s="13"/>
      <c r="CI1310" s="13"/>
      <c r="CJ1310" s="13"/>
      <c r="CK1310" s="13"/>
      <c r="CL1310" s="13"/>
      <c r="CM1310" s="13"/>
      <c r="CN1310" s="13"/>
      <c r="CO1310" s="13"/>
      <c r="CP1310" s="13"/>
      <c r="CQ1310" s="13"/>
      <c r="CR1310" s="13"/>
      <c r="CS1310" s="13"/>
      <c r="CT1310" s="13"/>
      <c r="CU1310" s="13"/>
      <c r="CV1310" s="13"/>
      <c r="CW1310" s="13"/>
      <c r="CX1310" s="13"/>
      <c r="CY1310" s="13"/>
      <c r="CZ1310" s="13"/>
      <c r="DA1310" s="13"/>
      <c r="DB1310" s="13"/>
      <c r="DC1310" s="13"/>
      <c r="DD1310" s="13"/>
      <c r="DE1310" s="13"/>
      <c r="DF1310" s="13"/>
      <c r="DG1310" s="13"/>
      <c r="DH1310" s="13"/>
      <c r="DI1310" s="13"/>
      <c r="DJ1310" s="13"/>
      <c r="DK1310" s="13"/>
      <c r="DL1310" s="13"/>
      <c r="DM1310" s="13"/>
      <c r="DN1310" s="13"/>
      <c r="DO1310" s="13"/>
      <c r="DP1310" s="13"/>
      <c r="DQ1310" s="13"/>
      <c r="DR1310" s="13"/>
      <c r="DS1310" s="13"/>
      <c r="DT1310" s="13"/>
      <c r="DU1310" s="13"/>
      <c r="DV1310" s="13"/>
      <c r="DW1310" s="13"/>
      <c r="DX1310" s="13"/>
      <c r="DY1310" s="13"/>
      <c r="DZ1310" s="13"/>
      <c r="EA1310" s="13"/>
      <c r="EB1310" s="13"/>
      <c r="EC1310" s="13"/>
      <c r="ED1310" s="13"/>
      <c r="EE1310" s="13"/>
      <c r="EF1310" s="13"/>
      <c r="EG1310" s="13"/>
      <c r="EH1310" s="13"/>
      <c r="EI1310" s="13"/>
      <c r="EJ1310" s="13"/>
      <c r="EK1310" s="13"/>
      <c r="EL1310" s="13"/>
      <c r="EM1310" s="13"/>
      <c r="EN1310" s="13"/>
      <c r="EO1310" s="13"/>
      <c r="EP1310" s="13"/>
      <c r="EQ1310" s="13"/>
      <c r="ER1310" s="13"/>
      <c r="ES1310" s="13"/>
      <c r="ET1310" s="13"/>
      <c r="EU1310" s="13"/>
      <c r="EV1310" s="13"/>
      <c r="EW1310" s="13"/>
      <c r="EX1310" s="13"/>
      <c r="EY1310" s="13"/>
      <c r="EZ1310" s="13"/>
      <c r="FA1310" s="13"/>
      <c r="FB1310" s="13"/>
      <c r="FC1310" s="13"/>
      <c r="FD1310" s="13"/>
      <c r="FE1310" s="13"/>
      <c r="FF1310" s="13"/>
      <c r="FG1310" s="13"/>
      <c r="FH1310" s="13"/>
      <c r="FI1310" s="13"/>
      <c r="FJ1310" s="13"/>
      <c r="FK1310" s="13"/>
      <c r="FL1310" s="13"/>
      <c r="FM1310" s="13"/>
      <c r="FN1310" s="13"/>
      <c r="FO1310" s="13"/>
      <c r="FP1310" s="13"/>
      <c r="FQ1310" s="13"/>
      <c r="FR1310" s="13"/>
      <c r="FS1310" s="13"/>
      <c r="FT1310" s="13"/>
      <c r="FU1310" s="13"/>
      <c r="FV1310" s="13"/>
      <c r="FW1310" s="13"/>
      <c r="FX1310" s="13"/>
      <c r="FY1310" s="13"/>
      <c r="FZ1310" s="13"/>
      <c r="GA1310" s="13"/>
      <c r="GB1310" s="13"/>
      <c r="GC1310" s="13"/>
      <c r="GD1310" s="13"/>
      <c r="GE1310" s="13"/>
      <c r="GF1310" s="13"/>
      <c r="GG1310" s="13"/>
      <c r="GH1310" s="13"/>
      <c r="GI1310" s="13"/>
      <c r="GJ1310" s="13"/>
      <c r="GK1310" s="13"/>
      <c r="GL1310" s="13"/>
      <c r="GM1310" s="13"/>
      <c r="GN1310" s="13"/>
      <c r="GO1310" s="13"/>
      <c r="GP1310" s="13"/>
      <c r="GQ1310" s="13"/>
      <c r="GR1310" s="13"/>
      <c r="GS1310" s="13"/>
      <c r="GT1310" s="13"/>
      <c r="GU1310" s="13"/>
      <c r="GV1310" s="13"/>
      <c r="GW1310" s="13"/>
      <c r="GX1310" s="13"/>
      <c r="GY1310" s="13"/>
      <c r="GZ1310" s="13"/>
      <c r="HA1310" s="13"/>
      <c r="HB1310" s="13"/>
      <c r="HC1310" s="13"/>
      <c r="HD1310" s="13"/>
      <c r="HE1310" s="13"/>
      <c r="HF1310" s="13"/>
      <c r="HG1310" s="13"/>
      <c r="HH1310" s="13"/>
      <c r="HI1310" s="13"/>
      <c r="HJ1310" s="13"/>
      <c r="HK1310" s="13"/>
      <c r="HL1310" s="13"/>
      <c r="HM1310" s="13"/>
      <c r="HN1310" s="13"/>
      <c r="HO1310" s="13"/>
      <c r="HP1310" s="13"/>
      <c r="HQ1310" s="13"/>
      <c r="HR1310" s="13"/>
      <c r="HS1310" s="13"/>
      <c r="HT1310" s="13"/>
      <c r="HU1310" s="13"/>
    </row>
    <row r="1311" spans="1:229" s="8" customFormat="1" ht="20.100000000000001" customHeight="1">
      <c r="A1311" s="36">
        <v>6</v>
      </c>
      <c r="B1311" s="5" t="s">
        <v>1339</v>
      </c>
      <c r="C1311" s="3" t="s">
        <v>83</v>
      </c>
      <c r="D1311" s="3" t="s">
        <v>10</v>
      </c>
      <c r="E1311" s="18">
        <v>437</v>
      </c>
      <c r="F1311" s="28">
        <v>0</v>
      </c>
      <c r="G1311" s="61">
        <v>437</v>
      </c>
      <c r="H1311" s="28" t="s">
        <v>2227</v>
      </c>
      <c r="I1311" s="6" t="s">
        <v>1219</v>
      </c>
      <c r="J1311" s="6" t="s">
        <v>1254</v>
      </c>
      <c r="K1311" s="3" t="s">
        <v>1287</v>
      </c>
      <c r="L1311" s="3" t="s">
        <v>1340</v>
      </c>
      <c r="M1311" s="13"/>
      <c r="N1311" s="13"/>
      <c r="O1311" s="13"/>
      <c r="P1311" s="13"/>
      <c r="Q1311" s="13"/>
      <c r="R1311" s="13"/>
      <c r="S1311" s="13"/>
      <c r="T1311" s="13"/>
      <c r="U1311" s="13"/>
      <c r="V1311" s="13"/>
      <c r="W1311" s="13"/>
      <c r="X1311" s="13"/>
      <c r="Y1311" s="13"/>
      <c r="Z1311" s="13"/>
      <c r="AA1311" s="13"/>
      <c r="AB1311" s="13"/>
      <c r="AC1311" s="13"/>
      <c r="AD1311" s="13"/>
      <c r="AE1311" s="13"/>
      <c r="AF1311" s="13"/>
      <c r="AG1311" s="13"/>
      <c r="AH1311" s="13"/>
      <c r="AI1311" s="13"/>
      <c r="AJ1311" s="13"/>
      <c r="AK1311" s="13"/>
      <c r="AL1311" s="13"/>
      <c r="AM1311" s="13"/>
      <c r="AN1311" s="13"/>
      <c r="AO1311" s="13"/>
      <c r="AP1311" s="13"/>
      <c r="AQ1311" s="13"/>
      <c r="AR1311" s="13"/>
      <c r="AS1311" s="13"/>
      <c r="AT1311" s="13"/>
      <c r="AU1311" s="13"/>
      <c r="AV1311" s="13"/>
      <c r="AW1311" s="13"/>
      <c r="AX1311" s="13"/>
      <c r="AY1311" s="13"/>
      <c r="AZ1311" s="13"/>
      <c r="BA1311" s="13"/>
      <c r="BB1311" s="13"/>
      <c r="BC1311" s="13"/>
      <c r="BD1311" s="13"/>
      <c r="BE1311" s="13"/>
      <c r="BF1311" s="13"/>
      <c r="BG1311" s="13"/>
      <c r="BH1311" s="13"/>
      <c r="BI1311" s="13"/>
      <c r="BJ1311" s="13"/>
      <c r="BK1311" s="13"/>
      <c r="BL1311" s="13"/>
      <c r="BM1311" s="13"/>
      <c r="BN1311" s="13"/>
      <c r="BO1311" s="13"/>
      <c r="BP1311" s="13"/>
      <c r="BQ1311" s="13"/>
      <c r="BR1311" s="13"/>
      <c r="BS1311" s="13"/>
      <c r="BT1311" s="13"/>
      <c r="BU1311" s="13"/>
      <c r="BV1311" s="13"/>
      <c r="BW1311" s="13"/>
      <c r="BX1311" s="13"/>
      <c r="BY1311" s="13"/>
      <c r="BZ1311" s="13"/>
      <c r="CA1311" s="13"/>
      <c r="CB1311" s="13"/>
      <c r="CC1311" s="13"/>
      <c r="CD1311" s="13"/>
      <c r="CE1311" s="13"/>
      <c r="CF1311" s="13"/>
      <c r="CG1311" s="13"/>
      <c r="CH1311" s="13"/>
      <c r="CI1311" s="13"/>
      <c r="CJ1311" s="13"/>
      <c r="CK1311" s="13"/>
      <c r="CL1311" s="13"/>
      <c r="CM1311" s="13"/>
      <c r="CN1311" s="13"/>
      <c r="CO1311" s="13"/>
      <c r="CP1311" s="13"/>
      <c r="CQ1311" s="13"/>
      <c r="CR1311" s="13"/>
      <c r="CS1311" s="13"/>
      <c r="CT1311" s="13"/>
      <c r="CU1311" s="13"/>
      <c r="CV1311" s="13"/>
      <c r="CW1311" s="13"/>
      <c r="CX1311" s="13"/>
      <c r="CY1311" s="13"/>
      <c r="CZ1311" s="13"/>
      <c r="DA1311" s="13"/>
      <c r="DB1311" s="13"/>
      <c r="DC1311" s="13"/>
      <c r="DD1311" s="13"/>
      <c r="DE1311" s="13"/>
      <c r="DF1311" s="13"/>
      <c r="DG1311" s="13"/>
      <c r="DH1311" s="13"/>
      <c r="DI1311" s="13"/>
      <c r="DJ1311" s="13"/>
      <c r="DK1311" s="13"/>
      <c r="DL1311" s="13"/>
      <c r="DM1311" s="13"/>
      <c r="DN1311" s="13"/>
      <c r="DO1311" s="13"/>
      <c r="DP1311" s="13"/>
      <c r="DQ1311" s="13"/>
      <c r="DR1311" s="13"/>
      <c r="DS1311" s="13"/>
      <c r="DT1311" s="13"/>
      <c r="DU1311" s="13"/>
      <c r="DV1311" s="13"/>
      <c r="DW1311" s="13"/>
      <c r="DX1311" s="13"/>
      <c r="DY1311" s="13"/>
      <c r="DZ1311" s="13"/>
      <c r="EA1311" s="13"/>
      <c r="EB1311" s="13"/>
      <c r="EC1311" s="13"/>
      <c r="ED1311" s="13"/>
      <c r="EE1311" s="13"/>
      <c r="EF1311" s="13"/>
      <c r="EG1311" s="13"/>
      <c r="EH1311" s="13"/>
      <c r="EI1311" s="13"/>
      <c r="EJ1311" s="13"/>
      <c r="EK1311" s="13"/>
      <c r="EL1311" s="13"/>
      <c r="EM1311" s="13"/>
      <c r="EN1311" s="13"/>
      <c r="EO1311" s="13"/>
      <c r="EP1311" s="13"/>
      <c r="EQ1311" s="13"/>
      <c r="ER1311" s="13"/>
      <c r="ES1311" s="13"/>
      <c r="ET1311" s="13"/>
      <c r="EU1311" s="13"/>
      <c r="EV1311" s="13"/>
      <c r="EW1311" s="13"/>
      <c r="EX1311" s="13"/>
      <c r="EY1311" s="13"/>
      <c r="EZ1311" s="13"/>
      <c r="FA1311" s="13"/>
      <c r="FB1311" s="13"/>
      <c r="FC1311" s="13"/>
      <c r="FD1311" s="13"/>
      <c r="FE1311" s="13"/>
      <c r="FF1311" s="13"/>
      <c r="FG1311" s="13"/>
      <c r="FH1311" s="13"/>
      <c r="FI1311" s="13"/>
      <c r="FJ1311" s="13"/>
      <c r="FK1311" s="13"/>
      <c r="FL1311" s="13"/>
      <c r="FM1311" s="13"/>
      <c r="FN1311" s="13"/>
      <c r="FO1311" s="13"/>
      <c r="FP1311" s="13"/>
      <c r="FQ1311" s="13"/>
      <c r="FR1311" s="13"/>
      <c r="FS1311" s="13"/>
      <c r="FT1311" s="13"/>
      <c r="FU1311" s="13"/>
      <c r="FV1311" s="13"/>
      <c r="FW1311" s="13"/>
      <c r="FX1311" s="13"/>
      <c r="FY1311" s="13"/>
      <c r="FZ1311" s="13"/>
      <c r="GA1311" s="13"/>
      <c r="GB1311" s="13"/>
      <c r="GC1311" s="13"/>
      <c r="GD1311" s="13"/>
      <c r="GE1311" s="13"/>
      <c r="GF1311" s="13"/>
      <c r="GG1311" s="13"/>
      <c r="GH1311" s="13"/>
      <c r="GI1311" s="13"/>
      <c r="GJ1311" s="13"/>
      <c r="GK1311" s="13"/>
      <c r="GL1311" s="13"/>
      <c r="GM1311" s="13"/>
      <c r="GN1311" s="13"/>
      <c r="GO1311" s="13"/>
      <c r="GP1311" s="13"/>
      <c r="GQ1311" s="13"/>
      <c r="GR1311" s="13"/>
      <c r="GS1311" s="13"/>
      <c r="GT1311" s="13"/>
      <c r="GU1311" s="13"/>
      <c r="GV1311" s="13"/>
      <c r="GW1311" s="13"/>
      <c r="GX1311" s="13"/>
      <c r="GY1311" s="13"/>
      <c r="GZ1311" s="13"/>
      <c r="HA1311" s="13"/>
      <c r="HB1311" s="13"/>
      <c r="HC1311" s="13"/>
      <c r="HD1311" s="13"/>
      <c r="HE1311" s="13"/>
      <c r="HF1311" s="13"/>
      <c r="HG1311" s="13"/>
      <c r="HH1311" s="13"/>
      <c r="HI1311" s="13"/>
      <c r="HJ1311" s="13"/>
      <c r="HK1311" s="13"/>
      <c r="HL1311" s="13"/>
      <c r="HM1311" s="13"/>
      <c r="HN1311" s="13"/>
      <c r="HO1311" s="13"/>
      <c r="HP1311" s="13"/>
      <c r="HQ1311" s="13"/>
      <c r="HR1311" s="13"/>
      <c r="HS1311" s="13"/>
      <c r="HT1311" s="13"/>
      <c r="HU1311" s="13"/>
    </row>
    <row r="1312" spans="1:229" s="13" customFormat="1" ht="20.100000000000001" customHeight="1">
      <c r="A1312" s="36">
        <v>6</v>
      </c>
      <c r="B1312" s="5" t="s">
        <v>1346</v>
      </c>
      <c r="C1312" s="3" t="s">
        <v>83</v>
      </c>
      <c r="D1312" s="3" t="s">
        <v>10</v>
      </c>
      <c r="E1312" s="27">
        <v>450</v>
      </c>
      <c r="F1312" s="27">
        <v>0</v>
      </c>
      <c r="G1312" s="60">
        <v>400</v>
      </c>
      <c r="H1312" s="27">
        <v>50</v>
      </c>
      <c r="I1312" s="6" t="s">
        <v>1219</v>
      </c>
      <c r="J1312" s="6" t="s">
        <v>1247</v>
      </c>
      <c r="K1312" s="3" t="s">
        <v>1332</v>
      </c>
      <c r="L1312" s="3" t="s">
        <v>1333</v>
      </c>
    </row>
    <row r="1313" spans="1:12" s="13" customFormat="1" ht="20.100000000000001" customHeight="1">
      <c r="A1313" s="36">
        <v>6</v>
      </c>
      <c r="B1313" s="5" t="s">
        <v>1356</v>
      </c>
      <c r="C1313" s="3" t="s">
        <v>79</v>
      </c>
      <c r="D1313" s="3" t="s">
        <v>10</v>
      </c>
      <c r="E1313" s="27">
        <v>716</v>
      </c>
      <c r="F1313" s="27">
        <v>382</v>
      </c>
      <c r="G1313" s="60">
        <v>321</v>
      </c>
      <c r="H1313" s="27">
        <v>13</v>
      </c>
      <c r="I1313" s="6" t="s">
        <v>4765</v>
      </c>
      <c r="J1313" s="6" t="s">
        <v>1233</v>
      </c>
      <c r="K1313" s="3" t="s">
        <v>1278</v>
      </c>
      <c r="L1313" s="3" t="s">
        <v>1279</v>
      </c>
    </row>
    <row r="1314" spans="1:12" s="13" customFormat="1" ht="20.100000000000001" customHeight="1">
      <c r="A1314" s="36">
        <v>6</v>
      </c>
      <c r="B1314" s="5" t="s">
        <v>1358</v>
      </c>
      <c r="C1314" s="3" t="s">
        <v>83</v>
      </c>
      <c r="D1314" s="3" t="s">
        <v>10</v>
      </c>
      <c r="E1314" s="27">
        <v>1050</v>
      </c>
      <c r="F1314" s="27">
        <v>740</v>
      </c>
      <c r="G1314" s="60">
        <v>300</v>
      </c>
      <c r="H1314" s="27">
        <v>10</v>
      </c>
      <c r="I1314" s="6" t="s">
        <v>1219</v>
      </c>
      <c r="J1314" s="6" t="s">
        <v>1229</v>
      </c>
      <c r="K1314" s="3" t="s">
        <v>1359</v>
      </c>
      <c r="L1314" s="3" t="s">
        <v>1360</v>
      </c>
    </row>
    <row r="1315" spans="1:12" s="13" customFormat="1" ht="20.100000000000001" customHeight="1">
      <c r="A1315" s="36">
        <v>6</v>
      </c>
      <c r="B1315" s="5" t="s">
        <v>1366</v>
      </c>
      <c r="C1315" s="3" t="s">
        <v>83</v>
      </c>
      <c r="D1315" s="3" t="s">
        <v>10</v>
      </c>
      <c r="E1315" s="18">
        <v>3413</v>
      </c>
      <c r="F1315" s="18">
        <v>2872</v>
      </c>
      <c r="G1315" s="61">
        <v>267</v>
      </c>
      <c r="H1315" s="18">
        <v>274</v>
      </c>
      <c r="I1315" s="6" t="s">
        <v>1219</v>
      </c>
      <c r="J1315" s="6" t="s">
        <v>1254</v>
      </c>
      <c r="K1315" s="3" t="s">
        <v>1287</v>
      </c>
      <c r="L1315" s="3" t="s">
        <v>1288</v>
      </c>
    </row>
    <row r="1316" spans="1:12" s="13" customFormat="1" ht="20.100000000000001" customHeight="1">
      <c r="A1316" s="36">
        <v>6</v>
      </c>
      <c r="B1316" s="5" t="s">
        <v>1373</v>
      </c>
      <c r="C1316" s="3" t="s">
        <v>83</v>
      </c>
      <c r="D1316" s="3" t="s">
        <v>10</v>
      </c>
      <c r="E1316" s="27">
        <v>2494</v>
      </c>
      <c r="F1316" s="27">
        <v>2169</v>
      </c>
      <c r="G1316" s="60">
        <v>245</v>
      </c>
      <c r="H1316" s="27">
        <v>80</v>
      </c>
      <c r="I1316" s="6" t="s">
        <v>1219</v>
      </c>
      <c r="J1316" s="6" t="s">
        <v>1247</v>
      </c>
      <c r="K1316" s="3" t="s">
        <v>1308</v>
      </c>
      <c r="L1316" s="3" t="s">
        <v>1309</v>
      </c>
    </row>
    <row r="1317" spans="1:12" s="13" customFormat="1" ht="20.100000000000001" customHeight="1">
      <c r="A1317" s="36">
        <v>6</v>
      </c>
      <c r="B1317" s="5" t="s">
        <v>1398</v>
      </c>
      <c r="C1317" s="3" t="s">
        <v>83</v>
      </c>
      <c r="D1317" s="3" t="s">
        <v>10</v>
      </c>
      <c r="E1317" s="18">
        <v>1830</v>
      </c>
      <c r="F1317" s="18">
        <v>1684</v>
      </c>
      <c r="G1317" s="61">
        <v>129</v>
      </c>
      <c r="H1317" s="18">
        <v>17</v>
      </c>
      <c r="I1317" s="6" t="s">
        <v>1219</v>
      </c>
      <c r="J1317" s="6" t="s">
        <v>1254</v>
      </c>
      <c r="K1317" s="3" t="s">
        <v>1287</v>
      </c>
      <c r="L1317" s="3" t="s">
        <v>1363</v>
      </c>
    </row>
    <row r="1318" spans="1:12" s="13" customFormat="1" ht="20.100000000000001" customHeight="1">
      <c r="A1318" s="36">
        <v>6</v>
      </c>
      <c r="B1318" s="5" t="s">
        <v>1399</v>
      </c>
      <c r="C1318" s="3" t="s">
        <v>83</v>
      </c>
      <c r="D1318" s="3" t="s">
        <v>10</v>
      </c>
      <c r="E1318" s="27">
        <v>1694</v>
      </c>
      <c r="F1318" s="27">
        <v>1523</v>
      </c>
      <c r="G1318" s="60">
        <v>121</v>
      </c>
      <c r="H1318" s="27">
        <v>50</v>
      </c>
      <c r="I1318" s="6" t="s">
        <v>1219</v>
      </c>
      <c r="J1318" s="6" t="s">
        <v>1247</v>
      </c>
      <c r="K1318" s="3" t="s">
        <v>1308</v>
      </c>
      <c r="L1318" s="3" t="s">
        <v>1309</v>
      </c>
    </row>
    <row r="1319" spans="1:12" s="13" customFormat="1" ht="20.100000000000001" customHeight="1">
      <c r="A1319" s="36">
        <v>6</v>
      </c>
      <c r="B1319" s="5" t="s">
        <v>1408</v>
      </c>
      <c r="C1319" s="3" t="s">
        <v>83</v>
      </c>
      <c r="D1319" s="3" t="s">
        <v>10</v>
      </c>
      <c r="E1319" s="27">
        <v>649</v>
      </c>
      <c r="F1319" s="27">
        <v>479</v>
      </c>
      <c r="G1319" s="60">
        <v>110</v>
      </c>
      <c r="H1319" s="27">
        <v>60</v>
      </c>
      <c r="I1319" s="6" t="s">
        <v>1219</v>
      </c>
      <c r="J1319" s="6" t="s">
        <v>1247</v>
      </c>
      <c r="K1319" s="3" t="s">
        <v>1409</v>
      </c>
      <c r="L1319" s="3" t="s">
        <v>1410</v>
      </c>
    </row>
    <row r="1320" spans="1:12" s="13" customFormat="1" ht="20.100000000000001" customHeight="1">
      <c r="A1320" s="36">
        <v>6</v>
      </c>
      <c r="B1320" s="5" t="s">
        <v>1405</v>
      </c>
      <c r="C1320" s="3" t="s">
        <v>83</v>
      </c>
      <c r="D1320" s="3" t="s">
        <v>10</v>
      </c>
      <c r="E1320" s="27">
        <v>670</v>
      </c>
      <c r="F1320" s="27">
        <v>500</v>
      </c>
      <c r="G1320" s="60">
        <v>110</v>
      </c>
      <c r="H1320" s="27">
        <v>60</v>
      </c>
      <c r="I1320" s="6" t="s">
        <v>1219</v>
      </c>
      <c r="J1320" s="6" t="s">
        <v>1247</v>
      </c>
      <c r="K1320" s="3" t="s">
        <v>1406</v>
      </c>
      <c r="L1320" s="3" t="s">
        <v>1407</v>
      </c>
    </row>
    <row r="1321" spans="1:12" s="13" customFormat="1" ht="20.100000000000001" customHeight="1">
      <c r="A1321" s="36">
        <v>6</v>
      </c>
      <c r="B1321" s="5" t="s">
        <v>1414</v>
      </c>
      <c r="C1321" s="3" t="s">
        <v>83</v>
      </c>
      <c r="D1321" s="3" t="s">
        <v>10</v>
      </c>
      <c r="E1321" s="27">
        <v>220</v>
      </c>
      <c r="F1321" s="27">
        <v>110</v>
      </c>
      <c r="G1321" s="60">
        <v>100</v>
      </c>
      <c r="H1321" s="27">
        <v>10</v>
      </c>
      <c r="I1321" s="6" t="s">
        <v>1219</v>
      </c>
      <c r="J1321" s="6" t="s">
        <v>1247</v>
      </c>
      <c r="K1321" s="3" t="s">
        <v>1406</v>
      </c>
      <c r="L1321" s="3" t="s">
        <v>1407</v>
      </c>
    </row>
    <row r="1322" spans="1:12" s="13" customFormat="1" ht="20.100000000000001" customHeight="1">
      <c r="A1322" s="36">
        <v>6</v>
      </c>
      <c r="B1322" s="5" t="s">
        <v>1415</v>
      </c>
      <c r="C1322" s="3" t="s">
        <v>83</v>
      </c>
      <c r="D1322" s="3" t="s">
        <v>10</v>
      </c>
      <c r="E1322" s="27">
        <v>220</v>
      </c>
      <c r="F1322" s="27">
        <v>110</v>
      </c>
      <c r="G1322" s="60">
        <v>100</v>
      </c>
      <c r="H1322" s="27">
        <v>10</v>
      </c>
      <c r="I1322" s="6" t="s">
        <v>1219</v>
      </c>
      <c r="J1322" s="6" t="s">
        <v>1247</v>
      </c>
      <c r="K1322" s="3" t="s">
        <v>1409</v>
      </c>
      <c r="L1322" s="3" t="s">
        <v>1410</v>
      </c>
    </row>
    <row r="1323" spans="1:12" s="13" customFormat="1" ht="20.100000000000001" customHeight="1">
      <c r="A1323" s="36">
        <v>6</v>
      </c>
      <c r="B1323" s="5" t="s">
        <v>1421</v>
      </c>
      <c r="C1323" s="3" t="s">
        <v>147</v>
      </c>
      <c r="D1323" s="3" t="s">
        <v>10</v>
      </c>
      <c r="E1323" s="27">
        <v>96</v>
      </c>
      <c r="F1323" s="27">
        <v>0</v>
      </c>
      <c r="G1323" s="60">
        <v>93</v>
      </c>
      <c r="H1323" s="27">
        <v>3</v>
      </c>
      <c r="I1323" s="6" t="s">
        <v>1219</v>
      </c>
      <c r="J1323" s="6" t="s">
        <v>1240</v>
      </c>
      <c r="K1323" s="3" t="s">
        <v>1422</v>
      </c>
      <c r="L1323" s="3" t="s">
        <v>1423</v>
      </c>
    </row>
    <row r="1324" spans="1:12" s="13" customFormat="1" ht="20.100000000000001" customHeight="1">
      <c r="A1324" s="36">
        <v>6</v>
      </c>
      <c r="B1324" s="5" t="s">
        <v>1425</v>
      </c>
      <c r="C1324" s="3" t="s">
        <v>83</v>
      </c>
      <c r="D1324" s="3" t="s">
        <v>10</v>
      </c>
      <c r="E1324" s="27">
        <v>652</v>
      </c>
      <c r="F1324" s="27">
        <v>500</v>
      </c>
      <c r="G1324" s="60">
        <v>92</v>
      </c>
      <c r="H1324" s="27">
        <v>60</v>
      </c>
      <c r="I1324" s="6" t="s">
        <v>1219</v>
      </c>
      <c r="J1324" s="6" t="s">
        <v>1247</v>
      </c>
      <c r="K1324" s="3" t="s">
        <v>1406</v>
      </c>
      <c r="L1324" s="3" t="s">
        <v>1407</v>
      </c>
    </row>
    <row r="1325" spans="1:12" s="13" customFormat="1" ht="20.100000000000001" customHeight="1">
      <c r="A1325" s="36">
        <v>6</v>
      </c>
      <c r="B1325" s="5" t="s">
        <v>1442</v>
      </c>
      <c r="C1325" s="3" t="s">
        <v>83</v>
      </c>
      <c r="D1325" s="3" t="s">
        <v>10</v>
      </c>
      <c r="E1325" s="18">
        <v>719</v>
      </c>
      <c r="F1325" s="18">
        <v>633</v>
      </c>
      <c r="G1325" s="61">
        <v>74</v>
      </c>
      <c r="H1325" s="18">
        <v>12</v>
      </c>
      <c r="I1325" s="6" t="s">
        <v>1219</v>
      </c>
      <c r="J1325" s="6" t="s">
        <v>1254</v>
      </c>
      <c r="K1325" s="3" t="s">
        <v>1287</v>
      </c>
      <c r="L1325" s="3" t="s">
        <v>1288</v>
      </c>
    </row>
    <row r="1326" spans="1:12" s="13" customFormat="1" ht="20.100000000000001" customHeight="1">
      <c r="A1326" s="36">
        <v>6</v>
      </c>
      <c r="B1326" s="5" t="s">
        <v>1443</v>
      </c>
      <c r="C1326" s="3" t="s">
        <v>83</v>
      </c>
      <c r="D1326" s="3" t="s">
        <v>10</v>
      </c>
      <c r="E1326" s="27">
        <v>650</v>
      </c>
      <c r="F1326" s="27">
        <v>539</v>
      </c>
      <c r="G1326" s="60">
        <v>71</v>
      </c>
      <c r="H1326" s="27">
        <v>40</v>
      </c>
      <c r="I1326" s="6" t="s">
        <v>1219</v>
      </c>
      <c r="J1326" s="6" t="s">
        <v>1247</v>
      </c>
      <c r="K1326" s="3" t="s">
        <v>1308</v>
      </c>
      <c r="L1326" s="3" t="s">
        <v>1309</v>
      </c>
    </row>
    <row r="1327" spans="1:12" s="13" customFormat="1" ht="20.100000000000001" customHeight="1">
      <c r="A1327" s="36">
        <v>6</v>
      </c>
      <c r="B1327" s="5" t="s">
        <v>1445</v>
      </c>
      <c r="C1327" s="3" t="s">
        <v>83</v>
      </c>
      <c r="D1327" s="3" t="s">
        <v>10</v>
      </c>
      <c r="E1327" s="27">
        <v>300</v>
      </c>
      <c r="F1327" s="27">
        <v>220</v>
      </c>
      <c r="G1327" s="60">
        <v>70</v>
      </c>
      <c r="H1327" s="27">
        <v>10</v>
      </c>
      <c r="I1327" s="6" t="s">
        <v>1219</v>
      </c>
      <c r="J1327" s="6" t="s">
        <v>1247</v>
      </c>
      <c r="K1327" s="3" t="s">
        <v>1332</v>
      </c>
      <c r="L1327" s="3" t="s">
        <v>1333</v>
      </c>
    </row>
    <row r="1328" spans="1:12" s="13" customFormat="1" ht="20.100000000000001" customHeight="1">
      <c r="A1328" s="36">
        <v>6</v>
      </c>
      <c r="B1328" s="5" t="s">
        <v>1446</v>
      </c>
      <c r="C1328" s="3" t="s">
        <v>83</v>
      </c>
      <c r="D1328" s="3" t="s">
        <v>10</v>
      </c>
      <c r="E1328" s="27">
        <v>287</v>
      </c>
      <c r="F1328" s="27">
        <v>194</v>
      </c>
      <c r="G1328" s="60">
        <v>62</v>
      </c>
      <c r="H1328" s="27">
        <v>31</v>
      </c>
      <c r="I1328" s="6" t="s">
        <v>1219</v>
      </c>
      <c r="J1328" s="6" t="s">
        <v>1247</v>
      </c>
      <c r="K1328" s="3" t="s">
        <v>1308</v>
      </c>
      <c r="L1328" s="3" t="s">
        <v>1309</v>
      </c>
    </row>
    <row r="1329" spans="1:12" s="13" customFormat="1" ht="20.100000000000001" customHeight="1">
      <c r="A1329" s="36">
        <v>6</v>
      </c>
      <c r="B1329" s="5" t="s">
        <v>1451</v>
      </c>
      <c r="C1329" s="3" t="s">
        <v>83</v>
      </c>
      <c r="D1329" s="3" t="s">
        <v>10</v>
      </c>
      <c r="E1329" s="27">
        <v>452</v>
      </c>
      <c r="F1329" s="27">
        <v>360</v>
      </c>
      <c r="G1329" s="60">
        <v>52</v>
      </c>
      <c r="H1329" s="27">
        <v>40</v>
      </c>
      <c r="I1329" s="6" t="s">
        <v>1219</v>
      </c>
      <c r="J1329" s="6" t="s">
        <v>1247</v>
      </c>
      <c r="K1329" s="3" t="s">
        <v>1308</v>
      </c>
      <c r="L1329" s="3" t="s">
        <v>1309</v>
      </c>
    </row>
    <row r="1330" spans="1:12" s="13" customFormat="1" ht="20.100000000000001" customHeight="1">
      <c r="A1330" s="36">
        <v>6</v>
      </c>
      <c r="B1330" s="5" t="s">
        <v>1462</v>
      </c>
      <c r="C1330" s="3" t="s">
        <v>83</v>
      </c>
      <c r="D1330" s="3" t="s">
        <v>10</v>
      </c>
      <c r="E1330" s="27">
        <v>335</v>
      </c>
      <c r="F1330" s="27">
        <v>270</v>
      </c>
      <c r="G1330" s="60">
        <v>35</v>
      </c>
      <c r="H1330" s="27">
        <v>30</v>
      </c>
      <c r="I1330" s="6" t="s">
        <v>1219</v>
      </c>
      <c r="J1330" s="6" t="s">
        <v>1240</v>
      </c>
      <c r="K1330" s="3" t="s">
        <v>1440</v>
      </c>
      <c r="L1330" s="3" t="s">
        <v>1441</v>
      </c>
    </row>
    <row r="1331" spans="1:12" s="13" customFormat="1" ht="20.100000000000001" customHeight="1">
      <c r="A1331" s="36">
        <v>6</v>
      </c>
      <c r="B1331" s="5" t="s">
        <v>1464</v>
      </c>
      <c r="C1331" s="3" t="s">
        <v>83</v>
      </c>
      <c r="D1331" s="3" t="s">
        <v>10</v>
      </c>
      <c r="E1331" s="18">
        <v>320</v>
      </c>
      <c r="F1331" s="18">
        <v>280</v>
      </c>
      <c r="G1331" s="61">
        <v>30</v>
      </c>
      <c r="H1331" s="18">
        <v>10</v>
      </c>
      <c r="I1331" s="6" t="s">
        <v>1219</v>
      </c>
      <c r="J1331" s="6" t="s">
        <v>1254</v>
      </c>
      <c r="K1331" s="3" t="s">
        <v>1428</v>
      </c>
      <c r="L1331" s="3" t="s">
        <v>1404</v>
      </c>
    </row>
    <row r="1332" spans="1:12" s="13" customFormat="1" ht="20.100000000000001" customHeight="1">
      <c r="A1332" s="36">
        <v>6</v>
      </c>
      <c r="B1332" s="5" t="s">
        <v>1480</v>
      </c>
      <c r="C1332" s="3" t="s">
        <v>83</v>
      </c>
      <c r="D1332" s="3" t="s">
        <v>10</v>
      </c>
      <c r="E1332" s="27">
        <v>22</v>
      </c>
      <c r="F1332" s="28">
        <v>0</v>
      </c>
      <c r="G1332" s="60">
        <v>20</v>
      </c>
      <c r="H1332" s="27">
        <v>2</v>
      </c>
      <c r="I1332" s="6" t="s">
        <v>1219</v>
      </c>
      <c r="J1332" s="6" t="s">
        <v>1240</v>
      </c>
      <c r="K1332" s="3" t="s">
        <v>1440</v>
      </c>
      <c r="L1332" s="3" t="s">
        <v>1441</v>
      </c>
    </row>
    <row r="1333" spans="1:12" s="13" customFormat="1" ht="20.100000000000001" customHeight="1">
      <c r="A1333" s="36">
        <v>6</v>
      </c>
      <c r="B1333" s="5" t="s">
        <v>1479</v>
      </c>
      <c r="C1333" s="3" t="s">
        <v>83</v>
      </c>
      <c r="D1333" s="3" t="s">
        <v>10</v>
      </c>
      <c r="E1333" s="18">
        <v>80</v>
      </c>
      <c r="F1333" s="18">
        <v>55</v>
      </c>
      <c r="G1333" s="61">
        <v>20</v>
      </c>
      <c r="H1333" s="18">
        <v>5</v>
      </c>
      <c r="I1333" s="6" t="s">
        <v>1219</v>
      </c>
      <c r="J1333" s="6" t="s">
        <v>1254</v>
      </c>
      <c r="K1333" s="3" t="s">
        <v>1428</v>
      </c>
      <c r="L1333" s="3" t="s">
        <v>1404</v>
      </c>
    </row>
    <row r="1334" spans="1:12" s="13" customFormat="1" ht="20.100000000000001" customHeight="1">
      <c r="A1334" s="36">
        <v>6</v>
      </c>
      <c r="B1334" s="5" t="s">
        <v>2629</v>
      </c>
      <c r="C1334" s="3" t="s">
        <v>2618</v>
      </c>
      <c r="D1334" s="3" t="s">
        <v>2593</v>
      </c>
      <c r="E1334" s="27">
        <f>SUM(F1334:J1334)</f>
        <v>1100</v>
      </c>
      <c r="F1334" s="27">
        <v>0</v>
      </c>
      <c r="G1334" s="60">
        <v>1100</v>
      </c>
      <c r="H1334" s="27">
        <v>0</v>
      </c>
      <c r="I1334" s="6" t="s">
        <v>2594</v>
      </c>
      <c r="J1334" s="6" t="s">
        <v>2630</v>
      </c>
      <c r="K1334" s="3" t="s">
        <v>2631</v>
      </c>
      <c r="L1334" s="3" t="s">
        <v>2632</v>
      </c>
    </row>
    <row r="1335" spans="1:12" s="13" customFormat="1" ht="20.100000000000001" customHeight="1">
      <c r="A1335" s="36">
        <v>6</v>
      </c>
      <c r="B1335" s="23" t="s">
        <v>552</v>
      </c>
      <c r="C1335" s="3" t="s">
        <v>83</v>
      </c>
      <c r="D1335" s="3" t="s">
        <v>10</v>
      </c>
      <c r="E1335" s="27">
        <f>SUM(F1335:J1335)</f>
        <v>70</v>
      </c>
      <c r="F1335" s="27">
        <v>0</v>
      </c>
      <c r="G1335" s="60">
        <v>70</v>
      </c>
      <c r="H1335" s="27">
        <v>0</v>
      </c>
      <c r="I1335" s="6" t="s">
        <v>529</v>
      </c>
      <c r="J1335" s="6" t="s">
        <v>531</v>
      </c>
      <c r="K1335" s="3" t="s">
        <v>553</v>
      </c>
      <c r="L1335" s="3" t="s">
        <v>554</v>
      </c>
    </row>
    <row r="1336" spans="1:12" s="13" customFormat="1" ht="20.100000000000001" customHeight="1">
      <c r="A1336" s="36">
        <v>6</v>
      </c>
      <c r="B1336" s="5" t="s">
        <v>2633</v>
      </c>
      <c r="C1336" s="3" t="s">
        <v>2634</v>
      </c>
      <c r="D1336" s="3" t="s">
        <v>1648</v>
      </c>
      <c r="E1336" s="27">
        <f>SUM(F1336:J1336)</f>
        <v>70</v>
      </c>
      <c r="F1336" s="27">
        <v>0</v>
      </c>
      <c r="G1336" s="60">
        <v>70</v>
      </c>
      <c r="H1336" s="27">
        <v>0</v>
      </c>
      <c r="I1336" s="6" t="s">
        <v>2635</v>
      </c>
      <c r="J1336" s="6" t="s">
        <v>2636</v>
      </c>
      <c r="K1336" s="3" t="s">
        <v>2637</v>
      </c>
      <c r="L1336" s="3" t="s">
        <v>2638</v>
      </c>
    </row>
    <row r="1337" spans="1:12" s="13" customFormat="1" ht="20.100000000000001" customHeight="1">
      <c r="A1337" s="36">
        <v>7</v>
      </c>
      <c r="B1337" s="5" t="s">
        <v>2427</v>
      </c>
      <c r="C1337" s="3" t="s">
        <v>147</v>
      </c>
      <c r="D1337" s="3" t="s">
        <v>10</v>
      </c>
      <c r="E1337" s="28">
        <v>102</v>
      </c>
      <c r="F1337" s="28">
        <v>60</v>
      </c>
      <c r="G1337" s="59">
        <v>40</v>
      </c>
      <c r="H1337" s="28">
        <v>2</v>
      </c>
      <c r="I1337" s="6" t="s">
        <v>491</v>
      </c>
      <c r="J1337" s="6" t="s">
        <v>2236</v>
      </c>
      <c r="K1337" s="3" t="s">
        <v>2428</v>
      </c>
      <c r="L1337" s="3" t="s">
        <v>2429</v>
      </c>
    </row>
    <row r="1338" spans="1:12" s="13" customFormat="1" ht="20.100000000000001" customHeight="1">
      <c r="A1338" s="36">
        <v>7</v>
      </c>
      <c r="B1338" s="5" t="s">
        <v>2054</v>
      </c>
      <c r="C1338" s="3" t="s">
        <v>1628</v>
      </c>
      <c r="D1338" s="3" t="s">
        <v>37</v>
      </c>
      <c r="E1338" s="27">
        <v>15</v>
      </c>
      <c r="F1338" s="27">
        <v>4</v>
      </c>
      <c r="G1338" s="60">
        <v>11</v>
      </c>
      <c r="H1338" s="27">
        <v>0</v>
      </c>
      <c r="I1338" s="6" t="s">
        <v>8112</v>
      </c>
      <c r="J1338" s="6" t="s">
        <v>2055</v>
      </c>
      <c r="K1338" s="3" t="s">
        <v>2056</v>
      </c>
      <c r="L1338" s="3" t="s">
        <v>2057</v>
      </c>
    </row>
    <row r="1339" spans="1:12" s="13" customFormat="1" ht="20.100000000000001" customHeight="1">
      <c r="A1339" s="36">
        <v>7</v>
      </c>
      <c r="B1339" s="5" t="s">
        <v>2037</v>
      </c>
      <c r="C1339" s="3" t="s">
        <v>2010</v>
      </c>
      <c r="D1339" s="3" t="s">
        <v>37</v>
      </c>
      <c r="E1339" s="27">
        <f>SUM(F1339:J1339)</f>
        <v>997.5</v>
      </c>
      <c r="F1339" s="27">
        <v>0</v>
      </c>
      <c r="G1339" s="60">
        <v>997.5</v>
      </c>
      <c r="H1339" s="27">
        <v>0</v>
      </c>
      <c r="I1339" s="6" t="s">
        <v>8112</v>
      </c>
      <c r="J1339" s="6" t="s">
        <v>1770</v>
      </c>
      <c r="K1339" s="3" t="s">
        <v>2038</v>
      </c>
      <c r="L1339" s="3" t="s">
        <v>1994</v>
      </c>
    </row>
    <row r="1340" spans="1:12" s="13" customFormat="1" ht="20.100000000000001" customHeight="1">
      <c r="A1340" s="36">
        <v>7</v>
      </c>
      <c r="B1340" s="5" t="s">
        <v>2048</v>
      </c>
      <c r="C1340" s="3" t="s">
        <v>2010</v>
      </c>
      <c r="D1340" s="3" t="s">
        <v>37</v>
      </c>
      <c r="E1340" s="27">
        <f>SUM(F1340:J1340)</f>
        <v>919</v>
      </c>
      <c r="F1340" s="27">
        <v>100</v>
      </c>
      <c r="G1340" s="60">
        <v>800</v>
      </c>
      <c r="H1340" s="27">
        <v>19</v>
      </c>
      <c r="I1340" s="6" t="s">
        <v>8112</v>
      </c>
      <c r="J1340" s="6" t="s">
        <v>2011</v>
      </c>
      <c r="K1340" s="3" t="s">
        <v>2012</v>
      </c>
      <c r="L1340" s="3" t="s">
        <v>2013</v>
      </c>
    </row>
    <row r="1341" spans="1:12" s="13" customFormat="1" ht="20.100000000000001" customHeight="1">
      <c r="A1341" s="36">
        <v>7</v>
      </c>
      <c r="B1341" s="5" t="s">
        <v>2047</v>
      </c>
      <c r="C1341" s="3" t="s">
        <v>2010</v>
      </c>
      <c r="D1341" s="3" t="s">
        <v>37</v>
      </c>
      <c r="E1341" s="27">
        <f>SUM(F1341:J1341)</f>
        <v>432</v>
      </c>
      <c r="F1341" s="27">
        <v>50</v>
      </c>
      <c r="G1341" s="60">
        <v>370</v>
      </c>
      <c r="H1341" s="27">
        <v>12</v>
      </c>
      <c r="I1341" s="6" t="s">
        <v>8112</v>
      </c>
      <c r="J1341" s="6" t="s">
        <v>2011</v>
      </c>
      <c r="K1341" s="3" t="s">
        <v>2012</v>
      </c>
      <c r="L1341" s="3" t="s">
        <v>2013</v>
      </c>
    </row>
    <row r="1342" spans="1:12" s="13" customFormat="1" ht="20.100000000000001" customHeight="1">
      <c r="A1342" s="36">
        <v>7</v>
      </c>
      <c r="B1342" s="5" t="s">
        <v>2039</v>
      </c>
      <c r="C1342" s="3" t="s">
        <v>1638</v>
      </c>
      <c r="D1342" s="3" t="s">
        <v>37</v>
      </c>
      <c r="E1342" s="27">
        <v>313</v>
      </c>
      <c r="F1342" s="27">
        <v>168</v>
      </c>
      <c r="G1342" s="60">
        <v>140</v>
      </c>
      <c r="H1342" s="27">
        <v>5</v>
      </c>
      <c r="I1342" s="6" t="s">
        <v>8112</v>
      </c>
      <c r="J1342" s="6" t="s">
        <v>2040</v>
      </c>
      <c r="K1342" s="3" t="s">
        <v>2041</v>
      </c>
      <c r="L1342" s="3" t="s">
        <v>2042</v>
      </c>
    </row>
    <row r="1343" spans="1:12" s="13" customFormat="1" ht="20.100000000000001" customHeight="1">
      <c r="A1343" s="36">
        <v>7</v>
      </c>
      <c r="B1343" s="5" t="s">
        <v>2049</v>
      </c>
      <c r="C1343" s="3" t="s">
        <v>2010</v>
      </c>
      <c r="D1343" s="3" t="s">
        <v>37</v>
      </c>
      <c r="E1343" s="27">
        <f>SUM(F1343:J1343)</f>
        <v>90</v>
      </c>
      <c r="F1343" s="27">
        <v>0</v>
      </c>
      <c r="G1343" s="60">
        <v>90</v>
      </c>
      <c r="H1343" s="27">
        <v>0</v>
      </c>
      <c r="I1343" s="6" t="s">
        <v>8112</v>
      </c>
      <c r="J1343" s="6" t="s">
        <v>2011</v>
      </c>
      <c r="K1343" s="3" t="s">
        <v>2050</v>
      </c>
      <c r="L1343" s="3" t="s">
        <v>2051</v>
      </c>
    </row>
    <row r="1344" spans="1:12" s="13" customFormat="1" ht="20.100000000000001" customHeight="1">
      <c r="A1344" s="36">
        <v>7</v>
      </c>
      <c r="B1344" s="5" t="s">
        <v>2046</v>
      </c>
      <c r="C1344" s="3" t="s">
        <v>2010</v>
      </c>
      <c r="D1344" s="3" t="s">
        <v>37</v>
      </c>
      <c r="E1344" s="27">
        <f>SUM(F1344:J1344)</f>
        <v>78</v>
      </c>
      <c r="F1344" s="27">
        <v>0</v>
      </c>
      <c r="G1344" s="60">
        <f>156/2</f>
        <v>78</v>
      </c>
      <c r="H1344" s="27">
        <v>0</v>
      </c>
      <c r="I1344" s="6" t="s">
        <v>8112</v>
      </c>
      <c r="J1344" s="6" t="s">
        <v>2011</v>
      </c>
      <c r="K1344" s="3" t="s">
        <v>2038</v>
      </c>
      <c r="L1344" s="3" t="s">
        <v>1994</v>
      </c>
    </row>
    <row r="1345" spans="1:229" s="13" customFormat="1" ht="20.100000000000001" customHeight="1">
      <c r="A1345" s="36">
        <v>7</v>
      </c>
      <c r="B1345" s="5" t="s">
        <v>2052</v>
      </c>
      <c r="C1345" s="3" t="s">
        <v>2010</v>
      </c>
      <c r="D1345" s="3" t="s">
        <v>37</v>
      </c>
      <c r="E1345" s="27">
        <f>SUM(F1345:J1345)</f>
        <v>45</v>
      </c>
      <c r="F1345" s="27">
        <v>0</v>
      </c>
      <c r="G1345" s="60">
        <v>45</v>
      </c>
      <c r="H1345" s="27">
        <v>0</v>
      </c>
      <c r="I1345" s="6" t="s">
        <v>8112</v>
      </c>
      <c r="J1345" s="6" t="s">
        <v>2011</v>
      </c>
      <c r="K1345" s="3" t="s">
        <v>2053</v>
      </c>
      <c r="L1345" s="3" t="s">
        <v>2018</v>
      </c>
    </row>
    <row r="1346" spans="1:229" s="13" customFormat="1" ht="20.100000000000001" customHeight="1">
      <c r="A1346" s="36">
        <v>7</v>
      </c>
      <c r="B1346" s="5" t="s">
        <v>2043</v>
      </c>
      <c r="C1346" s="3" t="s">
        <v>1638</v>
      </c>
      <c r="D1346" s="3" t="s">
        <v>37</v>
      </c>
      <c r="E1346" s="27">
        <v>565</v>
      </c>
      <c r="F1346" s="27">
        <v>530</v>
      </c>
      <c r="G1346" s="60">
        <v>30</v>
      </c>
      <c r="H1346" s="27">
        <v>5</v>
      </c>
      <c r="I1346" s="6" t="s">
        <v>8112</v>
      </c>
      <c r="J1346" s="6" t="s">
        <v>2040</v>
      </c>
      <c r="K1346" s="3" t="s">
        <v>2044</v>
      </c>
      <c r="L1346" s="3" t="s">
        <v>2045</v>
      </c>
    </row>
    <row r="1347" spans="1:229" s="13" customFormat="1" ht="20.100000000000001" customHeight="1">
      <c r="A1347" s="36">
        <v>7</v>
      </c>
      <c r="B1347" s="5" t="s">
        <v>2169</v>
      </c>
      <c r="C1347" s="3" t="s">
        <v>14</v>
      </c>
      <c r="D1347" s="3" t="s">
        <v>10</v>
      </c>
      <c r="E1347" s="28">
        <v>1684</v>
      </c>
      <c r="F1347" s="28">
        <v>502</v>
      </c>
      <c r="G1347" s="59">
        <v>1182</v>
      </c>
      <c r="H1347" s="28">
        <v>0</v>
      </c>
      <c r="I1347" s="6" t="s">
        <v>2110</v>
      </c>
      <c r="J1347" s="6" t="s">
        <v>2111</v>
      </c>
      <c r="K1347" s="3" t="s">
        <v>2170</v>
      </c>
      <c r="L1347" s="3" t="s">
        <v>2171</v>
      </c>
    </row>
    <row r="1348" spans="1:229" s="13" customFormat="1" ht="20.100000000000001" customHeight="1">
      <c r="A1348" s="36">
        <v>7</v>
      </c>
      <c r="B1348" s="5" t="s">
        <v>2164</v>
      </c>
      <c r="C1348" s="3" t="s">
        <v>14</v>
      </c>
      <c r="D1348" s="3" t="s">
        <v>67</v>
      </c>
      <c r="E1348" s="28">
        <v>1592</v>
      </c>
      <c r="F1348" s="28">
        <v>590</v>
      </c>
      <c r="G1348" s="59">
        <v>931</v>
      </c>
      <c r="H1348" s="28">
        <v>71</v>
      </c>
      <c r="I1348" s="6" t="s">
        <v>2161</v>
      </c>
      <c r="J1348" s="6" t="s">
        <v>2162</v>
      </c>
      <c r="K1348" s="3" t="s">
        <v>2163</v>
      </c>
      <c r="L1348" s="3" t="s">
        <v>2165</v>
      </c>
    </row>
    <row r="1349" spans="1:229" s="13" customFormat="1" ht="20.100000000000001" customHeight="1">
      <c r="A1349" s="36">
        <v>7</v>
      </c>
      <c r="B1349" s="5" t="s">
        <v>2166</v>
      </c>
      <c r="C1349" s="3" t="s">
        <v>14</v>
      </c>
      <c r="D1349" s="3" t="s">
        <v>10</v>
      </c>
      <c r="E1349" s="28">
        <v>1613</v>
      </c>
      <c r="F1349" s="28">
        <v>1091</v>
      </c>
      <c r="G1349" s="59">
        <v>522</v>
      </c>
      <c r="H1349" s="28">
        <v>0</v>
      </c>
      <c r="I1349" s="6" t="s">
        <v>2110</v>
      </c>
      <c r="J1349" s="6" t="s">
        <v>2111</v>
      </c>
      <c r="K1349" s="3" t="s">
        <v>2167</v>
      </c>
      <c r="L1349" s="3" t="s">
        <v>2168</v>
      </c>
    </row>
    <row r="1350" spans="1:229" s="13" customFormat="1" ht="20.100000000000001" customHeight="1">
      <c r="A1350" s="36">
        <v>7</v>
      </c>
      <c r="B1350" s="5" t="s">
        <v>2160</v>
      </c>
      <c r="C1350" s="3" t="s">
        <v>14</v>
      </c>
      <c r="D1350" s="3" t="s">
        <v>10</v>
      </c>
      <c r="E1350" s="28">
        <v>84</v>
      </c>
      <c r="F1350" s="28">
        <v>0</v>
      </c>
      <c r="G1350" s="59">
        <v>84</v>
      </c>
      <c r="H1350" s="28">
        <v>0</v>
      </c>
      <c r="I1350" s="6" t="s">
        <v>2161</v>
      </c>
      <c r="J1350" s="6" t="s">
        <v>2162</v>
      </c>
      <c r="K1350" s="3" t="s">
        <v>2163</v>
      </c>
      <c r="L1350" s="3" t="s">
        <v>443</v>
      </c>
    </row>
    <row r="1351" spans="1:229" s="13" customFormat="1" ht="20.100000000000001" customHeight="1">
      <c r="A1351" s="36">
        <v>7</v>
      </c>
      <c r="B1351" s="5" t="s">
        <v>2172</v>
      </c>
      <c r="C1351" s="3" t="s">
        <v>147</v>
      </c>
      <c r="D1351" s="3" t="s">
        <v>67</v>
      </c>
      <c r="E1351" s="28">
        <v>1684</v>
      </c>
      <c r="F1351" s="28">
        <v>0</v>
      </c>
      <c r="G1351" s="59">
        <v>1684</v>
      </c>
      <c r="H1351" s="28">
        <v>0</v>
      </c>
      <c r="I1351" s="6" t="s">
        <v>2099</v>
      </c>
      <c r="J1351" s="6" t="s">
        <v>2100</v>
      </c>
      <c r="K1351" s="3" t="s">
        <v>2173</v>
      </c>
      <c r="L1351" s="3" t="s">
        <v>2174</v>
      </c>
    </row>
    <row r="1352" spans="1:229" s="13" customFormat="1" ht="20.100000000000001" customHeight="1">
      <c r="A1352" s="36">
        <v>7</v>
      </c>
      <c r="B1352" s="5" t="s">
        <v>447</v>
      </c>
      <c r="C1352" s="3" t="s">
        <v>83</v>
      </c>
      <c r="D1352" s="3" t="s">
        <v>10</v>
      </c>
      <c r="E1352" s="28">
        <v>700</v>
      </c>
      <c r="F1352" s="28">
        <v>550</v>
      </c>
      <c r="G1352" s="59">
        <v>150</v>
      </c>
      <c r="H1352" s="28" t="s">
        <v>2227</v>
      </c>
      <c r="I1352" s="6" t="s">
        <v>239</v>
      </c>
      <c r="J1352" s="6" t="s">
        <v>350</v>
      </c>
      <c r="K1352" s="3" t="s">
        <v>448</v>
      </c>
      <c r="L1352" s="3" t="s">
        <v>449</v>
      </c>
    </row>
    <row r="1353" spans="1:229" s="13" customFormat="1" ht="20.100000000000001" customHeight="1">
      <c r="A1353" s="36">
        <v>7</v>
      </c>
      <c r="B1353" s="5" t="s">
        <v>444</v>
      </c>
      <c r="C1353" s="3" t="s">
        <v>83</v>
      </c>
      <c r="D1353" s="3" t="s">
        <v>10</v>
      </c>
      <c r="E1353" s="28">
        <v>620</v>
      </c>
      <c r="F1353" s="28">
        <v>500</v>
      </c>
      <c r="G1353" s="59">
        <v>120</v>
      </c>
      <c r="H1353" s="28" t="s">
        <v>2227</v>
      </c>
      <c r="I1353" s="6" t="s">
        <v>239</v>
      </c>
      <c r="J1353" s="6" t="s">
        <v>240</v>
      </c>
      <c r="K1353" s="3" t="s">
        <v>445</v>
      </c>
      <c r="L1353" s="3" t="s">
        <v>446</v>
      </c>
    </row>
    <row r="1354" spans="1:229" s="13" customFormat="1" ht="20.100000000000001" customHeight="1">
      <c r="A1354" s="36">
        <v>7</v>
      </c>
      <c r="B1354" s="5" t="s">
        <v>440</v>
      </c>
      <c r="C1354" s="3" t="s">
        <v>147</v>
      </c>
      <c r="D1354" s="3" t="s">
        <v>10</v>
      </c>
      <c r="E1354" s="28">
        <v>45</v>
      </c>
      <c r="F1354" s="28">
        <v>20</v>
      </c>
      <c r="G1354" s="59">
        <v>20</v>
      </c>
      <c r="H1354" s="28">
        <v>5</v>
      </c>
      <c r="I1354" s="6" t="s">
        <v>2099</v>
      </c>
      <c r="J1354" s="6" t="s">
        <v>2100</v>
      </c>
      <c r="K1354" s="3" t="s">
        <v>441</v>
      </c>
      <c r="L1354" s="3" t="s">
        <v>442</v>
      </c>
    </row>
    <row r="1355" spans="1:229" s="13" customFormat="1" ht="20.100000000000001" customHeight="1">
      <c r="A1355" s="36">
        <v>7</v>
      </c>
      <c r="B1355" s="5" t="s">
        <v>4338</v>
      </c>
      <c r="C1355" s="3" t="s">
        <v>14</v>
      </c>
      <c r="D1355" s="3" t="s">
        <v>10</v>
      </c>
      <c r="E1355" s="28">
        <v>1208</v>
      </c>
      <c r="F1355" s="28">
        <v>483</v>
      </c>
      <c r="G1355" s="59">
        <v>725</v>
      </c>
      <c r="H1355" s="28">
        <v>0</v>
      </c>
      <c r="I1355" s="6" t="s">
        <v>8113</v>
      </c>
      <c r="J1355" s="6" t="s">
        <v>3686</v>
      </c>
      <c r="K1355" s="3" t="s">
        <v>4328</v>
      </c>
      <c r="L1355" s="3" t="s">
        <v>4329</v>
      </c>
    </row>
    <row r="1356" spans="1:229" s="13" customFormat="1" ht="20.100000000000001" customHeight="1">
      <c r="A1356" s="36">
        <v>7</v>
      </c>
      <c r="B1356" s="34" t="s">
        <v>4342</v>
      </c>
      <c r="C1356" s="3" t="s">
        <v>14</v>
      </c>
      <c r="D1356" s="3" t="s">
        <v>10</v>
      </c>
      <c r="E1356" s="28">
        <v>430</v>
      </c>
      <c r="F1356" s="28">
        <v>0</v>
      </c>
      <c r="G1356" s="59">
        <v>0</v>
      </c>
      <c r="H1356" s="28">
        <v>0</v>
      </c>
      <c r="I1356" s="6" t="s">
        <v>8113</v>
      </c>
      <c r="J1356" s="6" t="s">
        <v>4184</v>
      </c>
      <c r="K1356" s="3" t="s">
        <v>4340</v>
      </c>
      <c r="L1356" s="3" t="s">
        <v>4343</v>
      </c>
      <c r="M1356" s="8"/>
      <c r="N1356" s="8"/>
      <c r="O1356" s="8"/>
      <c r="P1356" s="8"/>
      <c r="Q1356" s="8"/>
      <c r="R1356" s="8"/>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8"/>
      <c r="AW1356" s="8"/>
      <c r="AX1356" s="8"/>
      <c r="AY1356" s="8"/>
      <c r="AZ1356" s="8"/>
      <c r="BA1356" s="8"/>
      <c r="BB1356" s="8"/>
      <c r="BC1356" s="8"/>
      <c r="BD1356" s="8"/>
      <c r="BE1356" s="8"/>
      <c r="BF1356" s="8"/>
      <c r="BG1356" s="8"/>
      <c r="BH1356" s="8"/>
      <c r="BI1356" s="8"/>
      <c r="BJ1356" s="8"/>
      <c r="BK1356" s="8"/>
      <c r="BL1356" s="8"/>
      <c r="BM1356" s="8"/>
      <c r="BN1356" s="8"/>
      <c r="BO1356" s="8"/>
      <c r="BP1356" s="8"/>
      <c r="BQ1356" s="8"/>
      <c r="BR1356" s="8"/>
      <c r="BS1356" s="8"/>
      <c r="BT1356" s="8"/>
      <c r="BU1356" s="8"/>
      <c r="BV1356" s="8"/>
      <c r="BW1356" s="8"/>
      <c r="BX1356" s="8"/>
      <c r="BY1356" s="8"/>
      <c r="BZ1356" s="8"/>
      <c r="CA1356" s="8"/>
      <c r="CB1356" s="8"/>
      <c r="CC1356" s="8"/>
      <c r="CD1356" s="8"/>
      <c r="CE1356" s="8"/>
      <c r="CF1356" s="8"/>
      <c r="CG1356" s="8"/>
      <c r="CH1356" s="8"/>
      <c r="CI1356" s="8"/>
      <c r="CJ1356" s="8"/>
      <c r="CK1356" s="8"/>
      <c r="CL1356" s="8"/>
      <c r="CM1356" s="8"/>
      <c r="CN1356" s="8"/>
      <c r="CO1356" s="8"/>
      <c r="CP1356" s="8"/>
      <c r="CQ1356" s="8"/>
      <c r="CR1356" s="8"/>
      <c r="CS1356" s="8"/>
      <c r="CT1356" s="8"/>
      <c r="CU1356" s="8"/>
      <c r="CV1356" s="8"/>
      <c r="CW1356" s="8"/>
      <c r="CX1356" s="8"/>
      <c r="CY1356" s="8"/>
      <c r="CZ1356" s="8"/>
      <c r="DA1356" s="8"/>
      <c r="DB1356" s="8"/>
      <c r="DC1356" s="8"/>
      <c r="DD1356" s="8"/>
      <c r="DE1356" s="8"/>
      <c r="DF1356" s="8"/>
      <c r="DG1356" s="8"/>
      <c r="DH1356" s="8"/>
      <c r="DI1356" s="8"/>
      <c r="DJ1356" s="8"/>
      <c r="DK1356" s="8"/>
      <c r="DL1356" s="8"/>
      <c r="DM1356" s="8"/>
      <c r="DN1356" s="8"/>
      <c r="DO1356" s="8"/>
      <c r="DP1356" s="8"/>
      <c r="DQ1356" s="8"/>
      <c r="DR1356" s="8"/>
      <c r="DS1356" s="8"/>
      <c r="DT1356" s="8"/>
      <c r="DU1356" s="8"/>
      <c r="DV1356" s="8"/>
      <c r="DW1356" s="8"/>
      <c r="DX1356" s="8"/>
      <c r="DY1356" s="8"/>
      <c r="DZ1356" s="8"/>
      <c r="EA1356" s="8"/>
      <c r="EB1356" s="8"/>
      <c r="EC1356" s="8"/>
      <c r="ED1356" s="8"/>
      <c r="EE1356" s="8"/>
      <c r="EF1356" s="8"/>
      <c r="EG1356" s="8"/>
      <c r="EH1356" s="8"/>
      <c r="EI1356" s="8"/>
      <c r="EJ1356" s="8"/>
      <c r="EK1356" s="8"/>
      <c r="EL1356" s="8"/>
      <c r="EM1356" s="8"/>
      <c r="EN1356" s="8"/>
      <c r="EO1356" s="8"/>
      <c r="EP1356" s="8"/>
      <c r="EQ1356" s="8"/>
      <c r="ER1356" s="8"/>
      <c r="ES1356" s="8"/>
      <c r="ET1356" s="8"/>
      <c r="EU1356" s="8"/>
      <c r="EV1356" s="8"/>
      <c r="EW1356" s="8"/>
      <c r="EX1356" s="8"/>
      <c r="EY1356" s="8"/>
      <c r="EZ1356" s="8"/>
      <c r="FA1356" s="8"/>
      <c r="FB1356" s="8"/>
      <c r="FC1356" s="8"/>
      <c r="FD1356" s="8"/>
      <c r="FE1356" s="8"/>
      <c r="FF1356" s="8"/>
      <c r="FG1356" s="8"/>
      <c r="FH1356" s="8"/>
      <c r="FI1356" s="8"/>
      <c r="FJ1356" s="8"/>
      <c r="FK1356" s="8"/>
      <c r="FL1356" s="8"/>
      <c r="FM1356" s="8"/>
      <c r="FN1356" s="8"/>
      <c r="FO1356" s="8"/>
      <c r="FP1356" s="8"/>
      <c r="FQ1356" s="8"/>
      <c r="FR1356" s="8"/>
      <c r="FS1356" s="8"/>
      <c r="FT1356" s="8"/>
      <c r="FU1356" s="8"/>
      <c r="FV1356" s="8"/>
      <c r="FW1356" s="8"/>
      <c r="FX1356" s="8"/>
      <c r="FY1356" s="8"/>
      <c r="FZ1356" s="8"/>
      <c r="GA1356" s="8"/>
      <c r="GB1356" s="8"/>
      <c r="GC1356" s="8"/>
      <c r="GD1356" s="8"/>
      <c r="GE1356" s="8"/>
      <c r="GF1356" s="8"/>
      <c r="GG1356" s="8"/>
      <c r="GH1356" s="8"/>
      <c r="GI1356" s="8"/>
      <c r="GJ1356" s="8"/>
      <c r="GK1356" s="8"/>
      <c r="GL1356" s="8"/>
      <c r="GM1356" s="8"/>
      <c r="GN1356" s="8"/>
      <c r="GO1356" s="8"/>
      <c r="GP1356" s="8"/>
      <c r="GQ1356" s="8"/>
      <c r="GR1356" s="8"/>
      <c r="GS1356" s="8"/>
      <c r="GT1356" s="8"/>
      <c r="GU1356" s="8"/>
      <c r="GV1356" s="8"/>
      <c r="GW1356" s="8"/>
      <c r="GX1356" s="8"/>
      <c r="GY1356" s="8"/>
      <c r="GZ1356" s="8"/>
      <c r="HA1356" s="8"/>
      <c r="HB1356" s="8"/>
      <c r="HC1356" s="8"/>
      <c r="HD1356" s="8"/>
      <c r="HE1356" s="8"/>
      <c r="HF1356" s="8"/>
      <c r="HG1356" s="8"/>
      <c r="HH1356" s="8"/>
      <c r="HI1356" s="8"/>
      <c r="HJ1356" s="8"/>
      <c r="HK1356" s="8"/>
      <c r="HL1356" s="8"/>
      <c r="HM1356" s="8"/>
      <c r="HN1356" s="8"/>
      <c r="HO1356" s="8"/>
      <c r="HP1356" s="8"/>
      <c r="HQ1356" s="8"/>
      <c r="HR1356" s="8"/>
      <c r="HS1356" s="8"/>
      <c r="HT1356" s="8"/>
      <c r="HU1356" s="8"/>
    </row>
    <row r="1357" spans="1:229" s="13" customFormat="1" ht="20.100000000000001" customHeight="1">
      <c r="A1357" s="36">
        <v>7</v>
      </c>
      <c r="B1357" s="34" t="s">
        <v>4339</v>
      </c>
      <c r="C1357" s="3" t="s">
        <v>14</v>
      </c>
      <c r="D1357" s="3" t="s">
        <v>10</v>
      </c>
      <c r="E1357" s="28">
        <v>446</v>
      </c>
      <c r="F1357" s="28">
        <v>0</v>
      </c>
      <c r="G1357" s="59">
        <v>0</v>
      </c>
      <c r="H1357" s="28">
        <v>0</v>
      </c>
      <c r="I1357" s="6" t="s">
        <v>8113</v>
      </c>
      <c r="J1357" s="6" t="s">
        <v>4184</v>
      </c>
      <c r="K1357" s="3" t="s">
        <v>4340</v>
      </c>
      <c r="L1357" s="3" t="s">
        <v>4341</v>
      </c>
      <c r="M1357" s="8"/>
      <c r="N1357" s="8"/>
      <c r="O1357" s="8"/>
      <c r="P1357" s="8"/>
      <c r="Q1357" s="8"/>
      <c r="R1357" s="8"/>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8"/>
      <c r="AW1357" s="8"/>
      <c r="AX1357" s="8"/>
      <c r="AY1357" s="8"/>
      <c r="AZ1357" s="8"/>
      <c r="BA1357" s="8"/>
      <c r="BB1357" s="8"/>
      <c r="BC1357" s="8"/>
      <c r="BD1357" s="8"/>
      <c r="BE1357" s="8"/>
      <c r="BF1357" s="8"/>
      <c r="BG1357" s="8"/>
      <c r="BH1357" s="8"/>
      <c r="BI1357" s="8"/>
      <c r="BJ1357" s="8"/>
      <c r="BK1357" s="8"/>
      <c r="BL1357" s="8"/>
      <c r="BM1357" s="8"/>
      <c r="BN1357" s="8"/>
      <c r="BO1357" s="8"/>
      <c r="BP1357" s="8"/>
      <c r="BQ1357" s="8"/>
      <c r="BR1357" s="8"/>
      <c r="BS1357" s="8"/>
      <c r="BT1357" s="8"/>
      <c r="BU1357" s="8"/>
      <c r="BV1357" s="8"/>
      <c r="BW1357" s="8"/>
      <c r="BX1357" s="8"/>
      <c r="BY1357" s="8"/>
      <c r="BZ1357" s="8"/>
      <c r="CA1357" s="8"/>
      <c r="CB1357" s="8"/>
      <c r="CC1357" s="8"/>
      <c r="CD1357" s="8"/>
      <c r="CE1357" s="8"/>
      <c r="CF1357" s="8"/>
      <c r="CG1357" s="8"/>
      <c r="CH1357" s="8"/>
      <c r="CI1357" s="8"/>
      <c r="CJ1357" s="8"/>
      <c r="CK1357" s="8"/>
      <c r="CL1357" s="8"/>
      <c r="CM1357" s="8"/>
      <c r="CN1357" s="8"/>
      <c r="CO1357" s="8"/>
      <c r="CP1357" s="8"/>
      <c r="CQ1357" s="8"/>
      <c r="CR1357" s="8"/>
      <c r="CS1357" s="8"/>
      <c r="CT1357" s="8"/>
      <c r="CU1357" s="8"/>
      <c r="CV1357" s="8"/>
      <c r="CW1357" s="8"/>
      <c r="CX1357" s="8"/>
      <c r="CY1357" s="8"/>
      <c r="CZ1357" s="8"/>
      <c r="DA1357" s="8"/>
      <c r="DB1357" s="8"/>
      <c r="DC1357" s="8"/>
      <c r="DD1357" s="8"/>
      <c r="DE1357" s="8"/>
      <c r="DF1357" s="8"/>
      <c r="DG1357" s="8"/>
      <c r="DH1357" s="8"/>
      <c r="DI1357" s="8"/>
      <c r="DJ1357" s="8"/>
      <c r="DK1357" s="8"/>
      <c r="DL1357" s="8"/>
      <c r="DM1357" s="8"/>
      <c r="DN1357" s="8"/>
      <c r="DO1357" s="8"/>
      <c r="DP1357" s="8"/>
      <c r="DQ1357" s="8"/>
      <c r="DR1357" s="8"/>
      <c r="DS1357" s="8"/>
      <c r="DT1357" s="8"/>
      <c r="DU1357" s="8"/>
      <c r="DV1357" s="8"/>
      <c r="DW1357" s="8"/>
      <c r="DX1357" s="8"/>
      <c r="DY1357" s="8"/>
      <c r="DZ1357" s="8"/>
      <c r="EA1357" s="8"/>
      <c r="EB1357" s="8"/>
      <c r="EC1357" s="8"/>
      <c r="ED1357" s="8"/>
      <c r="EE1357" s="8"/>
      <c r="EF1357" s="8"/>
      <c r="EG1357" s="8"/>
      <c r="EH1357" s="8"/>
      <c r="EI1357" s="8"/>
      <c r="EJ1357" s="8"/>
      <c r="EK1357" s="8"/>
      <c r="EL1357" s="8"/>
      <c r="EM1357" s="8"/>
      <c r="EN1357" s="8"/>
      <c r="EO1357" s="8"/>
      <c r="EP1357" s="8"/>
      <c r="EQ1357" s="8"/>
      <c r="ER1357" s="8"/>
      <c r="ES1357" s="8"/>
      <c r="ET1357" s="8"/>
      <c r="EU1357" s="8"/>
      <c r="EV1357" s="8"/>
      <c r="EW1357" s="8"/>
      <c r="EX1357" s="8"/>
      <c r="EY1357" s="8"/>
      <c r="EZ1357" s="8"/>
      <c r="FA1357" s="8"/>
      <c r="FB1357" s="8"/>
      <c r="FC1357" s="8"/>
      <c r="FD1357" s="8"/>
      <c r="FE1357" s="8"/>
      <c r="FF1357" s="8"/>
      <c r="FG1357" s="8"/>
      <c r="FH1357" s="8"/>
      <c r="FI1357" s="8"/>
      <c r="FJ1357" s="8"/>
      <c r="FK1357" s="8"/>
      <c r="FL1357" s="8"/>
      <c r="FM1357" s="8"/>
      <c r="FN1357" s="8"/>
      <c r="FO1357" s="8"/>
      <c r="FP1357" s="8"/>
      <c r="FQ1357" s="8"/>
      <c r="FR1357" s="8"/>
      <c r="FS1357" s="8"/>
      <c r="FT1357" s="8"/>
      <c r="FU1357" s="8"/>
      <c r="FV1357" s="8"/>
      <c r="FW1357" s="8"/>
      <c r="FX1357" s="8"/>
      <c r="FY1357" s="8"/>
      <c r="FZ1357" s="8"/>
      <c r="GA1357" s="8"/>
      <c r="GB1357" s="8"/>
      <c r="GC1357" s="8"/>
      <c r="GD1357" s="8"/>
      <c r="GE1357" s="8"/>
      <c r="GF1357" s="8"/>
      <c r="GG1357" s="8"/>
      <c r="GH1357" s="8"/>
      <c r="GI1357" s="8"/>
      <c r="GJ1357" s="8"/>
      <c r="GK1357" s="8"/>
      <c r="GL1357" s="8"/>
      <c r="GM1357" s="8"/>
      <c r="GN1357" s="8"/>
      <c r="GO1357" s="8"/>
      <c r="GP1357" s="8"/>
      <c r="GQ1357" s="8"/>
      <c r="GR1357" s="8"/>
      <c r="GS1357" s="8"/>
      <c r="GT1357" s="8"/>
      <c r="GU1357" s="8"/>
      <c r="GV1357" s="8"/>
      <c r="GW1357" s="8"/>
      <c r="GX1357" s="8"/>
      <c r="GY1357" s="8"/>
      <c r="GZ1357" s="8"/>
      <c r="HA1357" s="8"/>
      <c r="HB1357" s="8"/>
      <c r="HC1357" s="8"/>
      <c r="HD1357" s="8"/>
      <c r="HE1357" s="8"/>
      <c r="HF1357" s="8"/>
      <c r="HG1357" s="8"/>
      <c r="HH1357" s="8"/>
      <c r="HI1357" s="8"/>
      <c r="HJ1357" s="8"/>
      <c r="HK1357" s="8"/>
      <c r="HL1357" s="8"/>
      <c r="HM1357" s="8"/>
      <c r="HN1357" s="8"/>
      <c r="HO1357" s="8"/>
      <c r="HP1357" s="8"/>
      <c r="HQ1357" s="8"/>
      <c r="HR1357" s="8"/>
      <c r="HS1357" s="8"/>
      <c r="HT1357" s="8"/>
      <c r="HU1357" s="8"/>
    </row>
    <row r="1358" spans="1:229" s="13" customFormat="1" ht="20.100000000000001" customHeight="1">
      <c r="A1358" s="36">
        <v>7</v>
      </c>
      <c r="B1358" s="34" t="s">
        <v>4344</v>
      </c>
      <c r="C1358" s="3" t="s">
        <v>14</v>
      </c>
      <c r="D1358" s="3" t="s">
        <v>10</v>
      </c>
      <c r="E1358" s="28">
        <v>540</v>
      </c>
      <c r="F1358" s="28">
        <v>0</v>
      </c>
      <c r="G1358" s="59">
        <v>0</v>
      </c>
      <c r="H1358" s="28">
        <v>0</v>
      </c>
      <c r="I1358" s="6" t="s">
        <v>8113</v>
      </c>
      <c r="J1358" s="6" t="s">
        <v>4184</v>
      </c>
      <c r="K1358" s="3" t="s">
        <v>4340</v>
      </c>
      <c r="L1358" s="3" t="s">
        <v>4345</v>
      </c>
      <c r="M1358" s="8"/>
      <c r="N1358" s="8"/>
      <c r="O1358" s="8"/>
      <c r="P1358" s="8"/>
      <c r="Q1358" s="8"/>
      <c r="R1358" s="8"/>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8"/>
      <c r="AW1358" s="8"/>
      <c r="AX1358" s="8"/>
      <c r="AY1358" s="8"/>
      <c r="AZ1358" s="8"/>
      <c r="BA1358" s="8"/>
      <c r="BB1358" s="8"/>
      <c r="BC1358" s="8"/>
      <c r="BD1358" s="8"/>
      <c r="BE1358" s="8"/>
      <c r="BF1358" s="8"/>
      <c r="BG1358" s="8"/>
      <c r="BH1358" s="8"/>
      <c r="BI1358" s="8"/>
      <c r="BJ1358" s="8"/>
      <c r="BK1358" s="8"/>
      <c r="BL1358" s="8"/>
      <c r="BM1358" s="8"/>
      <c r="BN1358" s="8"/>
      <c r="BO1358" s="8"/>
      <c r="BP1358" s="8"/>
      <c r="BQ1358" s="8"/>
      <c r="BR1358" s="8"/>
      <c r="BS1358" s="8"/>
      <c r="BT1358" s="8"/>
      <c r="BU1358" s="8"/>
      <c r="BV1358" s="8"/>
      <c r="BW1358" s="8"/>
      <c r="BX1358" s="8"/>
      <c r="BY1358" s="8"/>
      <c r="BZ1358" s="8"/>
      <c r="CA1358" s="8"/>
      <c r="CB1358" s="8"/>
      <c r="CC1358" s="8"/>
      <c r="CD1358" s="8"/>
      <c r="CE1358" s="8"/>
      <c r="CF1358" s="8"/>
      <c r="CG1358" s="8"/>
      <c r="CH1358" s="8"/>
      <c r="CI1358" s="8"/>
      <c r="CJ1358" s="8"/>
      <c r="CK1358" s="8"/>
      <c r="CL1358" s="8"/>
      <c r="CM1358" s="8"/>
      <c r="CN1358" s="8"/>
      <c r="CO1358" s="8"/>
      <c r="CP1358" s="8"/>
      <c r="CQ1358" s="8"/>
      <c r="CR1358" s="8"/>
      <c r="CS1358" s="8"/>
      <c r="CT1358" s="8"/>
      <c r="CU1358" s="8"/>
      <c r="CV1358" s="8"/>
      <c r="CW1358" s="8"/>
      <c r="CX1358" s="8"/>
      <c r="CY1358" s="8"/>
      <c r="CZ1358" s="8"/>
      <c r="DA1358" s="8"/>
      <c r="DB1358" s="8"/>
      <c r="DC1358" s="8"/>
      <c r="DD1358" s="8"/>
      <c r="DE1358" s="8"/>
      <c r="DF1358" s="8"/>
      <c r="DG1358" s="8"/>
      <c r="DH1358" s="8"/>
      <c r="DI1358" s="8"/>
      <c r="DJ1358" s="8"/>
      <c r="DK1358" s="8"/>
      <c r="DL1358" s="8"/>
      <c r="DM1358" s="8"/>
      <c r="DN1358" s="8"/>
      <c r="DO1358" s="8"/>
      <c r="DP1358" s="8"/>
      <c r="DQ1358" s="8"/>
      <c r="DR1358" s="8"/>
      <c r="DS1358" s="8"/>
      <c r="DT1358" s="8"/>
      <c r="DU1358" s="8"/>
      <c r="DV1358" s="8"/>
      <c r="DW1358" s="8"/>
      <c r="DX1358" s="8"/>
      <c r="DY1358" s="8"/>
      <c r="DZ1358" s="8"/>
      <c r="EA1358" s="8"/>
      <c r="EB1358" s="8"/>
      <c r="EC1358" s="8"/>
      <c r="ED1358" s="8"/>
      <c r="EE1358" s="8"/>
      <c r="EF1358" s="8"/>
      <c r="EG1358" s="8"/>
      <c r="EH1358" s="8"/>
      <c r="EI1358" s="8"/>
      <c r="EJ1358" s="8"/>
      <c r="EK1358" s="8"/>
      <c r="EL1358" s="8"/>
      <c r="EM1358" s="8"/>
      <c r="EN1358" s="8"/>
      <c r="EO1358" s="8"/>
      <c r="EP1358" s="8"/>
      <c r="EQ1358" s="8"/>
      <c r="ER1358" s="8"/>
      <c r="ES1358" s="8"/>
      <c r="ET1358" s="8"/>
      <c r="EU1358" s="8"/>
      <c r="EV1358" s="8"/>
      <c r="EW1358" s="8"/>
      <c r="EX1358" s="8"/>
      <c r="EY1358" s="8"/>
      <c r="EZ1358" s="8"/>
      <c r="FA1358" s="8"/>
      <c r="FB1358" s="8"/>
      <c r="FC1358" s="8"/>
      <c r="FD1358" s="8"/>
      <c r="FE1358" s="8"/>
      <c r="FF1358" s="8"/>
      <c r="FG1358" s="8"/>
      <c r="FH1358" s="8"/>
      <c r="FI1358" s="8"/>
      <c r="FJ1358" s="8"/>
      <c r="FK1358" s="8"/>
      <c r="FL1358" s="8"/>
      <c r="FM1358" s="8"/>
      <c r="FN1358" s="8"/>
      <c r="FO1358" s="8"/>
      <c r="FP1358" s="8"/>
      <c r="FQ1358" s="8"/>
      <c r="FR1358" s="8"/>
      <c r="FS1358" s="8"/>
      <c r="FT1358" s="8"/>
      <c r="FU1358" s="8"/>
      <c r="FV1358" s="8"/>
      <c r="FW1358" s="8"/>
      <c r="FX1358" s="8"/>
      <c r="FY1358" s="8"/>
      <c r="FZ1358" s="8"/>
      <c r="GA1358" s="8"/>
      <c r="GB1358" s="8"/>
      <c r="GC1358" s="8"/>
      <c r="GD1358" s="8"/>
      <c r="GE1358" s="8"/>
      <c r="GF1358" s="8"/>
      <c r="GG1358" s="8"/>
      <c r="GH1358" s="8"/>
      <c r="GI1358" s="8"/>
      <c r="GJ1358" s="8"/>
      <c r="GK1358" s="8"/>
      <c r="GL1358" s="8"/>
      <c r="GM1358" s="8"/>
      <c r="GN1358" s="8"/>
      <c r="GO1358" s="8"/>
      <c r="GP1358" s="8"/>
      <c r="GQ1358" s="8"/>
      <c r="GR1358" s="8"/>
      <c r="GS1358" s="8"/>
      <c r="GT1358" s="8"/>
      <c r="GU1358" s="8"/>
      <c r="GV1358" s="8"/>
      <c r="GW1358" s="8"/>
      <c r="GX1358" s="8"/>
      <c r="GY1358" s="8"/>
      <c r="GZ1358" s="8"/>
      <c r="HA1358" s="8"/>
      <c r="HB1358" s="8"/>
      <c r="HC1358" s="8"/>
      <c r="HD1358" s="8"/>
      <c r="HE1358" s="8"/>
      <c r="HF1358" s="8"/>
      <c r="HG1358" s="8"/>
      <c r="HH1358" s="8"/>
      <c r="HI1358" s="8"/>
      <c r="HJ1358" s="8"/>
      <c r="HK1358" s="8"/>
      <c r="HL1358" s="8"/>
      <c r="HM1358" s="8"/>
      <c r="HN1358" s="8"/>
      <c r="HO1358" s="8"/>
      <c r="HP1358" s="8"/>
      <c r="HQ1358" s="8"/>
      <c r="HR1358" s="8"/>
      <c r="HS1358" s="8"/>
      <c r="HT1358" s="8"/>
      <c r="HU1358" s="8"/>
    </row>
    <row r="1359" spans="1:229" s="13" customFormat="1" ht="20.100000000000001" customHeight="1">
      <c r="A1359" s="36">
        <v>7</v>
      </c>
      <c r="B1359" s="5" t="s">
        <v>4346</v>
      </c>
      <c r="C1359" s="3" t="s">
        <v>79</v>
      </c>
      <c r="D1359" s="3" t="s">
        <v>37</v>
      </c>
      <c r="E1359" s="27">
        <v>800</v>
      </c>
      <c r="F1359" s="27">
        <v>300</v>
      </c>
      <c r="G1359" s="60">
        <v>450</v>
      </c>
      <c r="H1359" s="27">
        <v>50</v>
      </c>
      <c r="I1359" s="6" t="s">
        <v>8113</v>
      </c>
      <c r="J1359" s="6" t="s">
        <v>4347</v>
      </c>
      <c r="K1359" s="3" t="s">
        <v>4348</v>
      </c>
      <c r="L1359" s="3" t="s">
        <v>4349</v>
      </c>
    </row>
    <row r="1360" spans="1:229" s="13" customFormat="1" ht="20.100000000000001" customHeight="1">
      <c r="A1360" s="36">
        <v>7</v>
      </c>
      <c r="B1360" s="5" t="s">
        <v>1199</v>
      </c>
      <c r="C1360" s="3" t="s">
        <v>83</v>
      </c>
      <c r="D1360" s="3" t="s">
        <v>10</v>
      </c>
      <c r="E1360" s="28">
        <v>70</v>
      </c>
      <c r="F1360" s="28">
        <v>0</v>
      </c>
      <c r="G1360" s="59">
        <v>70</v>
      </c>
      <c r="H1360" s="28">
        <v>0</v>
      </c>
      <c r="I1360" s="6" t="s">
        <v>8113</v>
      </c>
      <c r="J1360" s="6" t="s">
        <v>1187</v>
      </c>
      <c r="K1360" s="3" t="s">
        <v>1189</v>
      </c>
      <c r="L1360" s="3" t="s">
        <v>4155</v>
      </c>
    </row>
    <row r="1361" spans="1:12" s="13" customFormat="1" ht="20.100000000000001" customHeight="1">
      <c r="A1361" s="36">
        <v>7</v>
      </c>
      <c r="B1361" s="5" t="s">
        <v>4350</v>
      </c>
      <c r="C1361" s="3" t="s">
        <v>4156</v>
      </c>
      <c r="D1361" s="3" t="s">
        <v>37</v>
      </c>
      <c r="E1361" s="27">
        <f>SUM(F1361:J1361)</f>
        <v>270</v>
      </c>
      <c r="F1361" s="27">
        <v>200</v>
      </c>
      <c r="G1361" s="60">
        <v>70</v>
      </c>
      <c r="H1361" s="27">
        <v>0</v>
      </c>
      <c r="I1361" s="6" t="s">
        <v>8113</v>
      </c>
      <c r="J1361" s="6" t="s">
        <v>4351</v>
      </c>
      <c r="K1361" s="3" t="s">
        <v>4352</v>
      </c>
      <c r="L1361" s="3" t="s">
        <v>4353</v>
      </c>
    </row>
    <row r="1362" spans="1:12" s="13" customFormat="1" ht="20.100000000000001" customHeight="1">
      <c r="A1362" s="36">
        <v>7</v>
      </c>
      <c r="B1362" s="5" t="s">
        <v>4354</v>
      </c>
      <c r="C1362" s="3" t="s">
        <v>4026</v>
      </c>
      <c r="D1362" s="3" t="s">
        <v>37</v>
      </c>
      <c r="E1362" s="27">
        <f>SUM(F1362:J1362)</f>
        <v>180</v>
      </c>
      <c r="F1362" s="27">
        <v>120</v>
      </c>
      <c r="G1362" s="60">
        <v>60</v>
      </c>
      <c r="H1362" s="27">
        <v>0</v>
      </c>
      <c r="I1362" s="6" t="s">
        <v>8113</v>
      </c>
      <c r="J1362" s="6" t="s">
        <v>2070</v>
      </c>
      <c r="K1362" s="3" t="s">
        <v>4355</v>
      </c>
      <c r="L1362" s="3" t="s">
        <v>4356</v>
      </c>
    </row>
    <row r="1363" spans="1:12" s="13" customFormat="1" ht="20.100000000000001" customHeight="1">
      <c r="A1363" s="36">
        <v>7</v>
      </c>
      <c r="B1363" s="14" t="s">
        <v>1208</v>
      </c>
      <c r="C1363" s="3" t="s">
        <v>1064</v>
      </c>
      <c r="D1363" s="3" t="s">
        <v>10</v>
      </c>
      <c r="E1363" s="15">
        <v>13570</v>
      </c>
      <c r="F1363" s="27">
        <f>E1363*(12/100)</f>
        <v>1628.3999999999999</v>
      </c>
      <c r="G1363" s="60">
        <f>E1363-(F1363+H1363)</f>
        <v>11534.5</v>
      </c>
      <c r="H1363" s="27">
        <f>E1363*(3/100)</f>
        <v>407.09999999999997</v>
      </c>
      <c r="I1363" s="6" t="s">
        <v>4526</v>
      </c>
      <c r="J1363" s="6" t="s">
        <v>4602</v>
      </c>
      <c r="K1363" s="3" t="s">
        <v>4603</v>
      </c>
      <c r="L1363" s="3" t="s">
        <v>4604</v>
      </c>
    </row>
    <row r="1364" spans="1:12" s="13" customFormat="1" ht="20.100000000000001" customHeight="1">
      <c r="A1364" s="36">
        <v>7</v>
      </c>
      <c r="B1364" s="5" t="s">
        <v>4629</v>
      </c>
      <c r="C1364" s="3" t="s">
        <v>83</v>
      </c>
      <c r="D1364" s="3" t="s">
        <v>10</v>
      </c>
      <c r="E1364" s="27">
        <f t="shared" ref="E1364:E1372" si="27">SUM(F1364:J1364)</f>
        <v>2260</v>
      </c>
      <c r="F1364" s="27">
        <v>1600</v>
      </c>
      <c r="G1364" s="60">
        <v>650</v>
      </c>
      <c r="H1364" s="27">
        <v>10</v>
      </c>
      <c r="I1364" s="6" t="s">
        <v>1204</v>
      </c>
      <c r="J1364" s="6" t="s">
        <v>4626</v>
      </c>
      <c r="K1364" s="3" t="s">
        <v>4630</v>
      </c>
      <c r="L1364" s="3" t="s">
        <v>4631</v>
      </c>
    </row>
    <row r="1365" spans="1:12" s="13" customFormat="1" ht="20.100000000000001" customHeight="1">
      <c r="A1365" s="36">
        <v>7</v>
      </c>
      <c r="B1365" s="4" t="s">
        <v>4605</v>
      </c>
      <c r="C1365" s="3" t="s">
        <v>83</v>
      </c>
      <c r="D1365" s="3" t="s">
        <v>10</v>
      </c>
      <c r="E1365" s="27">
        <f t="shared" si="27"/>
        <v>7266</v>
      </c>
      <c r="F1365" s="27">
        <v>6516</v>
      </c>
      <c r="G1365" s="60">
        <v>500</v>
      </c>
      <c r="H1365" s="27">
        <v>250</v>
      </c>
      <c r="I1365" s="6" t="s">
        <v>1204</v>
      </c>
      <c r="J1365" s="6" t="s">
        <v>1205</v>
      </c>
      <c r="K1365" s="3" t="s">
        <v>4606</v>
      </c>
      <c r="L1365" s="3" t="s">
        <v>4607</v>
      </c>
    </row>
    <row r="1366" spans="1:12" s="13" customFormat="1" ht="20.100000000000001" customHeight="1">
      <c r="A1366" s="36">
        <v>7</v>
      </c>
      <c r="B1366" s="5" t="s">
        <v>4625</v>
      </c>
      <c r="C1366" s="3" t="s">
        <v>4011</v>
      </c>
      <c r="D1366" s="3" t="s">
        <v>1569</v>
      </c>
      <c r="E1366" s="27">
        <f t="shared" si="27"/>
        <v>160</v>
      </c>
      <c r="F1366" s="27">
        <v>0</v>
      </c>
      <c r="G1366" s="60">
        <v>150</v>
      </c>
      <c r="H1366" s="27">
        <v>10</v>
      </c>
      <c r="I1366" s="6" t="s">
        <v>4526</v>
      </c>
      <c r="J1366" s="6" t="s">
        <v>4626</v>
      </c>
      <c r="K1366" s="3" t="s">
        <v>4627</v>
      </c>
      <c r="L1366" s="3" t="s">
        <v>4628</v>
      </c>
    </row>
    <row r="1367" spans="1:12" s="13" customFormat="1" ht="20.100000000000001" customHeight="1">
      <c r="A1367" s="36">
        <v>7</v>
      </c>
      <c r="B1367" s="5" t="s">
        <v>4622</v>
      </c>
      <c r="C1367" s="3" t="s">
        <v>83</v>
      </c>
      <c r="D1367" s="3" t="s">
        <v>10</v>
      </c>
      <c r="E1367" s="27">
        <f t="shared" si="27"/>
        <v>5913</v>
      </c>
      <c r="F1367" s="27">
        <v>5775</v>
      </c>
      <c r="G1367" s="60">
        <v>120</v>
      </c>
      <c r="H1367" s="27">
        <f>G1367*0.15</f>
        <v>18</v>
      </c>
      <c r="I1367" s="6" t="s">
        <v>4526</v>
      </c>
      <c r="J1367" s="6" t="s">
        <v>4474</v>
      </c>
      <c r="K1367" s="3" t="s">
        <v>4623</v>
      </c>
      <c r="L1367" s="3" t="s">
        <v>4624</v>
      </c>
    </row>
    <row r="1368" spans="1:12" s="13" customFormat="1" ht="20.100000000000001" customHeight="1">
      <c r="A1368" s="36">
        <v>7</v>
      </c>
      <c r="B1368" s="5" t="s">
        <v>4619</v>
      </c>
      <c r="C1368" s="3" t="s">
        <v>83</v>
      </c>
      <c r="D1368" s="3" t="s">
        <v>10</v>
      </c>
      <c r="E1368" s="27">
        <f t="shared" si="27"/>
        <v>227.65</v>
      </c>
      <c r="F1368" s="27">
        <v>123</v>
      </c>
      <c r="G1368" s="60">
        <v>91</v>
      </c>
      <c r="H1368" s="27">
        <f>G1368*0.15</f>
        <v>13.65</v>
      </c>
      <c r="I1368" s="6" t="s">
        <v>4526</v>
      </c>
      <c r="J1368" s="6" t="s">
        <v>4474</v>
      </c>
      <c r="K1368" s="3" t="s">
        <v>4620</v>
      </c>
      <c r="L1368" s="3" t="s">
        <v>4621</v>
      </c>
    </row>
    <row r="1369" spans="1:12" s="13" customFormat="1" ht="20.100000000000001" customHeight="1">
      <c r="A1369" s="36">
        <v>7</v>
      </c>
      <c r="B1369" s="5" t="s">
        <v>4616</v>
      </c>
      <c r="C1369" s="3" t="s">
        <v>83</v>
      </c>
      <c r="D1369" s="3" t="s">
        <v>10</v>
      </c>
      <c r="E1369" s="27">
        <f t="shared" si="27"/>
        <v>237.65</v>
      </c>
      <c r="F1369" s="27">
        <v>133</v>
      </c>
      <c r="G1369" s="60">
        <v>91</v>
      </c>
      <c r="H1369" s="27">
        <f>G1369*0.15</f>
        <v>13.65</v>
      </c>
      <c r="I1369" s="6" t="s">
        <v>4526</v>
      </c>
      <c r="J1369" s="6" t="s">
        <v>4474</v>
      </c>
      <c r="K1369" s="3" t="s">
        <v>4617</v>
      </c>
      <c r="L1369" s="3" t="s">
        <v>4618</v>
      </c>
    </row>
    <row r="1370" spans="1:12" s="13" customFormat="1" ht="20.100000000000001" customHeight="1">
      <c r="A1370" s="36">
        <v>7</v>
      </c>
      <c r="B1370" s="4" t="s">
        <v>4608</v>
      </c>
      <c r="C1370" s="3" t="s">
        <v>83</v>
      </c>
      <c r="D1370" s="3" t="s">
        <v>10</v>
      </c>
      <c r="E1370" s="27">
        <f t="shared" si="27"/>
        <v>300</v>
      </c>
      <c r="F1370" s="27">
        <v>210</v>
      </c>
      <c r="G1370" s="60">
        <v>80</v>
      </c>
      <c r="H1370" s="27">
        <v>10</v>
      </c>
      <c r="I1370" s="6" t="s">
        <v>4526</v>
      </c>
      <c r="J1370" s="6" t="s">
        <v>4609</v>
      </c>
      <c r="K1370" s="3" t="s">
        <v>4610</v>
      </c>
      <c r="L1370" s="3" t="s">
        <v>4611</v>
      </c>
    </row>
    <row r="1371" spans="1:12" s="13" customFormat="1" ht="20.100000000000001" customHeight="1">
      <c r="A1371" s="36">
        <v>7</v>
      </c>
      <c r="B1371" s="4" t="s">
        <v>4615</v>
      </c>
      <c r="C1371" s="3" t="s">
        <v>4011</v>
      </c>
      <c r="D1371" s="3" t="s">
        <v>1569</v>
      </c>
      <c r="E1371" s="27">
        <f t="shared" si="27"/>
        <v>251</v>
      </c>
      <c r="F1371" s="27">
        <v>171</v>
      </c>
      <c r="G1371" s="60">
        <v>60</v>
      </c>
      <c r="H1371" s="27">
        <v>20</v>
      </c>
      <c r="I1371" s="6" t="s">
        <v>4526</v>
      </c>
      <c r="J1371" s="6" t="s">
        <v>4609</v>
      </c>
      <c r="K1371" s="3" t="s">
        <v>4606</v>
      </c>
      <c r="L1371" s="3" t="s">
        <v>4607</v>
      </c>
    </row>
    <row r="1372" spans="1:12" s="13" customFormat="1" ht="20.100000000000001" customHeight="1">
      <c r="A1372" s="36">
        <v>7</v>
      </c>
      <c r="B1372" s="4" t="s">
        <v>4612</v>
      </c>
      <c r="C1372" s="3" t="s">
        <v>83</v>
      </c>
      <c r="D1372" s="3" t="s">
        <v>1569</v>
      </c>
      <c r="E1372" s="27">
        <f t="shared" si="27"/>
        <v>800</v>
      </c>
      <c r="F1372" s="27">
        <v>700</v>
      </c>
      <c r="G1372" s="60">
        <v>60</v>
      </c>
      <c r="H1372" s="27">
        <v>40</v>
      </c>
      <c r="I1372" s="6" t="s">
        <v>4526</v>
      </c>
      <c r="J1372" s="6" t="s">
        <v>4609</v>
      </c>
      <c r="K1372" s="3" t="s">
        <v>4613</v>
      </c>
      <c r="L1372" s="3" t="s">
        <v>4614</v>
      </c>
    </row>
    <row r="1373" spans="1:12" s="13" customFormat="1" ht="20.100000000000001" customHeight="1">
      <c r="A1373" s="36">
        <v>7</v>
      </c>
      <c r="B1373" s="5" t="s">
        <v>4632</v>
      </c>
      <c r="C1373" s="3" t="s">
        <v>35</v>
      </c>
      <c r="D1373" s="3" t="s">
        <v>10</v>
      </c>
      <c r="E1373" s="27">
        <f>F1373+G1373+H1373</f>
        <v>120</v>
      </c>
      <c r="F1373" s="27">
        <v>70</v>
      </c>
      <c r="G1373" s="60">
        <v>50</v>
      </c>
      <c r="H1373" s="28">
        <v>0</v>
      </c>
      <c r="I1373" s="6" t="s">
        <v>4526</v>
      </c>
      <c r="J1373" s="6" t="s">
        <v>4633</v>
      </c>
      <c r="K1373" s="3" t="s">
        <v>4634</v>
      </c>
      <c r="L1373" s="3" t="s">
        <v>4635</v>
      </c>
    </row>
    <row r="1374" spans="1:12" s="13" customFormat="1" ht="20.100000000000001" customHeight="1">
      <c r="A1374" s="36">
        <v>7</v>
      </c>
      <c r="B1374" s="5" t="s">
        <v>980</v>
      </c>
      <c r="C1374" s="3" t="s">
        <v>79</v>
      </c>
      <c r="D1374" s="3" t="s">
        <v>10</v>
      </c>
      <c r="E1374" s="27">
        <v>369</v>
      </c>
      <c r="F1374" s="27">
        <v>109</v>
      </c>
      <c r="G1374" s="60">
        <v>250</v>
      </c>
      <c r="H1374" s="27">
        <v>10</v>
      </c>
      <c r="I1374" s="6" t="s">
        <v>3020</v>
      </c>
      <c r="J1374" s="6" t="s">
        <v>972</v>
      </c>
      <c r="K1374" s="3" t="s">
        <v>981</v>
      </c>
      <c r="L1374" s="3" t="s">
        <v>982</v>
      </c>
    </row>
    <row r="1375" spans="1:12" s="13" customFormat="1" ht="20.100000000000001" customHeight="1">
      <c r="A1375" s="36">
        <v>7</v>
      </c>
      <c r="B1375" s="5" t="s">
        <v>4909</v>
      </c>
      <c r="C1375" s="3" t="s">
        <v>79</v>
      </c>
      <c r="D1375" s="3" t="s">
        <v>10</v>
      </c>
      <c r="E1375" s="27">
        <f t="shared" ref="E1375:E1383" si="28">SUM(F1375:J1375)</f>
        <v>4176</v>
      </c>
      <c r="F1375" s="27">
        <v>2864</v>
      </c>
      <c r="G1375" s="60">
        <v>1295</v>
      </c>
      <c r="H1375" s="27">
        <v>17</v>
      </c>
      <c r="I1375" s="6" t="s">
        <v>4786</v>
      </c>
      <c r="J1375" s="6" t="s">
        <v>4424</v>
      </c>
      <c r="K1375" s="3" t="s">
        <v>4910</v>
      </c>
      <c r="L1375" s="3" t="s">
        <v>4911</v>
      </c>
    </row>
    <row r="1376" spans="1:12" s="13" customFormat="1" ht="20.100000000000001" customHeight="1">
      <c r="A1376" s="36">
        <v>7</v>
      </c>
      <c r="B1376" s="5" t="s">
        <v>4893</v>
      </c>
      <c r="C1376" s="3" t="s">
        <v>83</v>
      </c>
      <c r="D1376" s="3" t="s">
        <v>10</v>
      </c>
      <c r="E1376" s="27">
        <f t="shared" si="28"/>
        <v>900</v>
      </c>
      <c r="F1376" s="27">
        <v>300</v>
      </c>
      <c r="G1376" s="60">
        <v>550</v>
      </c>
      <c r="H1376" s="27">
        <v>50</v>
      </c>
      <c r="I1376" s="6" t="s">
        <v>4882</v>
      </c>
      <c r="J1376" s="6" t="s">
        <v>4894</v>
      </c>
      <c r="K1376" s="3" t="s">
        <v>4895</v>
      </c>
      <c r="L1376" s="3" t="s">
        <v>4896</v>
      </c>
    </row>
    <row r="1377" spans="1:12" s="13" customFormat="1" ht="20.100000000000001" customHeight="1">
      <c r="A1377" s="36">
        <v>7</v>
      </c>
      <c r="B1377" s="5" t="s">
        <v>4898</v>
      </c>
      <c r="C1377" s="3" t="s">
        <v>83</v>
      </c>
      <c r="D1377" s="3" t="s">
        <v>10</v>
      </c>
      <c r="E1377" s="27">
        <f t="shared" si="28"/>
        <v>220</v>
      </c>
      <c r="F1377" s="27">
        <v>50</v>
      </c>
      <c r="G1377" s="60">
        <v>150</v>
      </c>
      <c r="H1377" s="27">
        <v>20</v>
      </c>
      <c r="I1377" s="6" t="s">
        <v>4882</v>
      </c>
      <c r="J1377" s="6" t="s">
        <v>4894</v>
      </c>
      <c r="K1377" s="3" t="s">
        <v>4895</v>
      </c>
      <c r="L1377" s="3" t="s">
        <v>4896</v>
      </c>
    </row>
    <row r="1378" spans="1:12" s="13" customFormat="1" ht="20.100000000000001" customHeight="1">
      <c r="A1378" s="36">
        <v>7</v>
      </c>
      <c r="B1378" s="5" t="s">
        <v>4905</v>
      </c>
      <c r="C1378" s="3" t="s">
        <v>147</v>
      </c>
      <c r="D1378" s="3" t="s">
        <v>67</v>
      </c>
      <c r="E1378" s="27">
        <f t="shared" si="28"/>
        <v>141</v>
      </c>
      <c r="F1378" s="27">
        <v>20</v>
      </c>
      <c r="G1378" s="60">
        <v>120</v>
      </c>
      <c r="H1378" s="27">
        <v>1</v>
      </c>
      <c r="I1378" s="6" t="s">
        <v>4786</v>
      </c>
      <c r="J1378" s="6" t="s">
        <v>4424</v>
      </c>
      <c r="K1378" s="3" t="s">
        <v>4906</v>
      </c>
      <c r="L1378" s="3" t="s">
        <v>4907</v>
      </c>
    </row>
    <row r="1379" spans="1:12" s="13" customFormat="1" ht="20.100000000000001" customHeight="1">
      <c r="A1379" s="36">
        <v>7</v>
      </c>
      <c r="B1379" s="5" t="s">
        <v>4902</v>
      </c>
      <c r="C1379" s="3" t="s">
        <v>147</v>
      </c>
      <c r="D1379" s="3" t="s">
        <v>67</v>
      </c>
      <c r="E1379" s="27">
        <f t="shared" si="28"/>
        <v>121</v>
      </c>
      <c r="F1379" s="27">
        <v>20</v>
      </c>
      <c r="G1379" s="60">
        <v>100</v>
      </c>
      <c r="H1379" s="27">
        <v>1</v>
      </c>
      <c r="I1379" s="6" t="s">
        <v>4786</v>
      </c>
      <c r="J1379" s="6" t="s">
        <v>4424</v>
      </c>
      <c r="K1379" s="3" t="s">
        <v>4903</v>
      </c>
      <c r="L1379" s="3" t="s">
        <v>4904</v>
      </c>
    </row>
    <row r="1380" spans="1:12" s="13" customFormat="1" ht="20.100000000000001" customHeight="1">
      <c r="A1380" s="36">
        <v>7</v>
      </c>
      <c r="B1380" s="5" t="s">
        <v>4899</v>
      </c>
      <c r="C1380" s="3" t="s">
        <v>83</v>
      </c>
      <c r="D1380" s="3" t="s">
        <v>10</v>
      </c>
      <c r="E1380" s="27">
        <f t="shared" si="28"/>
        <v>150</v>
      </c>
      <c r="F1380" s="27">
        <v>20</v>
      </c>
      <c r="G1380" s="60">
        <v>100</v>
      </c>
      <c r="H1380" s="27">
        <v>30</v>
      </c>
      <c r="I1380" s="6" t="s">
        <v>4882</v>
      </c>
      <c r="J1380" s="6" t="s">
        <v>4894</v>
      </c>
      <c r="K1380" s="3" t="s">
        <v>4854</v>
      </c>
      <c r="L1380" s="3" t="s">
        <v>4900</v>
      </c>
    </row>
    <row r="1381" spans="1:12" s="13" customFormat="1" ht="20.100000000000001" customHeight="1">
      <c r="A1381" s="36">
        <v>7</v>
      </c>
      <c r="B1381" s="5" t="s">
        <v>4901</v>
      </c>
      <c r="C1381" s="3" t="s">
        <v>83</v>
      </c>
      <c r="D1381" s="3" t="s">
        <v>10</v>
      </c>
      <c r="E1381" s="27">
        <f t="shared" si="28"/>
        <v>120</v>
      </c>
      <c r="F1381" s="27">
        <v>20</v>
      </c>
      <c r="G1381" s="60">
        <v>70</v>
      </c>
      <c r="H1381" s="27">
        <v>30</v>
      </c>
      <c r="I1381" s="6" t="s">
        <v>4882</v>
      </c>
      <c r="J1381" s="6" t="s">
        <v>4894</v>
      </c>
      <c r="K1381" s="3" t="s">
        <v>4854</v>
      </c>
      <c r="L1381" s="3" t="s">
        <v>4900</v>
      </c>
    </row>
    <row r="1382" spans="1:12" s="13" customFormat="1" ht="20.100000000000001" customHeight="1">
      <c r="A1382" s="36">
        <v>7</v>
      </c>
      <c r="B1382" s="5" t="s">
        <v>4897</v>
      </c>
      <c r="C1382" s="3" t="s">
        <v>83</v>
      </c>
      <c r="D1382" s="3" t="s">
        <v>10</v>
      </c>
      <c r="E1382" s="27">
        <f t="shared" si="28"/>
        <v>650</v>
      </c>
      <c r="F1382" s="27">
        <v>550</v>
      </c>
      <c r="G1382" s="60">
        <v>70</v>
      </c>
      <c r="H1382" s="27">
        <v>30</v>
      </c>
      <c r="I1382" s="6" t="s">
        <v>4882</v>
      </c>
      <c r="J1382" s="6" t="s">
        <v>4894</v>
      </c>
      <c r="K1382" s="3" t="s">
        <v>4895</v>
      </c>
      <c r="L1382" s="3" t="s">
        <v>4896</v>
      </c>
    </row>
    <row r="1383" spans="1:12" s="13" customFormat="1" ht="20.100000000000001" customHeight="1">
      <c r="A1383" s="36">
        <v>7</v>
      </c>
      <c r="B1383" s="5" t="s">
        <v>4908</v>
      </c>
      <c r="C1383" s="3" t="s">
        <v>147</v>
      </c>
      <c r="D1383" s="3" t="s">
        <v>67</v>
      </c>
      <c r="E1383" s="27">
        <f t="shared" si="28"/>
        <v>543</v>
      </c>
      <c r="F1383" s="27">
        <v>500</v>
      </c>
      <c r="G1383" s="60">
        <v>42</v>
      </c>
      <c r="H1383" s="27">
        <v>1</v>
      </c>
      <c r="I1383" s="6" t="s">
        <v>4786</v>
      </c>
      <c r="J1383" s="6" t="s">
        <v>4424</v>
      </c>
      <c r="K1383" s="3" t="s">
        <v>4906</v>
      </c>
      <c r="L1383" s="3" t="s">
        <v>4907</v>
      </c>
    </row>
    <row r="1384" spans="1:12" s="13" customFormat="1" ht="20.100000000000001" customHeight="1">
      <c r="A1384" s="36">
        <v>7</v>
      </c>
      <c r="B1384" s="5" t="s">
        <v>1496</v>
      </c>
      <c r="C1384" s="3" t="s">
        <v>193</v>
      </c>
      <c r="D1384" s="3" t="s">
        <v>10</v>
      </c>
      <c r="E1384" s="27">
        <v>30</v>
      </c>
      <c r="F1384" s="27">
        <v>0</v>
      </c>
      <c r="G1384" s="60">
        <v>30</v>
      </c>
      <c r="H1384" s="27">
        <v>0</v>
      </c>
      <c r="I1384" s="6" t="s">
        <v>1489</v>
      </c>
      <c r="J1384" s="6" t="s">
        <v>1490</v>
      </c>
      <c r="K1384" s="3" t="s">
        <v>1497</v>
      </c>
      <c r="L1384" s="3" t="s">
        <v>1498</v>
      </c>
    </row>
    <row r="1385" spans="1:12" s="13" customFormat="1" ht="20.100000000000001" customHeight="1">
      <c r="A1385" s="36">
        <v>7</v>
      </c>
      <c r="B1385" s="5" t="s">
        <v>8066</v>
      </c>
      <c r="C1385" s="3" t="s">
        <v>147</v>
      </c>
      <c r="D1385" s="3" t="s">
        <v>10</v>
      </c>
      <c r="E1385" s="27">
        <v>215</v>
      </c>
      <c r="F1385" s="27">
        <v>120</v>
      </c>
      <c r="G1385" s="60">
        <v>90</v>
      </c>
      <c r="H1385" s="28">
        <v>5</v>
      </c>
      <c r="I1385" s="6" t="s">
        <v>206</v>
      </c>
      <c r="J1385" s="6" t="s">
        <v>240</v>
      </c>
      <c r="K1385" s="3" t="s">
        <v>8050</v>
      </c>
      <c r="L1385" s="3" t="s">
        <v>211</v>
      </c>
    </row>
    <row r="1386" spans="1:12" s="13" customFormat="1" ht="20.100000000000001" customHeight="1">
      <c r="A1386" s="36">
        <v>7</v>
      </c>
      <c r="B1386" s="5" t="s">
        <v>3690</v>
      </c>
      <c r="C1386" s="3" t="s">
        <v>14</v>
      </c>
      <c r="D1386" s="3" t="s">
        <v>10</v>
      </c>
      <c r="E1386" s="27">
        <f>SUM(F1386:J1386)</f>
        <v>1457</v>
      </c>
      <c r="F1386" s="27">
        <v>666</v>
      </c>
      <c r="G1386" s="60">
        <v>674</v>
      </c>
      <c r="H1386" s="27">
        <v>117</v>
      </c>
      <c r="I1386" s="6" t="s">
        <v>3435</v>
      </c>
      <c r="J1386" s="6" t="s">
        <v>3686</v>
      </c>
      <c r="K1386" s="3" t="s">
        <v>3687</v>
      </c>
      <c r="L1386" s="3" t="s">
        <v>3688</v>
      </c>
    </row>
    <row r="1387" spans="1:12" s="13" customFormat="1" ht="20.100000000000001" customHeight="1">
      <c r="A1387" s="36">
        <v>7</v>
      </c>
      <c r="B1387" s="5" t="s">
        <v>3689</v>
      </c>
      <c r="C1387" s="3" t="s">
        <v>2105</v>
      </c>
      <c r="D1387" s="3" t="s">
        <v>10</v>
      </c>
      <c r="E1387" s="27">
        <f>SUM(F1387:J1387)</f>
        <v>1403</v>
      </c>
      <c r="F1387" s="27">
        <v>686</v>
      </c>
      <c r="G1387" s="60">
        <v>626</v>
      </c>
      <c r="H1387" s="27">
        <v>91</v>
      </c>
      <c r="I1387" s="6" t="s">
        <v>3435</v>
      </c>
      <c r="J1387" s="6" t="s">
        <v>3686</v>
      </c>
      <c r="K1387" s="3" t="s">
        <v>3687</v>
      </c>
      <c r="L1387" s="3" t="s">
        <v>3688</v>
      </c>
    </row>
    <row r="1388" spans="1:12" s="13" customFormat="1" ht="20.100000000000001" customHeight="1">
      <c r="A1388" s="36">
        <v>7</v>
      </c>
      <c r="B1388" s="5" t="s">
        <v>3685</v>
      </c>
      <c r="C1388" s="3" t="s">
        <v>14</v>
      </c>
      <c r="D1388" s="3" t="s">
        <v>1551</v>
      </c>
      <c r="E1388" s="27">
        <f>SUM(F1388:J1388)</f>
        <v>1152</v>
      </c>
      <c r="F1388" s="27">
        <v>546</v>
      </c>
      <c r="G1388" s="60">
        <v>537</v>
      </c>
      <c r="H1388" s="27">
        <v>69</v>
      </c>
      <c r="I1388" s="6" t="s">
        <v>3435</v>
      </c>
      <c r="J1388" s="6" t="s">
        <v>3686</v>
      </c>
      <c r="K1388" s="3" t="s">
        <v>3687</v>
      </c>
      <c r="L1388" s="3" t="s">
        <v>3688</v>
      </c>
    </row>
    <row r="1389" spans="1:12" s="13" customFormat="1" ht="20.100000000000001" customHeight="1">
      <c r="A1389" s="36">
        <v>7</v>
      </c>
      <c r="B1389" s="5" t="s">
        <v>3682</v>
      </c>
      <c r="C1389" s="3" t="s">
        <v>3625</v>
      </c>
      <c r="D1389" s="3" t="s">
        <v>67</v>
      </c>
      <c r="E1389" s="18">
        <v>40</v>
      </c>
      <c r="F1389" s="18">
        <v>10</v>
      </c>
      <c r="G1389" s="61">
        <v>27</v>
      </c>
      <c r="H1389" s="18">
        <v>3</v>
      </c>
      <c r="I1389" s="6" t="s">
        <v>3435</v>
      </c>
      <c r="J1389" s="6" t="s">
        <v>1025</v>
      </c>
      <c r="K1389" s="3" t="s">
        <v>3683</v>
      </c>
      <c r="L1389" s="3" t="s">
        <v>3684</v>
      </c>
    </row>
    <row r="1390" spans="1:12" s="13" customFormat="1" ht="20.100000000000001" customHeight="1">
      <c r="A1390" s="36">
        <v>7</v>
      </c>
      <c r="B1390" s="5" t="s">
        <v>3681</v>
      </c>
      <c r="C1390" s="3" t="s">
        <v>147</v>
      </c>
      <c r="D1390" s="3" t="s">
        <v>10</v>
      </c>
      <c r="E1390" s="18">
        <f>SUM(F1390:J1390)</f>
        <v>62</v>
      </c>
      <c r="F1390" s="18">
        <v>35</v>
      </c>
      <c r="G1390" s="61">
        <v>25</v>
      </c>
      <c r="H1390" s="18">
        <v>2</v>
      </c>
      <c r="I1390" s="6" t="s">
        <v>3435</v>
      </c>
      <c r="J1390" s="6" t="s">
        <v>2236</v>
      </c>
      <c r="K1390" s="3" t="s">
        <v>3593</v>
      </c>
      <c r="L1390" s="3" t="s">
        <v>3594</v>
      </c>
    </row>
    <row r="1391" spans="1:12" s="13" customFormat="1" ht="20.100000000000001" customHeight="1">
      <c r="A1391" s="36">
        <v>7</v>
      </c>
      <c r="B1391" s="5" t="s">
        <v>874</v>
      </c>
      <c r="C1391" s="3" t="s">
        <v>14</v>
      </c>
      <c r="D1391" s="3" t="s">
        <v>10</v>
      </c>
      <c r="E1391" s="27">
        <f>SUM(F1391:J1391)</f>
        <v>1953</v>
      </c>
      <c r="F1391" s="27">
        <v>820</v>
      </c>
      <c r="G1391" s="60">
        <v>1100</v>
      </c>
      <c r="H1391" s="27">
        <v>33</v>
      </c>
      <c r="I1391" s="6" t="s">
        <v>2671</v>
      </c>
      <c r="J1391" s="6" t="s">
        <v>2757</v>
      </c>
      <c r="K1391" s="3" t="s">
        <v>875</v>
      </c>
      <c r="L1391" s="3" t="s">
        <v>876</v>
      </c>
    </row>
    <row r="1392" spans="1:12" s="13" customFormat="1" ht="20.100000000000001" customHeight="1">
      <c r="A1392" s="36">
        <v>7</v>
      </c>
      <c r="B1392" s="5" t="s">
        <v>2758</v>
      </c>
      <c r="C1392" s="3" t="s">
        <v>83</v>
      </c>
      <c r="D1392" s="3" t="s">
        <v>10</v>
      </c>
      <c r="E1392" s="27">
        <v>310</v>
      </c>
      <c r="F1392" s="27">
        <v>0</v>
      </c>
      <c r="G1392" s="60">
        <v>310</v>
      </c>
      <c r="H1392" s="27">
        <v>5</v>
      </c>
      <c r="I1392" s="6" t="s">
        <v>2759</v>
      </c>
      <c r="J1392" s="6" t="s">
        <v>603</v>
      </c>
      <c r="K1392" s="3" t="s">
        <v>877</v>
      </c>
      <c r="L1392" s="3" t="s">
        <v>878</v>
      </c>
    </row>
    <row r="1393" spans="1:12" s="13" customFormat="1" ht="20.100000000000001" customHeight="1">
      <c r="A1393" s="36">
        <v>7</v>
      </c>
      <c r="B1393" s="5" t="s">
        <v>2760</v>
      </c>
      <c r="C1393" s="3" t="s">
        <v>83</v>
      </c>
      <c r="D1393" s="3" t="s">
        <v>10</v>
      </c>
      <c r="E1393" s="27">
        <v>120</v>
      </c>
      <c r="F1393" s="27">
        <v>0</v>
      </c>
      <c r="G1393" s="60">
        <v>120</v>
      </c>
      <c r="H1393" s="27">
        <v>0</v>
      </c>
      <c r="I1393" s="6" t="s">
        <v>2738</v>
      </c>
      <c r="J1393" s="6" t="s">
        <v>603</v>
      </c>
      <c r="K1393" s="3" t="s">
        <v>877</v>
      </c>
      <c r="L1393" s="3" t="s">
        <v>878</v>
      </c>
    </row>
    <row r="1394" spans="1:12" s="13" customFormat="1" ht="20.100000000000001" customHeight="1">
      <c r="A1394" s="36">
        <v>7</v>
      </c>
      <c r="B1394" s="5" t="s">
        <v>873</v>
      </c>
      <c r="C1394" s="3" t="s">
        <v>79</v>
      </c>
      <c r="D1394" s="3" t="s">
        <v>10</v>
      </c>
      <c r="E1394" s="27">
        <f>SUM(F1394:J1394)</f>
        <v>156</v>
      </c>
      <c r="F1394" s="27">
        <v>100</v>
      </c>
      <c r="G1394" s="60">
        <v>50</v>
      </c>
      <c r="H1394" s="27">
        <v>6</v>
      </c>
      <c r="I1394" s="6" t="s">
        <v>2682</v>
      </c>
      <c r="J1394" s="6" t="s">
        <v>2756</v>
      </c>
      <c r="K1394" s="3" t="s">
        <v>638</v>
      </c>
      <c r="L1394" s="3" t="s">
        <v>639</v>
      </c>
    </row>
    <row r="1395" spans="1:12" s="13" customFormat="1" ht="20.100000000000001" customHeight="1">
      <c r="A1395" s="36">
        <v>7</v>
      </c>
      <c r="B1395" s="5" t="s">
        <v>879</v>
      </c>
      <c r="C1395" s="3" t="s">
        <v>147</v>
      </c>
      <c r="D1395" s="3" t="s">
        <v>10</v>
      </c>
      <c r="E1395" s="27">
        <v>40</v>
      </c>
      <c r="F1395" s="27">
        <v>0</v>
      </c>
      <c r="G1395" s="60">
        <v>40</v>
      </c>
      <c r="H1395" s="27">
        <v>0</v>
      </c>
      <c r="I1395" s="6" t="s">
        <v>2725</v>
      </c>
      <c r="J1395" s="6" t="s">
        <v>2728</v>
      </c>
      <c r="K1395" s="3" t="s">
        <v>880</v>
      </c>
      <c r="L1395" s="3" t="s">
        <v>881</v>
      </c>
    </row>
    <row r="1396" spans="1:12" s="13" customFormat="1" ht="20.100000000000001" customHeight="1">
      <c r="A1396" s="36">
        <v>7</v>
      </c>
      <c r="B1396" s="5" t="s">
        <v>744</v>
      </c>
      <c r="C1396" s="3" t="s">
        <v>147</v>
      </c>
      <c r="D1396" s="3" t="s">
        <v>10</v>
      </c>
      <c r="E1396" s="27">
        <v>15</v>
      </c>
      <c r="F1396" s="27">
        <v>0</v>
      </c>
      <c r="G1396" s="60">
        <v>15</v>
      </c>
      <c r="H1396" s="27">
        <v>0</v>
      </c>
      <c r="I1396" s="6" t="s">
        <v>2725</v>
      </c>
      <c r="J1396" s="6" t="s">
        <v>2728</v>
      </c>
      <c r="K1396" s="3" t="s">
        <v>745</v>
      </c>
      <c r="L1396" s="3" t="s">
        <v>746</v>
      </c>
    </row>
    <row r="1397" spans="1:12" s="13" customFormat="1" ht="20.100000000000001" customHeight="1">
      <c r="A1397" s="36">
        <v>7</v>
      </c>
      <c r="B1397" s="5" t="s">
        <v>4082</v>
      </c>
      <c r="C1397" s="3" t="s">
        <v>3336</v>
      </c>
      <c r="D1397" s="3" t="s">
        <v>10</v>
      </c>
      <c r="E1397" s="27">
        <v>970</v>
      </c>
      <c r="F1397" s="27">
        <v>120</v>
      </c>
      <c r="G1397" s="60">
        <v>800</v>
      </c>
      <c r="H1397" s="27">
        <v>50</v>
      </c>
      <c r="I1397" s="6" t="s">
        <v>3876</v>
      </c>
      <c r="J1397" s="6" t="s">
        <v>4079</v>
      </c>
      <c r="K1397" s="3" t="s">
        <v>4080</v>
      </c>
      <c r="L1397" s="3" t="s">
        <v>4081</v>
      </c>
    </row>
    <row r="1398" spans="1:12" s="13" customFormat="1" ht="20.100000000000001" customHeight="1">
      <c r="A1398" s="36">
        <v>7</v>
      </c>
      <c r="B1398" s="5" t="s">
        <v>4078</v>
      </c>
      <c r="C1398" s="3" t="s">
        <v>3336</v>
      </c>
      <c r="D1398" s="3" t="s">
        <v>67</v>
      </c>
      <c r="E1398" s="27">
        <v>1550</v>
      </c>
      <c r="F1398" s="27">
        <v>900</v>
      </c>
      <c r="G1398" s="60">
        <v>600</v>
      </c>
      <c r="H1398" s="27">
        <v>50</v>
      </c>
      <c r="I1398" s="6" t="s">
        <v>3876</v>
      </c>
      <c r="J1398" s="6" t="s">
        <v>4079</v>
      </c>
      <c r="K1398" s="3" t="s">
        <v>4080</v>
      </c>
      <c r="L1398" s="3" t="s">
        <v>4081</v>
      </c>
    </row>
    <row r="1399" spans="1:12" s="13" customFormat="1" ht="20.100000000000001" customHeight="1">
      <c r="A1399" s="36">
        <v>7</v>
      </c>
      <c r="B1399" s="5" t="s">
        <v>1177</v>
      </c>
      <c r="C1399" s="3" t="s">
        <v>14</v>
      </c>
      <c r="D1399" s="3" t="s">
        <v>10</v>
      </c>
      <c r="E1399" s="27">
        <v>822</v>
      </c>
      <c r="F1399" s="27">
        <v>450</v>
      </c>
      <c r="G1399" s="60">
        <v>372</v>
      </c>
      <c r="H1399" s="27">
        <v>0</v>
      </c>
      <c r="I1399" s="6" t="s">
        <v>1080</v>
      </c>
      <c r="J1399" s="6" t="s">
        <v>4083</v>
      </c>
      <c r="K1399" s="3" t="s">
        <v>1084</v>
      </c>
      <c r="L1399" s="3" t="s">
        <v>1085</v>
      </c>
    </row>
    <row r="1400" spans="1:12" s="13" customFormat="1" ht="20.100000000000001" customHeight="1">
      <c r="A1400" s="36">
        <v>7</v>
      </c>
      <c r="B1400" s="5" t="s">
        <v>1178</v>
      </c>
      <c r="C1400" s="3" t="s">
        <v>194</v>
      </c>
      <c r="D1400" s="3" t="s">
        <v>10</v>
      </c>
      <c r="E1400" s="27">
        <v>20</v>
      </c>
      <c r="F1400" s="27">
        <v>0</v>
      </c>
      <c r="G1400" s="60">
        <v>20</v>
      </c>
      <c r="H1400" s="27">
        <v>0</v>
      </c>
      <c r="I1400" s="6" t="s">
        <v>1080</v>
      </c>
      <c r="J1400" s="6" t="s">
        <v>4084</v>
      </c>
      <c r="K1400" s="3" t="s">
        <v>1120</v>
      </c>
      <c r="L1400" s="3" t="s">
        <v>1121</v>
      </c>
    </row>
    <row r="1401" spans="1:12" s="13" customFormat="1" ht="20.100000000000001" customHeight="1">
      <c r="A1401" s="36">
        <v>7</v>
      </c>
      <c r="B1401" s="5" t="s">
        <v>20</v>
      </c>
      <c r="C1401" s="3" t="s">
        <v>14</v>
      </c>
      <c r="D1401" s="3" t="s">
        <v>10</v>
      </c>
      <c r="E1401" s="27">
        <f>SUM(F1401:J1401)</f>
        <v>1535</v>
      </c>
      <c r="F1401" s="27">
        <v>364</v>
      </c>
      <c r="G1401" s="60">
        <v>1132</v>
      </c>
      <c r="H1401" s="27">
        <v>39</v>
      </c>
      <c r="I1401" s="6" t="s">
        <v>11</v>
      </c>
      <c r="J1401" s="6" t="s">
        <v>12</v>
      </c>
      <c r="K1401" s="3" t="s">
        <v>21</v>
      </c>
      <c r="L1401" s="3" t="s">
        <v>22</v>
      </c>
    </row>
    <row r="1402" spans="1:12" s="13" customFormat="1" ht="20.100000000000001" customHeight="1">
      <c r="A1402" s="36">
        <v>7</v>
      </c>
      <c r="B1402" s="5" t="s">
        <v>23</v>
      </c>
      <c r="C1402" s="3" t="s">
        <v>14</v>
      </c>
      <c r="D1402" s="3" t="s">
        <v>10</v>
      </c>
      <c r="E1402" s="27">
        <f>SUM(F1402:J1402)</f>
        <v>2051</v>
      </c>
      <c r="F1402" s="27">
        <v>885</v>
      </c>
      <c r="G1402" s="60">
        <v>1090</v>
      </c>
      <c r="H1402" s="27">
        <v>76</v>
      </c>
      <c r="I1402" s="6" t="s">
        <v>11</v>
      </c>
      <c r="J1402" s="6" t="s">
        <v>12</v>
      </c>
      <c r="K1402" s="3" t="s">
        <v>21</v>
      </c>
      <c r="L1402" s="3" t="s">
        <v>22</v>
      </c>
    </row>
    <row r="1403" spans="1:12" s="13" customFormat="1" ht="20.100000000000001" customHeight="1">
      <c r="A1403" s="36">
        <v>7</v>
      </c>
      <c r="B1403" s="5" t="s">
        <v>24</v>
      </c>
      <c r="C1403" s="3" t="s">
        <v>14</v>
      </c>
      <c r="D1403" s="3" t="s">
        <v>10</v>
      </c>
      <c r="E1403" s="27">
        <f>SUM(F1403:J1403)</f>
        <v>501</v>
      </c>
      <c r="F1403" s="27">
        <v>209</v>
      </c>
      <c r="G1403" s="60">
        <v>272</v>
      </c>
      <c r="H1403" s="27">
        <v>20</v>
      </c>
      <c r="I1403" s="6" t="s">
        <v>11</v>
      </c>
      <c r="J1403" s="6" t="s">
        <v>12</v>
      </c>
      <c r="K1403" s="3" t="s">
        <v>25</v>
      </c>
      <c r="L1403" s="3" t="s">
        <v>26</v>
      </c>
    </row>
    <row r="1404" spans="1:12" s="13" customFormat="1" ht="20.100000000000001" customHeight="1">
      <c r="A1404" s="36">
        <v>7</v>
      </c>
      <c r="B1404" s="5" t="s">
        <v>154</v>
      </c>
      <c r="C1404" s="3" t="s">
        <v>147</v>
      </c>
      <c r="D1404" s="3" t="s">
        <v>67</v>
      </c>
      <c r="E1404" s="27">
        <v>10000</v>
      </c>
      <c r="F1404" s="27">
        <v>5300</v>
      </c>
      <c r="G1404" s="60">
        <v>4400</v>
      </c>
      <c r="H1404" s="27">
        <v>300</v>
      </c>
      <c r="I1404" s="6" t="s">
        <v>11</v>
      </c>
      <c r="J1404" s="6" t="s">
        <v>12</v>
      </c>
      <c r="K1404" s="3" t="s">
        <v>151</v>
      </c>
      <c r="L1404" s="3" t="s">
        <v>152</v>
      </c>
    </row>
    <row r="1405" spans="1:12" s="13" customFormat="1" ht="20.100000000000001" customHeight="1">
      <c r="A1405" s="36">
        <v>7</v>
      </c>
      <c r="B1405" s="5" t="s">
        <v>153</v>
      </c>
      <c r="C1405" s="3" t="s">
        <v>147</v>
      </c>
      <c r="D1405" s="3" t="s">
        <v>10</v>
      </c>
      <c r="E1405" s="27">
        <v>1100</v>
      </c>
      <c r="F1405" s="27">
        <v>300</v>
      </c>
      <c r="G1405" s="60">
        <v>700</v>
      </c>
      <c r="H1405" s="27">
        <v>100</v>
      </c>
      <c r="I1405" s="6" t="s">
        <v>11</v>
      </c>
      <c r="J1405" s="6" t="s">
        <v>12</v>
      </c>
      <c r="K1405" s="3" t="s">
        <v>148</v>
      </c>
      <c r="L1405" s="3" t="s">
        <v>149</v>
      </c>
    </row>
    <row r="1406" spans="1:12" s="13" customFormat="1" ht="20.100000000000001" customHeight="1">
      <c r="A1406" s="36">
        <v>7</v>
      </c>
      <c r="B1406" s="5" t="s">
        <v>86</v>
      </c>
      <c r="C1406" s="3" t="s">
        <v>83</v>
      </c>
      <c r="D1406" s="3" t="s">
        <v>10</v>
      </c>
      <c r="E1406" s="27">
        <f>SUM(F1406:J1406)</f>
        <v>310</v>
      </c>
      <c r="F1406" s="27">
        <v>60</v>
      </c>
      <c r="G1406" s="60">
        <v>250</v>
      </c>
      <c r="H1406" s="27">
        <v>0</v>
      </c>
      <c r="I1406" s="6" t="s">
        <v>11</v>
      </c>
      <c r="J1406" s="6" t="s">
        <v>77</v>
      </c>
      <c r="K1406" s="3" t="s">
        <v>87</v>
      </c>
      <c r="L1406" s="3" t="s">
        <v>88</v>
      </c>
    </row>
    <row r="1407" spans="1:12" s="13" customFormat="1" ht="20.100000000000001" customHeight="1">
      <c r="A1407" s="35">
        <v>7</v>
      </c>
      <c r="B1407" s="19" t="s">
        <v>2990</v>
      </c>
      <c r="C1407" s="20" t="s">
        <v>1623</v>
      </c>
      <c r="D1407" s="20" t="s">
        <v>37</v>
      </c>
      <c r="E1407" s="22">
        <v>2500</v>
      </c>
      <c r="F1407" s="22">
        <v>950</v>
      </c>
      <c r="G1407" s="62">
        <v>1250</v>
      </c>
      <c r="H1407" s="22">
        <v>300</v>
      </c>
      <c r="I1407" s="21" t="s">
        <v>929</v>
      </c>
      <c r="J1407" s="21" t="s">
        <v>2417</v>
      </c>
      <c r="K1407" s="20" t="s">
        <v>2991</v>
      </c>
      <c r="L1407" s="20" t="s">
        <v>2992</v>
      </c>
    </row>
    <row r="1408" spans="1:12" s="13" customFormat="1" ht="20.100000000000001" customHeight="1">
      <c r="A1408" s="35">
        <v>7</v>
      </c>
      <c r="B1408" s="19" t="s">
        <v>967</v>
      </c>
      <c r="C1408" s="20" t="s">
        <v>35</v>
      </c>
      <c r="D1408" s="20" t="s">
        <v>10</v>
      </c>
      <c r="E1408" s="22">
        <v>140</v>
      </c>
      <c r="F1408" s="22">
        <v>59</v>
      </c>
      <c r="G1408" s="62">
        <v>80</v>
      </c>
      <c r="H1408" s="22">
        <v>1</v>
      </c>
      <c r="I1408" s="21" t="s">
        <v>929</v>
      </c>
      <c r="J1408" s="21" t="s">
        <v>946</v>
      </c>
      <c r="K1408" s="20" t="s">
        <v>954</v>
      </c>
      <c r="L1408" s="20" t="s">
        <v>2892</v>
      </c>
    </row>
    <row r="1409" spans="1:12" s="13" customFormat="1" ht="20.100000000000001" customHeight="1">
      <c r="A1409" s="35">
        <v>7</v>
      </c>
      <c r="B1409" s="19" t="s">
        <v>2993</v>
      </c>
      <c r="C1409" s="20" t="s">
        <v>2994</v>
      </c>
      <c r="D1409" s="20" t="s">
        <v>37</v>
      </c>
      <c r="E1409" s="22">
        <f>SUM(F1409:J1409)</f>
        <v>620</v>
      </c>
      <c r="F1409" s="22">
        <v>550</v>
      </c>
      <c r="G1409" s="62">
        <v>50</v>
      </c>
      <c r="H1409" s="22">
        <v>20</v>
      </c>
      <c r="I1409" s="21" t="s">
        <v>929</v>
      </c>
      <c r="J1409" s="21" t="s">
        <v>2995</v>
      </c>
      <c r="K1409" s="20" t="s">
        <v>2996</v>
      </c>
      <c r="L1409" s="20" t="s">
        <v>2997</v>
      </c>
    </row>
    <row r="1410" spans="1:12" s="13" customFormat="1" ht="20.100000000000001" customHeight="1">
      <c r="A1410" s="35">
        <v>7</v>
      </c>
      <c r="B1410" s="19" t="s">
        <v>2989</v>
      </c>
      <c r="C1410" s="20" t="s">
        <v>83</v>
      </c>
      <c r="D1410" s="20" t="s">
        <v>67</v>
      </c>
      <c r="E1410" s="22">
        <f>SUM(F1410:J1410)</f>
        <v>630</v>
      </c>
      <c r="F1410" s="22">
        <v>575</v>
      </c>
      <c r="G1410" s="62">
        <v>48</v>
      </c>
      <c r="H1410" s="22">
        <v>7</v>
      </c>
      <c r="I1410" s="21" t="s">
        <v>929</v>
      </c>
      <c r="J1410" s="20" t="s">
        <v>1938</v>
      </c>
      <c r="K1410" s="20" t="s">
        <v>2974</v>
      </c>
      <c r="L1410" s="20" t="s">
        <v>2975</v>
      </c>
    </row>
    <row r="1411" spans="1:12" s="13" customFormat="1" ht="20.100000000000001" customHeight="1">
      <c r="A1411" s="36">
        <v>7</v>
      </c>
      <c r="B1411" s="5" t="s">
        <v>4427</v>
      </c>
      <c r="C1411" s="3" t="s">
        <v>3625</v>
      </c>
      <c r="D1411" s="3" t="s">
        <v>1551</v>
      </c>
      <c r="E1411" s="27">
        <f>SUM(F1411:J1411)</f>
        <v>441</v>
      </c>
      <c r="F1411" s="27">
        <v>80</v>
      </c>
      <c r="G1411" s="60">
        <v>360</v>
      </c>
      <c r="H1411" s="27">
        <v>1</v>
      </c>
      <c r="I1411" s="6" t="s">
        <v>4423</v>
      </c>
      <c r="J1411" s="6" t="s">
        <v>4424</v>
      </c>
      <c r="K1411" s="3" t="s">
        <v>4428</v>
      </c>
      <c r="L1411" s="3" t="s">
        <v>4429</v>
      </c>
    </row>
    <row r="1412" spans="1:12" s="13" customFormat="1" ht="20.100000000000001" customHeight="1">
      <c r="A1412" s="36">
        <v>7</v>
      </c>
      <c r="B1412" s="5" t="s">
        <v>1259</v>
      </c>
      <c r="C1412" s="3" t="s">
        <v>193</v>
      </c>
      <c r="D1412" s="3" t="s">
        <v>10</v>
      </c>
      <c r="E1412" s="27">
        <v>5662.7340000000004</v>
      </c>
      <c r="F1412" s="27">
        <v>1769.7460000000001</v>
      </c>
      <c r="G1412" s="60">
        <v>3652.7919999999999</v>
      </c>
      <c r="H1412" s="27">
        <v>240.196</v>
      </c>
      <c r="I1412" s="6" t="s">
        <v>1219</v>
      </c>
      <c r="J1412" s="6" t="s">
        <v>4755</v>
      </c>
      <c r="K1412" s="3" t="s">
        <v>1260</v>
      </c>
      <c r="L1412" s="3" t="s">
        <v>1261</v>
      </c>
    </row>
    <row r="1413" spans="1:12" s="13" customFormat="1" ht="20.100000000000001" customHeight="1">
      <c r="A1413" s="36">
        <v>7</v>
      </c>
      <c r="B1413" s="5" t="s">
        <v>1268</v>
      </c>
      <c r="C1413" s="3" t="s">
        <v>79</v>
      </c>
      <c r="D1413" s="3" t="s">
        <v>10</v>
      </c>
      <c r="E1413" s="18">
        <v>13539</v>
      </c>
      <c r="F1413" s="18">
        <v>9871</v>
      </c>
      <c r="G1413" s="61">
        <v>3131</v>
      </c>
      <c r="H1413" s="18">
        <v>537</v>
      </c>
      <c r="I1413" s="6" t="s">
        <v>1219</v>
      </c>
      <c r="J1413" s="6" t="s">
        <v>1254</v>
      </c>
      <c r="K1413" s="3" t="s">
        <v>1269</v>
      </c>
      <c r="L1413" s="3" t="s">
        <v>1270</v>
      </c>
    </row>
    <row r="1414" spans="1:12" s="13" customFormat="1" ht="20.100000000000001" customHeight="1">
      <c r="A1414" s="36">
        <v>7</v>
      </c>
      <c r="B1414" s="5" t="s">
        <v>1312</v>
      </c>
      <c r="C1414" s="3" t="s">
        <v>79</v>
      </c>
      <c r="D1414" s="3" t="s">
        <v>10</v>
      </c>
      <c r="E1414" s="27">
        <v>2981</v>
      </c>
      <c r="F1414" s="27">
        <v>2122</v>
      </c>
      <c r="G1414" s="60">
        <v>842</v>
      </c>
      <c r="H1414" s="27">
        <v>17</v>
      </c>
      <c r="I1414" s="6" t="s">
        <v>4748</v>
      </c>
      <c r="J1414" s="6" t="s">
        <v>1233</v>
      </c>
      <c r="K1414" s="3" t="s">
        <v>1266</v>
      </c>
      <c r="L1414" s="3" t="s">
        <v>1267</v>
      </c>
    </row>
    <row r="1415" spans="1:12" s="13" customFormat="1" ht="20.100000000000001" customHeight="1">
      <c r="A1415" s="36">
        <v>7</v>
      </c>
      <c r="B1415" s="5" t="s">
        <v>1334</v>
      </c>
      <c r="C1415" s="3" t="s">
        <v>79</v>
      </c>
      <c r="D1415" s="3" t="s">
        <v>10</v>
      </c>
      <c r="E1415" s="18">
        <v>3121</v>
      </c>
      <c r="F1415" s="18">
        <v>2433</v>
      </c>
      <c r="G1415" s="61">
        <v>551</v>
      </c>
      <c r="H1415" s="18">
        <v>137</v>
      </c>
      <c r="I1415" s="6" t="s">
        <v>1219</v>
      </c>
      <c r="J1415" s="6" t="s">
        <v>1254</v>
      </c>
      <c r="K1415" s="3" t="s">
        <v>1269</v>
      </c>
      <c r="L1415" s="3" t="s">
        <v>1270</v>
      </c>
    </row>
    <row r="1416" spans="1:12" s="13" customFormat="1" ht="20.100000000000001" customHeight="1">
      <c r="A1416" s="36">
        <v>7</v>
      </c>
      <c r="B1416" s="5" t="s">
        <v>1361</v>
      </c>
      <c r="C1416" s="3" t="s">
        <v>83</v>
      </c>
      <c r="D1416" s="3" t="s">
        <v>10</v>
      </c>
      <c r="E1416" s="18">
        <v>3900</v>
      </c>
      <c r="F1416" s="18">
        <v>3500</v>
      </c>
      <c r="G1416" s="61">
        <v>300</v>
      </c>
      <c r="H1416" s="18">
        <v>100</v>
      </c>
      <c r="I1416" s="6" t="s">
        <v>1219</v>
      </c>
      <c r="J1416" s="6" t="s">
        <v>1254</v>
      </c>
      <c r="K1416" s="3" t="s">
        <v>1362</v>
      </c>
      <c r="L1416" s="3" t="s">
        <v>1363</v>
      </c>
    </row>
    <row r="1417" spans="1:12" s="13" customFormat="1" ht="20.100000000000001" customHeight="1">
      <c r="A1417" s="36">
        <v>7</v>
      </c>
      <c r="B1417" s="5" t="s">
        <v>1364</v>
      </c>
      <c r="C1417" s="3" t="s">
        <v>83</v>
      </c>
      <c r="D1417" s="3" t="s">
        <v>10</v>
      </c>
      <c r="E1417" s="27">
        <v>2119</v>
      </c>
      <c r="F1417" s="27">
        <v>1800</v>
      </c>
      <c r="G1417" s="60">
        <v>269</v>
      </c>
      <c r="H1417" s="27">
        <v>50</v>
      </c>
      <c r="I1417" s="6" t="s">
        <v>1219</v>
      </c>
      <c r="J1417" s="6" t="s">
        <v>4766</v>
      </c>
      <c r="K1417" s="3" t="s">
        <v>924</v>
      </c>
      <c r="L1417" s="3" t="s">
        <v>1365</v>
      </c>
    </row>
    <row r="1418" spans="1:12" s="13" customFormat="1" ht="20.100000000000001" customHeight="1">
      <c r="A1418" s="36">
        <v>7</v>
      </c>
      <c r="B1418" s="5" t="s">
        <v>1374</v>
      </c>
      <c r="C1418" s="3" t="s">
        <v>83</v>
      </c>
      <c r="D1418" s="3" t="s">
        <v>10</v>
      </c>
      <c r="E1418" s="27">
        <v>2480</v>
      </c>
      <c r="F1418" s="27">
        <v>2205</v>
      </c>
      <c r="G1418" s="60">
        <v>225</v>
      </c>
      <c r="H1418" s="27">
        <v>50</v>
      </c>
      <c r="I1418" s="6" t="s">
        <v>1219</v>
      </c>
      <c r="J1418" s="6" t="s">
        <v>4760</v>
      </c>
      <c r="K1418" s="3" t="s">
        <v>1354</v>
      </c>
      <c r="L1418" s="3" t="s">
        <v>1355</v>
      </c>
    </row>
    <row r="1419" spans="1:12" s="13" customFormat="1" ht="20.100000000000001" customHeight="1">
      <c r="A1419" s="36">
        <v>7</v>
      </c>
      <c r="B1419" s="5" t="s">
        <v>1382</v>
      </c>
      <c r="C1419" s="3" t="s">
        <v>83</v>
      </c>
      <c r="D1419" s="3" t="s">
        <v>10</v>
      </c>
      <c r="E1419" s="18">
        <v>2220</v>
      </c>
      <c r="F1419" s="18">
        <v>2000</v>
      </c>
      <c r="G1419" s="61">
        <v>200</v>
      </c>
      <c r="H1419" s="18">
        <v>20</v>
      </c>
      <c r="I1419" s="6" t="s">
        <v>1219</v>
      </c>
      <c r="J1419" s="6" t="s">
        <v>1254</v>
      </c>
      <c r="K1419" s="3" t="s">
        <v>1362</v>
      </c>
      <c r="L1419" s="3" t="s">
        <v>1363</v>
      </c>
    </row>
    <row r="1420" spans="1:12" s="13" customFormat="1" ht="20.100000000000001" customHeight="1">
      <c r="A1420" s="36">
        <v>7</v>
      </c>
      <c r="B1420" s="5" t="s">
        <v>1392</v>
      </c>
      <c r="C1420" s="3" t="s">
        <v>83</v>
      </c>
      <c r="D1420" s="3" t="s">
        <v>10</v>
      </c>
      <c r="E1420" s="27">
        <v>414</v>
      </c>
      <c r="F1420" s="27">
        <v>213</v>
      </c>
      <c r="G1420" s="60">
        <v>151</v>
      </c>
      <c r="H1420" s="27">
        <v>50</v>
      </c>
      <c r="I1420" s="6" t="s">
        <v>1219</v>
      </c>
      <c r="J1420" s="6" t="s">
        <v>4768</v>
      </c>
      <c r="K1420" s="3" t="s">
        <v>1297</v>
      </c>
      <c r="L1420" s="3" t="s">
        <v>1298</v>
      </c>
    </row>
    <row r="1421" spans="1:12" s="13" customFormat="1" ht="20.100000000000001" customHeight="1">
      <c r="A1421" s="36">
        <v>7</v>
      </c>
      <c r="B1421" s="5" t="s">
        <v>1416</v>
      </c>
      <c r="C1421" s="3" t="s">
        <v>83</v>
      </c>
      <c r="D1421" s="3" t="s">
        <v>10</v>
      </c>
      <c r="E1421" s="27">
        <v>1295</v>
      </c>
      <c r="F1421" s="27">
        <v>1175</v>
      </c>
      <c r="G1421" s="60">
        <v>100</v>
      </c>
      <c r="H1421" s="27">
        <v>20</v>
      </c>
      <c r="I1421" s="6" t="s">
        <v>1219</v>
      </c>
      <c r="J1421" s="6" t="s">
        <v>4758</v>
      </c>
      <c r="K1421" s="3" t="s">
        <v>1354</v>
      </c>
      <c r="L1421" s="3" t="s">
        <v>1355</v>
      </c>
    </row>
    <row r="1422" spans="1:12" s="13" customFormat="1" ht="20.100000000000001" customHeight="1">
      <c r="A1422" s="36">
        <v>7</v>
      </c>
      <c r="B1422" s="5" t="s">
        <v>1433</v>
      </c>
      <c r="C1422" s="3" t="s">
        <v>4769</v>
      </c>
      <c r="D1422" s="3" t="s">
        <v>10</v>
      </c>
      <c r="E1422" s="18">
        <v>219</v>
      </c>
      <c r="F1422" s="18">
        <v>135</v>
      </c>
      <c r="G1422" s="61">
        <v>80</v>
      </c>
      <c r="H1422" s="18">
        <v>4</v>
      </c>
      <c r="I1422" s="6" t="s">
        <v>1219</v>
      </c>
      <c r="J1422" s="6" t="s">
        <v>1254</v>
      </c>
      <c r="K1422" s="3" t="s">
        <v>1269</v>
      </c>
      <c r="L1422" s="3" t="s">
        <v>1270</v>
      </c>
    </row>
    <row r="1423" spans="1:12" s="13" customFormat="1" ht="20.100000000000001" customHeight="1">
      <c r="A1423" s="36">
        <v>7</v>
      </c>
      <c r="B1423" s="5" t="s">
        <v>1432</v>
      </c>
      <c r="C1423" s="3" t="s">
        <v>83</v>
      </c>
      <c r="D1423" s="3" t="s">
        <v>10</v>
      </c>
      <c r="E1423" s="18">
        <v>300</v>
      </c>
      <c r="F1423" s="18">
        <v>200</v>
      </c>
      <c r="G1423" s="61">
        <v>80</v>
      </c>
      <c r="H1423" s="18">
        <v>20</v>
      </c>
      <c r="I1423" s="6" t="s">
        <v>1219</v>
      </c>
      <c r="J1423" s="6" t="s">
        <v>1254</v>
      </c>
      <c r="K1423" s="3" t="s">
        <v>1362</v>
      </c>
      <c r="L1423" s="3" t="s">
        <v>1363</v>
      </c>
    </row>
    <row r="1424" spans="1:12" s="13" customFormat="1" ht="20.100000000000001" customHeight="1">
      <c r="A1424" s="36">
        <v>7</v>
      </c>
      <c r="B1424" s="5" t="s">
        <v>1447</v>
      </c>
      <c r="C1424" s="3" t="s">
        <v>83</v>
      </c>
      <c r="D1424" s="3" t="s">
        <v>10</v>
      </c>
      <c r="E1424" s="27">
        <v>881</v>
      </c>
      <c r="F1424" s="27">
        <v>791</v>
      </c>
      <c r="G1424" s="60">
        <v>60</v>
      </c>
      <c r="H1424" s="27">
        <v>30</v>
      </c>
      <c r="I1424" s="6" t="s">
        <v>1219</v>
      </c>
      <c r="J1424" s="6" t="s">
        <v>4760</v>
      </c>
      <c r="K1424" s="3" t="s">
        <v>1297</v>
      </c>
      <c r="L1424" s="3" t="s">
        <v>1298</v>
      </c>
    </row>
    <row r="1425" spans="1:12" s="13" customFormat="1" ht="20.100000000000001" customHeight="1">
      <c r="A1425" s="36">
        <v>7</v>
      </c>
      <c r="B1425" s="5" t="s">
        <v>1471</v>
      </c>
      <c r="C1425" s="3" t="s">
        <v>83</v>
      </c>
      <c r="D1425" s="3" t="s">
        <v>10</v>
      </c>
      <c r="E1425" s="27">
        <v>198</v>
      </c>
      <c r="F1425" s="27">
        <v>150</v>
      </c>
      <c r="G1425" s="60">
        <v>28</v>
      </c>
      <c r="H1425" s="27">
        <v>20</v>
      </c>
      <c r="I1425" s="6" t="s">
        <v>1219</v>
      </c>
      <c r="J1425" s="6" t="s">
        <v>4768</v>
      </c>
      <c r="K1425" s="3" t="s">
        <v>1297</v>
      </c>
      <c r="L1425" s="3" t="s">
        <v>1298</v>
      </c>
    </row>
    <row r="1426" spans="1:12" s="13" customFormat="1" ht="20.100000000000001" customHeight="1">
      <c r="A1426" s="36">
        <v>7</v>
      </c>
      <c r="B1426" s="5" t="s">
        <v>1483</v>
      </c>
      <c r="C1426" s="3" t="s">
        <v>83</v>
      </c>
      <c r="D1426" s="3" t="s">
        <v>10</v>
      </c>
      <c r="E1426" s="27">
        <v>115</v>
      </c>
      <c r="F1426" s="27">
        <v>84</v>
      </c>
      <c r="G1426" s="60">
        <v>11</v>
      </c>
      <c r="H1426" s="27">
        <v>20</v>
      </c>
      <c r="I1426" s="6" t="s">
        <v>1219</v>
      </c>
      <c r="J1426" s="6" t="s">
        <v>4760</v>
      </c>
      <c r="K1426" s="3" t="s">
        <v>1297</v>
      </c>
      <c r="L1426" s="3" t="s">
        <v>1298</v>
      </c>
    </row>
    <row r="1427" spans="1:12" s="13" customFormat="1" ht="20.100000000000001" customHeight="1">
      <c r="A1427" s="36">
        <v>8</v>
      </c>
      <c r="B1427" s="5" t="s">
        <v>2440</v>
      </c>
      <c r="C1427" s="3" t="s">
        <v>1635</v>
      </c>
      <c r="D1427" s="3" t="s">
        <v>1551</v>
      </c>
      <c r="E1427" s="28">
        <v>3300</v>
      </c>
      <c r="F1427" s="28">
        <v>3000</v>
      </c>
      <c r="G1427" s="59">
        <v>300</v>
      </c>
      <c r="H1427" s="28">
        <v>50</v>
      </c>
      <c r="I1427" s="6" t="s">
        <v>491</v>
      </c>
      <c r="J1427" s="17" t="s">
        <v>1938</v>
      </c>
      <c r="K1427" s="3" t="s">
        <v>2441</v>
      </c>
      <c r="L1427" s="3" t="s">
        <v>2442</v>
      </c>
    </row>
    <row r="1428" spans="1:12" s="13" customFormat="1" ht="20.100000000000001" customHeight="1">
      <c r="A1428" s="36">
        <v>8</v>
      </c>
      <c r="B1428" s="5" t="s">
        <v>2437</v>
      </c>
      <c r="C1428" s="3" t="s">
        <v>1635</v>
      </c>
      <c r="D1428" s="3" t="s">
        <v>1551</v>
      </c>
      <c r="E1428" s="28">
        <v>1500</v>
      </c>
      <c r="F1428" s="28">
        <v>1300</v>
      </c>
      <c r="G1428" s="59">
        <v>200</v>
      </c>
      <c r="H1428" s="28">
        <v>10</v>
      </c>
      <c r="I1428" s="6" t="s">
        <v>491</v>
      </c>
      <c r="J1428" s="3" t="s">
        <v>1938</v>
      </c>
      <c r="K1428" s="3" t="s">
        <v>2438</v>
      </c>
      <c r="L1428" s="3" t="s">
        <v>2439</v>
      </c>
    </row>
    <row r="1429" spans="1:12" s="13" customFormat="1" ht="20.100000000000001" customHeight="1">
      <c r="A1429" s="36">
        <v>8</v>
      </c>
      <c r="B1429" s="5" t="s">
        <v>2430</v>
      </c>
      <c r="C1429" s="3" t="s">
        <v>83</v>
      </c>
      <c r="D1429" s="3" t="s">
        <v>1551</v>
      </c>
      <c r="E1429" s="28">
        <f>SUM(F1429:J1429)</f>
        <v>180</v>
      </c>
      <c r="F1429" s="28" t="s">
        <v>2255</v>
      </c>
      <c r="G1429" s="59">
        <v>180</v>
      </c>
      <c r="H1429" s="28" t="s">
        <v>2255</v>
      </c>
      <c r="I1429" s="6" t="s">
        <v>491</v>
      </c>
      <c r="J1429" s="6" t="s">
        <v>2431</v>
      </c>
      <c r="K1429" s="3" t="s">
        <v>2432</v>
      </c>
      <c r="L1429" s="3" t="s">
        <v>2433</v>
      </c>
    </row>
    <row r="1430" spans="1:12" s="13" customFormat="1" ht="20.100000000000001" customHeight="1">
      <c r="A1430" s="36">
        <v>8</v>
      </c>
      <c r="B1430" s="5" t="s">
        <v>2434</v>
      </c>
      <c r="C1430" s="3" t="s">
        <v>83</v>
      </c>
      <c r="D1430" s="3" t="s">
        <v>10</v>
      </c>
      <c r="E1430" s="28">
        <f>SUM(F1430:J1430)</f>
        <v>58</v>
      </c>
      <c r="F1430" s="28" t="s">
        <v>2255</v>
      </c>
      <c r="G1430" s="59">
        <v>58</v>
      </c>
      <c r="H1430" s="28" t="s">
        <v>2255</v>
      </c>
      <c r="I1430" s="6" t="s">
        <v>491</v>
      </c>
      <c r="J1430" s="6" t="s">
        <v>2431</v>
      </c>
      <c r="K1430" s="3" t="s">
        <v>2435</v>
      </c>
      <c r="L1430" s="3" t="s">
        <v>2436</v>
      </c>
    </row>
    <row r="1431" spans="1:12" s="13" customFormat="1" ht="20.100000000000001" customHeight="1">
      <c r="A1431" s="36">
        <v>8</v>
      </c>
      <c r="B1431" s="5" t="s">
        <v>2188</v>
      </c>
      <c r="C1431" s="3" t="s">
        <v>1623</v>
      </c>
      <c r="D1431" s="3" t="s">
        <v>67</v>
      </c>
      <c r="E1431" s="28">
        <f>SUM(F1431:J1431)</f>
        <v>1983</v>
      </c>
      <c r="F1431" s="28">
        <v>889</v>
      </c>
      <c r="G1431" s="59">
        <v>997</v>
      </c>
      <c r="H1431" s="28">
        <v>97</v>
      </c>
      <c r="I1431" s="6" t="s">
        <v>2176</v>
      </c>
      <c r="J1431" s="6" t="s">
        <v>2177</v>
      </c>
      <c r="K1431" s="3" t="s">
        <v>2186</v>
      </c>
      <c r="L1431" s="3" t="s">
        <v>2187</v>
      </c>
    </row>
    <row r="1432" spans="1:12" s="13" customFormat="1" ht="20.100000000000001" customHeight="1">
      <c r="A1432" s="36">
        <v>8</v>
      </c>
      <c r="B1432" s="5" t="s">
        <v>2175</v>
      </c>
      <c r="C1432" s="3" t="s">
        <v>14</v>
      </c>
      <c r="D1432" s="3" t="s">
        <v>10</v>
      </c>
      <c r="E1432" s="28">
        <v>1419</v>
      </c>
      <c r="F1432" s="28">
        <v>485</v>
      </c>
      <c r="G1432" s="59">
        <v>934</v>
      </c>
      <c r="H1432" s="28">
        <v>0</v>
      </c>
      <c r="I1432" s="6" t="s">
        <v>2176</v>
      </c>
      <c r="J1432" s="6" t="s">
        <v>2177</v>
      </c>
      <c r="K1432" s="3" t="s">
        <v>2178</v>
      </c>
      <c r="L1432" s="3" t="s">
        <v>2179</v>
      </c>
    </row>
    <row r="1433" spans="1:12" s="13" customFormat="1" ht="20.100000000000001" customHeight="1">
      <c r="A1433" s="36">
        <v>8</v>
      </c>
      <c r="B1433" s="5" t="s">
        <v>2180</v>
      </c>
      <c r="C1433" s="3" t="s">
        <v>1623</v>
      </c>
      <c r="D1433" s="3" t="s">
        <v>67</v>
      </c>
      <c r="E1433" s="28">
        <v>1198</v>
      </c>
      <c r="F1433" s="28">
        <v>504</v>
      </c>
      <c r="G1433" s="59">
        <v>631</v>
      </c>
      <c r="H1433" s="28">
        <v>63</v>
      </c>
      <c r="I1433" s="6" t="s">
        <v>2176</v>
      </c>
      <c r="J1433" s="6" t="s">
        <v>2177</v>
      </c>
      <c r="K1433" s="3" t="s">
        <v>2181</v>
      </c>
      <c r="L1433" s="3" t="s">
        <v>2182</v>
      </c>
    </row>
    <row r="1434" spans="1:12" s="13" customFormat="1" ht="20.100000000000001" customHeight="1">
      <c r="A1434" s="36">
        <v>8</v>
      </c>
      <c r="B1434" s="5" t="s">
        <v>2184</v>
      </c>
      <c r="C1434" s="3" t="s">
        <v>14</v>
      </c>
      <c r="D1434" s="3" t="s">
        <v>10</v>
      </c>
      <c r="E1434" s="28">
        <v>1307</v>
      </c>
      <c r="F1434" s="28">
        <v>881</v>
      </c>
      <c r="G1434" s="59">
        <v>426</v>
      </c>
      <c r="H1434" s="28">
        <v>0</v>
      </c>
      <c r="I1434" s="6" t="s">
        <v>2176</v>
      </c>
      <c r="J1434" s="6" t="s">
        <v>2177</v>
      </c>
      <c r="K1434" s="3" t="s">
        <v>2181</v>
      </c>
      <c r="L1434" s="3" t="s">
        <v>2182</v>
      </c>
    </row>
    <row r="1435" spans="1:12" s="13" customFormat="1" ht="20.100000000000001" customHeight="1">
      <c r="A1435" s="36">
        <v>8</v>
      </c>
      <c r="B1435" s="5" t="s">
        <v>2183</v>
      </c>
      <c r="C1435" s="3" t="s">
        <v>14</v>
      </c>
      <c r="D1435" s="3" t="s">
        <v>10</v>
      </c>
      <c r="E1435" s="28">
        <v>74</v>
      </c>
      <c r="F1435" s="28">
        <v>0</v>
      </c>
      <c r="G1435" s="59">
        <v>74</v>
      </c>
      <c r="H1435" s="28">
        <v>0</v>
      </c>
      <c r="I1435" s="6" t="s">
        <v>2176</v>
      </c>
      <c r="J1435" s="6" t="s">
        <v>2177</v>
      </c>
      <c r="K1435" s="3" t="s">
        <v>2181</v>
      </c>
      <c r="L1435" s="3" t="s">
        <v>2182</v>
      </c>
    </row>
    <row r="1436" spans="1:12" s="13" customFormat="1" ht="20.100000000000001" customHeight="1">
      <c r="A1436" s="36">
        <v>8</v>
      </c>
      <c r="B1436" s="5" t="s">
        <v>2185</v>
      </c>
      <c r="C1436" s="3" t="s">
        <v>1623</v>
      </c>
      <c r="D1436" s="3" t="s">
        <v>10</v>
      </c>
      <c r="E1436" s="28">
        <f>SUM(F1436:J1436)</f>
        <v>50</v>
      </c>
      <c r="F1436" s="28">
        <v>0</v>
      </c>
      <c r="G1436" s="59">
        <v>50</v>
      </c>
      <c r="H1436" s="28">
        <v>0</v>
      </c>
      <c r="I1436" s="6" t="s">
        <v>2176</v>
      </c>
      <c r="J1436" s="6" t="s">
        <v>2177</v>
      </c>
      <c r="K1436" s="3" t="s">
        <v>2186</v>
      </c>
      <c r="L1436" s="3" t="s">
        <v>2187</v>
      </c>
    </row>
    <row r="1437" spans="1:12" s="13" customFormat="1" ht="20.100000000000001" customHeight="1">
      <c r="A1437" s="36">
        <v>8</v>
      </c>
      <c r="B1437" s="5" t="s">
        <v>456</v>
      </c>
      <c r="C1437" s="3" t="s">
        <v>83</v>
      </c>
      <c r="D1437" s="3" t="s">
        <v>10</v>
      </c>
      <c r="E1437" s="28">
        <v>7200</v>
      </c>
      <c r="F1437" s="28">
        <v>6000</v>
      </c>
      <c r="G1437" s="59">
        <v>1200</v>
      </c>
      <c r="H1437" s="28">
        <v>0</v>
      </c>
      <c r="I1437" s="6" t="s">
        <v>239</v>
      </c>
      <c r="J1437" s="6" t="s">
        <v>385</v>
      </c>
      <c r="K1437" s="3" t="s">
        <v>457</v>
      </c>
      <c r="L1437" s="3" t="s">
        <v>458</v>
      </c>
    </row>
    <row r="1438" spans="1:12" s="13" customFormat="1" ht="20.100000000000001" customHeight="1">
      <c r="A1438" s="36">
        <v>8</v>
      </c>
      <c r="B1438" s="5" t="s">
        <v>453</v>
      </c>
      <c r="C1438" s="3" t="s">
        <v>83</v>
      </c>
      <c r="D1438" s="3" t="s">
        <v>10</v>
      </c>
      <c r="E1438" s="28">
        <v>350</v>
      </c>
      <c r="F1438" s="28">
        <v>0</v>
      </c>
      <c r="G1438" s="59">
        <v>350</v>
      </c>
      <c r="H1438" s="28">
        <v>0</v>
      </c>
      <c r="I1438" s="6" t="s">
        <v>239</v>
      </c>
      <c r="J1438" s="6" t="s">
        <v>346</v>
      </c>
      <c r="K1438" s="3" t="s">
        <v>454</v>
      </c>
      <c r="L1438" s="3" t="s">
        <v>455</v>
      </c>
    </row>
    <row r="1439" spans="1:12" s="13" customFormat="1" ht="20.100000000000001" customHeight="1">
      <c r="A1439" s="36">
        <v>8</v>
      </c>
      <c r="B1439" s="5" t="s">
        <v>465</v>
      </c>
      <c r="C1439" s="3" t="s">
        <v>83</v>
      </c>
      <c r="D1439" s="3" t="s">
        <v>10</v>
      </c>
      <c r="E1439" s="28">
        <v>1100</v>
      </c>
      <c r="F1439" s="28">
        <v>875</v>
      </c>
      <c r="G1439" s="59">
        <v>225</v>
      </c>
      <c r="H1439" s="28">
        <v>0</v>
      </c>
      <c r="I1439" s="6" t="s">
        <v>239</v>
      </c>
      <c r="J1439" s="6" t="s">
        <v>385</v>
      </c>
      <c r="K1439" s="3" t="s">
        <v>466</v>
      </c>
      <c r="L1439" s="3" t="s">
        <v>467</v>
      </c>
    </row>
    <row r="1440" spans="1:12" s="13" customFormat="1" ht="20.100000000000001" customHeight="1">
      <c r="A1440" s="36">
        <v>8</v>
      </c>
      <c r="B1440" s="5" t="s">
        <v>462</v>
      </c>
      <c r="C1440" s="3" t="s">
        <v>83</v>
      </c>
      <c r="D1440" s="3" t="s">
        <v>10</v>
      </c>
      <c r="E1440" s="28">
        <v>110</v>
      </c>
      <c r="F1440" s="28">
        <v>10</v>
      </c>
      <c r="G1440" s="59">
        <v>100</v>
      </c>
      <c r="H1440" s="28" t="s">
        <v>2227</v>
      </c>
      <c r="I1440" s="6" t="s">
        <v>239</v>
      </c>
      <c r="J1440" s="6" t="s">
        <v>350</v>
      </c>
      <c r="K1440" s="3" t="s">
        <v>463</v>
      </c>
      <c r="L1440" s="3" t="s">
        <v>464</v>
      </c>
    </row>
    <row r="1441" spans="1:12" s="13" customFormat="1" ht="20.100000000000001" customHeight="1">
      <c r="A1441" s="36">
        <v>8</v>
      </c>
      <c r="B1441" s="5" t="s">
        <v>450</v>
      </c>
      <c r="C1441" s="3" t="s">
        <v>83</v>
      </c>
      <c r="D1441" s="3" t="s">
        <v>10</v>
      </c>
      <c r="E1441" s="28">
        <v>200</v>
      </c>
      <c r="F1441" s="28">
        <v>100</v>
      </c>
      <c r="G1441" s="59">
        <v>100</v>
      </c>
      <c r="H1441" s="28" t="s">
        <v>2227</v>
      </c>
      <c r="I1441" s="6" t="s">
        <v>239</v>
      </c>
      <c r="J1441" s="6" t="s">
        <v>240</v>
      </c>
      <c r="K1441" s="3" t="s">
        <v>451</v>
      </c>
      <c r="L1441" s="3" t="s">
        <v>452</v>
      </c>
    </row>
    <row r="1442" spans="1:12" s="13" customFormat="1" ht="20.100000000000001" customHeight="1">
      <c r="A1442" s="36">
        <v>8</v>
      </c>
      <c r="B1442" s="5" t="s">
        <v>459</v>
      </c>
      <c r="C1442" s="3" t="s">
        <v>83</v>
      </c>
      <c r="D1442" s="3" t="s">
        <v>10</v>
      </c>
      <c r="E1442" s="28">
        <v>203</v>
      </c>
      <c r="F1442" s="28">
        <v>113</v>
      </c>
      <c r="G1442" s="59">
        <v>90</v>
      </c>
      <c r="H1442" s="28">
        <v>0</v>
      </c>
      <c r="I1442" s="6" t="s">
        <v>239</v>
      </c>
      <c r="J1442" s="6" t="s">
        <v>385</v>
      </c>
      <c r="K1442" s="3" t="s">
        <v>460</v>
      </c>
      <c r="L1442" s="3" t="s">
        <v>461</v>
      </c>
    </row>
    <row r="1443" spans="1:12" s="13" customFormat="1" ht="20.100000000000001" customHeight="1">
      <c r="A1443" s="36">
        <v>8</v>
      </c>
      <c r="B1443" s="5" t="s">
        <v>173</v>
      </c>
      <c r="C1443" s="3" t="s">
        <v>79</v>
      </c>
      <c r="D1443" s="3" t="s">
        <v>10</v>
      </c>
      <c r="E1443" s="28">
        <v>132</v>
      </c>
      <c r="F1443" s="28">
        <v>80</v>
      </c>
      <c r="G1443" s="59">
        <v>52</v>
      </c>
      <c r="H1443" s="28" t="s">
        <v>2227</v>
      </c>
      <c r="I1443" s="6" t="s">
        <v>239</v>
      </c>
      <c r="J1443" s="6" t="s">
        <v>350</v>
      </c>
      <c r="K1443" s="3" t="s">
        <v>383</v>
      </c>
      <c r="L1443" s="3" t="s">
        <v>384</v>
      </c>
    </row>
    <row r="1444" spans="1:12" s="13" customFormat="1" ht="20.100000000000001" customHeight="1">
      <c r="A1444" s="36">
        <v>8</v>
      </c>
      <c r="B1444" s="5" t="s">
        <v>4364</v>
      </c>
      <c r="C1444" s="3" t="s">
        <v>83</v>
      </c>
      <c r="D1444" s="3" t="s">
        <v>10</v>
      </c>
      <c r="E1444" s="27">
        <f>SUM(F1444:J1444)</f>
        <v>270</v>
      </c>
      <c r="F1444" s="27">
        <v>0</v>
      </c>
      <c r="G1444" s="60">
        <v>270</v>
      </c>
      <c r="H1444" s="27">
        <v>0</v>
      </c>
      <c r="I1444" s="6" t="s">
        <v>8113</v>
      </c>
      <c r="J1444" s="6" t="s">
        <v>4234</v>
      </c>
      <c r="K1444" s="3" t="s">
        <v>4365</v>
      </c>
      <c r="L1444" s="3" t="s">
        <v>4366</v>
      </c>
    </row>
    <row r="1445" spans="1:12" s="13" customFormat="1" ht="20.100000000000001" customHeight="1">
      <c r="A1445" s="36">
        <v>8</v>
      </c>
      <c r="B1445" s="5" t="s">
        <v>1200</v>
      </c>
      <c r="C1445" s="3" t="s">
        <v>83</v>
      </c>
      <c r="D1445" s="3" t="s">
        <v>10</v>
      </c>
      <c r="E1445" s="28">
        <v>210</v>
      </c>
      <c r="F1445" s="28">
        <v>0</v>
      </c>
      <c r="G1445" s="59">
        <v>210</v>
      </c>
      <c r="H1445" s="28">
        <v>0</v>
      </c>
      <c r="I1445" s="6" t="s">
        <v>8113</v>
      </c>
      <c r="J1445" s="6" t="s">
        <v>1187</v>
      </c>
      <c r="K1445" s="3" t="s">
        <v>1195</v>
      </c>
      <c r="L1445" s="3" t="s">
        <v>4231</v>
      </c>
    </row>
    <row r="1446" spans="1:12" s="13" customFormat="1" ht="20.100000000000001" customHeight="1">
      <c r="A1446" s="36">
        <v>8</v>
      </c>
      <c r="B1446" s="5" t="s">
        <v>4371</v>
      </c>
      <c r="C1446" s="3" t="s">
        <v>4232</v>
      </c>
      <c r="D1446" s="3" t="s">
        <v>2777</v>
      </c>
      <c r="E1446" s="27">
        <f t="shared" ref="E1446:E1452" si="29">SUM(F1446:J1446)</f>
        <v>210</v>
      </c>
      <c r="F1446" s="27">
        <v>0</v>
      </c>
      <c r="G1446" s="60">
        <v>210</v>
      </c>
      <c r="H1446" s="27">
        <v>0</v>
      </c>
      <c r="I1446" s="6" t="s">
        <v>8113</v>
      </c>
      <c r="J1446" s="6" t="s">
        <v>4372</v>
      </c>
      <c r="K1446" s="3" t="s">
        <v>4373</v>
      </c>
      <c r="L1446" s="3" t="s">
        <v>4374</v>
      </c>
    </row>
    <row r="1447" spans="1:12" s="13" customFormat="1" ht="20.100000000000001" customHeight="1">
      <c r="A1447" s="36">
        <v>8</v>
      </c>
      <c r="B1447" s="5" t="s">
        <v>4357</v>
      </c>
      <c r="C1447" s="3" t="s">
        <v>83</v>
      </c>
      <c r="D1447" s="3" t="s">
        <v>10</v>
      </c>
      <c r="E1447" s="27">
        <f t="shared" si="29"/>
        <v>180</v>
      </c>
      <c r="F1447" s="27">
        <v>30</v>
      </c>
      <c r="G1447" s="60">
        <v>150</v>
      </c>
      <c r="H1447" s="27">
        <v>0</v>
      </c>
      <c r="I1447" s="6" t="s">
        <v>8113</v>
      </c>
      <c r="J1447" s="6" t="s">
        <v>4276</v>
      </c>
      <c r="K1447" s="3" t="s">
        <v>4358</v>
      </c>
      <c r="L1447" s="3" t="s">
        <v>4359</v>
      </c>
    </row>
    <row r="1448" spans="1:12" s="13" customFormat="1" ht="20.100000000000001" customHeight="1">
      <c r="A1448" s="36">
        <v>8</v>
      </c>
      <c r="B1448" s="5" t="s">
        <v>4363</v>
      </c>
      <c r="C1448" s="3" t="s">
        <v>83</v>
      </c>
      <c r="D1448" s="3" t="s">
        <v>10</v>
      </c>
      <c r="E1448" s="27">
        <f t="shared" si="29"/>
        <v>127</v>
      </c>
      <c r="F1448" s="28">
        <v>0</v>
      </c>
      <c r="G1448" s="60">
        <v>127</v>
      </c>
      <c r="H1448" s="27">
        <v>0</v>
      </c>
      <c r="I1448" s="6" t="s">
        <v>8113</v>
      </c>
      <c r="J1448" s="6" t="s">
        <v>4234</v>
      </c>
      <c r="K1448" s="3" t="s">
        <v>4361</v>
      </c>
      <c r="L1448" s="3" t="s">
        <v>4362</v>
      </c>
    </row>
    <row r="1449" spans="1:12" s="13" customFormat="1" ht="20.100000000000001" customHeight="1">
      <c r="A1449" s="36">
        <v>8</v>
      </c>
      <c r="B1449" s="5" t="s">
        <v>4360</v>
      </c>
      <c r="C1449" s="3" t="s">
        <v>83</v>
      </c>
      <c r="D1449" s="3" t="s">
        <v>10</v>
      </c>
      <c r="E1449" s="27">
        <f t="shared" si="29"/>
        <v>90</v>
      </c>
      <c r="F1449" s="27">
        <v>0</v>
      </c>
      <c r="G1449" s="60">
        <v>90</v>
      </c>
      <c r="H1449" s="27">
        <v>0</v>
      </c>
      <c r="I1449" s="6" t="s">
        <v>8113</v>
      </c>
      <c r="J1449" s="6" t="s">
        <v>4234</v>
      </c>
      <c r="K1449" s="3" t="s">
        <v>4361</v>
      </c>
      <c r="L1449" s="3" t="s">
        <v>4362</v>
      </c>
    </row>
    <row r="1450" spans="1:12" s="13" customFormat="1" ht="20.100000000000001" customHeight="1">
      <c r="A1450" s="36">
        <v>8</v>
      </c>
      <c r="B1450" s="5" t="s">
        <v>4367</v>
      </c>
      <c r="C1450" s="3" t="s">
        <v>83</v>
      </c>
      <c r="D1450" s="3" t="s">
        <v>10</v>
      </c>
      <c r="E1450" s="27">
        <f t="shared" si="29"/>
        <v>900</v>
      </c>
      <c r="F1450" s="27">
        <v>740</v>
      </c>
      <c r="G1450" s="60">
        <v>90</v>
      </c>
      <c r="H1450" s="27">
        <v>70</v>
      </c>
      <c r="I1450" s="6" t="s">
        <v>8113</v>
      </c>
      <c r="J1450" s="6" t="s">
        <v>4234</v>
      </c>
      <c r="K1450" s="3" t="s">
        <v>4368</v>
      </c>
      <c r="L1450" s="3" t="s">
        <v>4369</v>
      </c>
    </row>
    <row r="1451" spans="1:12" s="13" customFormat="1" ht="20.100000000000001" customHeight="1">
      <c r="A1451" s="36">
        <v>8</v>
      </c>
      <c r="B1451" s="5" t="s">
        <v>4375</v>
      </c>
      <c r="C1451" s="3" t="s">
        <v>4232</v>
      </c>
      <c r="D1451" s="3" t="s">
        <v>2777</v>
      </c>
      <c r="E1451" s="27">
        <f t="shared" si="29"/>
        <v>70</v>
      </c>
      <c r="F1451" s="27">
        <v>0</v>
      </c>
      <c r="G1451" s="60">
        <v>60</v>
      </c>
      <c r="H1451" s="27">
        <v>10</v>
      </c>
      <c r="I1451" s="6" t="s">
        <v>8113</v>
      </c>
      <c r="J1451" s="6" t="s">
        <v>4372</v>
      </c>
      <c r="K1451" s="3" t="s">
        <v>4373</v>
      </c>
      <c r="L1451" s="3" t="s">
        <v>4374</v>
      </c>
    </row>
    <row r="1452" spans="1:12" s="13" customFormat="1" ht="20.100000000000001" customHeight="1">
      <c r="A1452" s="36">
        <v>8</v>
      </c>
      <c r="B1452" s="5" t="s">
        <v>4370</v>
      </c>
      <c r="C1452" s="3" t="s">
        <v>83</v>
      </c>
      <c r="D1452" s="3" t="s">
        <v>10</v>
      </c>
      <c r="E1452" s="27">
        <f t="shared" si="29"/>
        <v>720</v>
      </c>
      <c r="F1452" s="27">
        <v>685</v>
      </c>
      <c r="G1452" s="60">
        <v>30</v>
      </c>
      <c r="H1452" s="27">
        <v>5</v>
      </c>
      <c r="I1452" s="6" t="s">
        <v>8113</v>
      </c>
      <c r="J1452" s="6" t="s">
        <v>4234</v>
      </c>
      <c r="K1452" s="3" t="s">
        <v>4368</v>
      </c>
      <c r="L1452" s="3" t="s">
        <v>4369</v>
      </c>
    </row>
    <row r="1453" spans="1:12" s="13" customFormat="1" ht="20.100000000000001" customHeight="1">
      <c r="A1453" s="36">
        <v>8</v>
      </c>
      <c r="B1453" s="5" t="s">
        <v>4656</v>
      </c>
      <c r="C1453" s="3" t="s">
        <v>4011</v>
      </c>
      <c r="D1453" s="3" t="s">
        <v>1569</v>
      </c>
      <c r="E1453" s="27">
        <f>F1453+G1453+H1453</f>
        <v>11784</v>
      </c>
      <c r="F1453" s="27">
        <v>8734</v>
      </c>
      <c r="G1453" s="60">
        <v>2000</v>
      </c>
      <c r="H1453" s="27">
        <v>1050</v>
      </c>
      <c r="I1453" s="6" t="s">
        <v>1204</v>
      </c>
      <c r="J1453" s="6" t="s">
        <v>4626</v>
      </c>
      <c r="K1453" s="3" t="s">
        <v>4627</v>
      </c>
      <c r="L1453" s="3" t="s">
        <v>4628</v>
      </c>
    </row>
    <row r="1454" spans="1:12" s="13" customFormat="1" ht="20.100000000000001" customHeight="1">
      <c r="A1454" s="36">
        <v>8</v>
      </c>
      <c r="B1454" s="5" t="s">
        <v>4646</v>
      </c>
      <c r="C1454" s="3" t="s">
        <v>83</v>
      </c>
      <c r="D1454" s="3" t="s">
        <v>10</v>
      </c>
      <c r="E1454" s="27">
        <f>SUM(F1454:J1454)</f>
        <v>397.9</v>
      </c>
      <c r="F1454" s="27">
        <v>0</v>
      </c>
      <c r="G1454" s="60">
        <v>346</v>
      </c>
      <c r="H1454" s="27">
        <f>G1454*0.15</f>
        <v>51.9</v>
      </c>
      <c r="I1454" s="6" t="s">
        <v>4526</v>
      </c>
      <c r="J1454" s="6" t="s">
        <v>4474</v>
      </c>
      <c r="K1454" s="3" t="s">
        <v>4623</v>
      </c>
      <c r="L1454" s="3" t="s">
        <v>4624</v>
      </c>
    </row>
    <row r="1455" spans="1:12" s="13" customFormat="1" ht="20.100000000000001" customHeight="1">
      <c r="A1455" s="36">
        <v>8</v>
      </c>
      <c r="B1455" s="5" t="s">
        <v>4662</v>
      </c>
      <c r="C1455" s="3" t="s">
        <v>147</v>
      </c>
      <c r="D1455" s="3" t="s">
        <v>67</v>
      </c>
      <c r="E1455" s="27">
        <f>SUM(F1455:J1455)</f>
        <v>213</v>
      </c>
      <c r="F1455" s="27">
        <v>37</v>
      </c>
      <c r="G1455" s="60">
        <v>176</v>
      </c>
      <c r="H1455" s="27">
        <v>0</v>
      </c>
      <c r="I1455" s="6" t="s">
        <v>4526</v>
      </c>
      <c r="J1455" s="6" t="s">
        <v>4527</v>
      </c>
      <c r="K1455" s="3" t="s">
        <v>4532</v>
      </c>
      <c r="L1455" s="3" t="s">
        <v>4533</v>
      </c>
    </row>
    <row r="1456" spans="1:12" s="13" customFormat="1" ht="20.100000000000001" customHeight="1">
      <c r="A1456" s="36">
        <v>8</v>
      </c>
      <c r="B1456" s="5" t="s">
        <v>4653</v>
      </c>
      <c r="C1456" s="3" t="s">
        <v>4011</v>
      </c>
      <c r="D1456" s="3" t="s">
        <v>1569</v>
      </c>
      <c r="E1456" s="27">
        <f>SUM(F1456:J1456)</f>
        <v>2600</v>
      </c>
      <c r="F1456" s="27">
        <v>2400</v>
      </c>
      <c r="G1456" s="60">
        <v>150</v>
      </c>
      <c r="H1456" s="27">
        <v>50</v>
      </c>
      <c r="I1456" s="6" t="s">
        <v>4526</v>
      </c>
      <c r="J1456" s="6" t="s">
        <v>4626</v>
      </c>
      <c r="K1456" s="3" t="s">
        <v>4654</v>
      </c>
      <c r="L1456" s="3" t="s">
        <v>4655</v>
      </c>
    </row>
    <row r="1457" spans="1:12" s="13" customFormat="1" ht="20.100000000000001" customHeight="1">
      <c r="A1457" s="36">
        <v>8</v>
      </c>
      <c r="B1457" s="5" t="s">
        <v>4652</v>
      </c>
      <c r="C1457" s="3" t="s">
        <v>4011</v>
      </c>
      <c r="D1457" s="3" t="s">
        <v>1569</v>
      </c>
      <c r="E1457" s="27">
        <v>1456</v>
      </c>
      <c r="F1457" s="27">
        <v>1331</v>
      </c>
      <c r="G1457" s="60">
        <v>125</v>
      </c>
      <c r="H1457" s="27">
        <v>10</v>
      </c>
      <c r="I1457" s="6" t="s">
        <v>4526</v>
      </c>
      <c r="J1457" s="6" t="s">
        <v>4626</v>
      </c>
      <c r="K1457" s="3" t="s">
        <v>4650</v>
      </c>
      <c r="L1457" s="3" t="s">
        <v>4651</v>
      </c>
    </row>
    <row r="1458" spans="1:12" s="13" customFormat="1" ht="20.100000000000001" customHeight="1">
      <c r="A1458" s="36">
        <v>8</v>
      </c>
      <c r="B1458" s="5" t="s">
        <v>4645</v>
      </c>
      <c r="C1458" s="3" t="s">
        <v>83</v>
      </c>
      <c r="D1458" s="3" t="s">
        <v>10</v>
      </c>
      <c r="E1458" s="27">
        <f t="shared" ref="E1458:E1468" si="30">SUM(F1458:J1458)</f>
        <v>2374.15</v>
      </c>
      <c r="F1458" s="27">
        <v>2235</v>
      </c>
      <c r="G1458" s="60">
        <v>121</v>
      </c>
      <c r="H1458" s="27">
        <f>G1458*0.15</f>
        <v>18.149999999999999</v>
      </c>
      <c r="I1458" s="6" t="s">
        <v>4526</v>
      </c>
      <c r="J1458" s="6" t="s">
        <v>4474</v>
      </c>
      <c r="K1458" s="3" t="s">
        <v>4617</v>
      </c>
      <c r="L1458" s="3" t="s">
        <v>4618</v>
      </c>
    </row>
    <row r="1459" spans="1:12" s="13" customFormat="1" ht="20.100000000000001" customHeight="1">
      <c r="A1459" s="36">
        <v>8</v>
      </c>
      <c r="B1459" s="4" t="s">
        <v>4637</v>
      </c>
      <c r="C1459" s="3" t="s">
        <v>83</v>
      </c>
      <c r="D1459" s="3" t="s">
        <v>10</v>
      </c>
      <c r="E1459" s="27">
        <f t="shared" si="30"/>
        <v>891</v>
      </c>
      <c r="F1459" s="27">
        <v>761</v>
      </c>
      <c r="G1459" s="60">
        <v>80</v>
      </c>
      <c r="H1459" s="27">
        <v>50</v>
      </c>
      <c r="I1459" s="6" t="s">
        <v>4526</v>
      </c>
      <c r="J1459" s="6" t="s">
        <v>4609</v>
      </c>
      <c r="K1459" s="3" t="s">
        <v>4610</v>
      </c>
      <c r="L1459" s="3" t="s">
        <v>4611</v>
      </c>
    </row>
    <row r="1460" spans="1:12" s="13" customFormat="1" ht="20.100000000000001" customHeight="1">
      <c r="A1460" s="36">
        <v>8</v>
      </c>
      <c r="B1460" s="4" t="s">
        <v>4639</v>
      </c>
      <c r="C1460" s="3" t="s">
        <v>4011</v>
      </c>
      <c r="D1460" s="3" t="s">
        <v>1569</v>
      </c>
      <c r="E1460" s="27">
        <f t="shared" si="30"/>
        <v>857</v>
      </c>
      <c r="F1460" s="27">
        <v>761</v>
      </c>
      <c r="G1460" s="60">
        <v>71</v>
      </c>
      <c r="H1460" s="27">
        <v>25</v>
      </c>
      <c r="I1460" s="6" t="s">
        <v>4526</v>
      </c>
      <c r="J1460" s="6" t="s">
        <v>4609</v>
      </c>
      <c r="K1460" s="3" t="s">
        <v>4606</v>
      </c>
      <c r="L1460" s="3" t="s">
        <v>4607</v>
      </c>
    </row>
    <row r="1461" spans="1:12" s="13" customFormat="1" ht="20.100000000000001" customHeight="1">
      <c r="A1461" s="36">
        <v>8</v>
      </c>
      <c r="B1461" s="5" t="s">
        <v>4658</v>
      </c>
      <c r="C1461" s="3" t="s">
        <v>147</v>
      </c>
      <c r="D1461" s="3" t="s">
        <v>10</v>
      </c>
      <c r="E1461" s="27">
        <f t="shared" si="30"/>
        <v>220</v>
      </c>
      <c r="F1461" s="27">
        <v>150</v>
      </c>
      <c r="G1461" s="60">
        <v>70</v>
      </c>
      <c r="H1461" s="27">
        <v>0</v>
      </c>
      <c r="I1461" s="6" t="s">
        <v>4526</v>
      </c>
      <c r="J1461" s="6" t="s">
        <v>4527</v>
      </c>
      <c r="K1461" s="3" t="s">
        <v>4528</v>
      </c>
      <c r="L1461" s="3" t="s">
        <v>4529</v>
      </c>
    </row>
    <row r="1462" spans="1:12" s="13" customFormat="1" ht="20.100000000000001" customHeight="1">
      <c r="A1462" s="36">
        <v>8</v>
      </c>
      <c r="B1462" s="5" t="s">
        <v>4659</v>
      </c>
      <c r="C1462" s="3" t="s">
        <v>147</v>
      </c>
      <c r="D1462" s="3" t="s">
        <v>10</v>
      </c>
      <c r="E1462" s="27">
        <f t="shared" si="30"/>
        <v>250</v>
      </c>
      <c r="F1462" s="27">
        <v>180</v>
      </c>
      <c r="G1462" s="60">
        <v>70</v>
      </c>
      <c r="H1462" s="27">
        <v>0</v>
      </c>
      <c r="I1462" s="6" t="s">
        <v>4526</v>
      </c>
      <c r="J1462" s="6" t="s">
        <v>4527</v>
      </c>
      <c r="K1462" s="3" t="s">
        <v>4660</v>
      </c>
      <c r="L1462" s="3" t="s">
        <v>4661</v>
      </c>
    </row>
    <row r="1463" spans="1:12" s="13" customFormat="1" ht="20.100000000000001" customHeight="1">
      <c r="A1463" s="36">
        <v>8</v>
      </c>
      <c r="B1463" s="5" t="s">
        <v>4644</v>
      </c>
      <c r="C1463" s="3" t="s">
        <v>83</v>
      </c>
      <c r="D1463" s="3" t="s">
        <v>10</v>
      </c>
      <c r="E1463" s="27">
        <f t="shared" si="30"/>
        <v>416</v>
      </c>
      <c r="F1463" s="27">
        <v>347</v>
      </c>
      <c r="G1463" s="60">
        <v>60</v>
      </c>
      <c r="H1463" s="27">
        <f>G1463*0.15</f>
        <v>9</v>
      </c>
      <c r="I1463" s="6" t="s">
        <v>4526</v>
      </c>
      <c r="J1463" s="6" t="s">
        <v>4474</v>
      </c>
      <c r="K1463" s="3" t="s">
        <v>4617</v>
      </c>
      <c r="L1463" s="3" t="s">
        <v>4618</v>
      </c>
    </row>
    <row r="1464" spans="1:12" s="13" customFormat="1" ht="20.100000000000001" customHeight="1">
      <c r="A1464" s="36">
        <v>8</v>
      </c>
      <c r="B1464" s="4" t="s">
        <v>4636</v>
      </c>
      <c r="C1464" s="3" t="s">
        <v>83</v>
      </c>
      <c r="D1464" s="3" t="s">
        <v>10</v>
      </c>
      <c r="E1464" s="27">
        <f t="shared" si="30"/>
        <v>498</v>
      </c>
      <c r="F1464" s="27">
        <v>371</v>
      </c>
      <c r="G1464" s="60">
        <v>60</v>
      </c>
      <c r="H1464" s="27">
        <v>67</v>
      </c>
      <c r="I1464" s="6" t="s">
        <v>4526</v>
      </c>
      <c r="J1464" s="6" t="s">
        <v>4609</v>
      </c>
      <c r="K1464" s="3" t="s">
        <v>4610</v>
      </c>
      <c r="L1464" s="3" t="s">
        <v>4611</v>
      </c>
    </row>
    <row r="1465" spans="1:12" s="13" customFormat="1" ht="20.100000000000001" customHeight="1">
      <c r="A1465" s="36">
        <v>8</v>
      </c>
      <c r="B1465" s="5" t="s">
        <v>4648</v>
      </c>
      <c r="C1465" s="3" t="s">
        <v>83</v>
      </c>
      <c r="D1465" s="3" t="s">
        <v>10</v>
      </c>
      <c r="E1465" s="27">
        <f t="shared" si="30"/>
        <v>565</v>
      </c>
      <c r="F1465" s="27">
        <v>490</v>
      </c>
      <c r="G1465" s="60">
        <v>58</v>
      </c>
      <c r="H1465" s="27">
        <v>17</v>
      </c>
      <c r="I1465" s="6" t="s">
        <v>4526</v>
      </c>
      <c r="J1465" s="6" t="s">
        <v>4474</v>
      </c>
      <c r="K1465" s="3" t="s">
        <v>4641</v>
      </c>
      <c r="L1465" s="3" t="s">
        <v>4642</v>
      </c>
    </row>
    <row r="1466" spans="1:12" s="13" customFormat="1" ht="20.100000000000001" customHeight="1">
      <c r="A1466" s="36">
        <v>8</v>
      </c>
      <c r="B1466" s="5" t="s">
        <v>4657</v>
      </c>
      <c r="C1466" s="3" t="s">
        <v>147</v>
      </c>
      <c r="D1466" s="3" t="s">
        <v>67</v>
      </c>
      <c r="E1466" s="27">
        <f t="shared" si="30"/>
        <v>52</v>
      </c>
      <c r="F1466" s="27">
        <v>2</v>
      </c>
      <c r="G1466" s="60">
        <v>50</v>
      </c>
      <c r="H1466" s="27">
        <v>0</v>
      </c>
      <c r="I1466" s="6" t="s">
        <v>4526</v>
      </c>
      <c r="J1466" s="6" t="s">
        <v>4527</v>
      </c>
      <c r="K1466" s="3" t="s">
        <v>4528</v>
      </c>
      <c r="L1466" s="3" t="s">
        <v>4529</v>
      </c>
    </row>
    <row r="1467" spans="1:12" s="13" customFormat="1" ht="20.100000000000001" customHeight="1">
      <c r="A1467" s="36">
        <v>8</v>
      </c>
      <c r="B1467" s="4" t="s">
        <v>4638</v>
      </c>
      <c r="C1467" s="3" t="s">
        <v>4011</v>
      </c>
      <c r="D1467" s="3" t="s">
        <v>1569</v>
      </c>
      <c r="E1467" s="27">
        <f t="shared" si="30"/>
        <v>561</v>
      </c>
      <c r="F1467" s="27">
        <v>491</v>
      </c>
      <c r="G1467" s="60">
        <v>50</v>
      </c>
      <c r="H1467" s="27">
        <v>20</v>
      </c>
      <c r="I1467" s="6" t="s">
        <v>4526</v>
      </c>
      <c r="J1467" s="6" t="s">
        <v>4609</v>
      </c>
      <c r="K1467" s="3" t="s">
        <v>4606</v>
      </c>
      <c r="L1467" s="3" t="s">
        <v>4607</v>
      </c>
    </row>
    <row r="1468" spans="1:12" s="13" customFormat="1" ht="20.100000000000001" customHeight="1">
      <c r="A1468" s="36">
        <v>8</v>
      </c>
      <c r="B1468" s="5" t="s">
        <v>4647</v>
      </c>
      <c r="C1468" s="3" t="s">
        <v>83</v>
      </c>
      <c r="D1468" s="3" t="s">
        <v>10</v>
      </c>
      <c r="E1468" s="27">
        <f t="shared" si="30"/>
        <v>168.7</v>
      </c>
      <c r="F1468" s="27">
        <v>120</v>
      </c>
      <c r="G1468" s="60">
        <v>40.700000000000003</v>
      </c>
      <c r="H1468" s="27">
        <v>8</v>
      </c>
      <c r="I1468" s="6" t="s">
        <v>4526</v>
      </c>
      <c r="J1468" s="6" t="s">
        <v>4474</v>
      </c>
      <c r="K1468" s="3" t="s">
        <v>4641</v>
      </c>
      <c r="L1468" s="3" t="s">
        <v>4642</v>
      </c>
    </row>
    <row r="1469" spans="1:12" s="13" customFormat="1" ht="20.100000000000001" customHeight="1">
      <c r="A1469" s="36">
        <v>8</v>
      </c>
      <c r="B1469" s="5" t="s">
        <v>4649</v>
      </c>
      <c r="C1469" s="3" t="s">
        <v>4011</v>
      </c>
      <c r="D1469" s="3" t="s">
        <v>1569</v>
      </c>
      <c r="E1469" s="27">
        <v>54</v>
      </c>
      <c r="F1469" s="27">
        <v>10</v>
      </c>
      <c r="G1469" s="60">
        <v>34</v>
      </c>
      <c r="H1469" s="27">
        <v>10</v>
      </c>
      <c r="I1469" s="6" t="s">
        <v>4526</v>
      </c>
      <c r="J1469" s="6" t="s">
        <v>4626</v>
      </c>
      <c r="K1469" s="3" t="s">
        <v>4650</v>
      </c>
      <c r="L1469" s="3" t="s">
        <v>4651</v>
      </c>
    </row>
    <row r="1470" spans="1:12" s="13" customFormat="1" ht="20.100000000000001" customHeight="1">
      <c r="A1470" s="36">
        <v>8</v>
      </c>
      <c r="B1470" s="5" t="s">
        <v>4640</v>
      </c>
      <c r="C1470" s="3" t="s">
        <v>83</v>
      </c>
      <c r="D1470" s="3" t="s">
        <v>10</v>
      </c>
      <c r="E1470" s="27">
        <f>SUM(F1470:J1470)</f>
        <v>70.650000000000006</v>
      </c>
      <c r="F1470" s="27">
        <v>35</v>
      </c>
      <c r="G1470" s="60">
        <v>31</v>
      </c>
      <c r="H1470" s="27">
        <f>G1470*0.15</f>
        <v>4.6499999999999995</v>
      </c>
      <c r="I1470" s="6" t="s">
        <v>4526</v>
      </c>
      <c r="J1470" s="6" t="s">
        <v>4474</v>
      </c>
      <c r="K1470" s="3" t="s">
        <v>4641</v>
      </c>
      <c r="L1470" s="3" t="s">
        <v>4642</v>
      </c>
    </row>
    <row r="1471" spans="1:12" s="13" customFormat="1" ht="20.100000000000001" customHeight="1">
      <c r="A1471" s="36">
        <v>8</v>
      </c>
      <c r="B1471" s="5" t="s">
        <v>4643</v>
      </c>
      <c r="C1471" s="3" t="s">
        <v>83</v>
      </c>
      <c r="D1471" s="3" t="s">
        <v>10</v>
      </c>
      <c r="E1471" s="27">
        <f>SUM(F1471:J1471)</f>
        <v>59.15</v>
      </c>
      <c r="F1471" s="27">
        <v>35</v>
      </c>
      <c r="G1471" s="60">
        <v>21</v>
      </c>
      <c r="H1471" s="27">
        <f>G1471*0.15</f>
        <v>3.15</v>
      </c>
      <c r="I1471" s="6" t="s">
        <v>4526</v>
      </c>
      <c r="J1471" s="6" t="s">
        <v>4474</v>
      </c>
      <c r="K1471" s="3" t="s">
        <v>4617</v>
      </c>
      <c r="L1471" s="3" t="s">
        <v>4618</v>
      </c>
    </row>
    <row r="1472" spans="1:12" s="13" customFormat="1" ht="20.100000000000001" customHeight="1">
      <c r="A1472" s="36">
        <v>8</v>
      </c>
      <c r="B1472" s="5" t="s">
        <v>3135</v>
      </c>
      <c r="C1472" s="3" t="s">
        <v>2468</v>
      </c>
      <c r="D1472" s="3" t="s">
        <v>1644</v>
      </c>
      <c r="E1472" s="27">
        <v>750</v>
      </c>
      <c r="F1472" s="27">
        <v>300</v>
      </c>
      <c r="G1472" s="60">
        <v>450</v>
      </c>
      <c r="H1472" s="27">
        <v>0</v>
      </c>
      <c r="I1472" s="6" t="s">
        <v>3017</v>
      </c>
      <c r="J1472" s="6" t="s">
        <v>3121</v>
      </c>
      <c r="K1472" s="3" t="s">
        <v>3122</v>
      </c>
      <c r="L1472" s="3" t="s">
        <v>3123</v>
      </c>
    </row>
    <row r="1473" spans="1:12" s="13" customFormat="1" ht="20.100000000000001" customHeight="1">
      <c r="A1473" s="36">
        <v>8</v>
      </c>
      <c r="B1473" s="5" t="s">
        <v>3132</v>
      </c>
      <c r="C1473" s="3" t="s">
        <v>1635</v>
      </c>
      <c r="D1473" s="3" t="s">
        <v>1644</v>
      </c>
      <c r="E1473" s="27">
        <v>170</v>
      </c>
      <c r="F1473" s="27">
        <v>10</v>
      </c>
      <c r="G1473" s="60">
        <v>160</v>
      </c>
      <c r="H1473" s="27">
        <v>0</v>
      </c>
      <c r="I1473" s="6" t="s">
        <v>3017</v>
      </c>
      <c r="J1473" s="6" t="s">
        <v>3121</v>
      </c>
      <c r="K1473" s="3" t="s">
        <v>3133</v>
      </c>
      <c r="L1473" s="3" t="s">
        <v>3134</v>
      </c>
    </row>
    <row r="1474" spans="1:12" s="13" customFormat="1" ht="20.100000000000001" customHeight="1">
      <c r="A1474" s="36">
        <v>8</v>
      </c>
      <c r="B1474" s="5" t="s">
        <v>3136</v>
      </c>
      <c r="C1474" s="3" t="s">
        <v>2468</v>
      </c>
      <c r="D1474" s="3" t="s">
        <v>1644</v>
      </c>
      <c r="E1474" s="27">
        <v>240</v>
      </c>
      <c r="F1474" s="27">
        <v>96</v>
      </c>
      <c r="G1474" s="60">
        <v>144</v>
      </c>
      <c r="H1474" s="27">
        <v>0</v>
      </c>
      <c r="I1474" s="6" t="s">
        <v>3017</v>
      </c>
      <c r="J1474" s="6" t="s">
        <v>3121</v>
      </c>
      <c r="K1474" s="3" t="s">
        <v>3122</v>
      </c>
      <c r="L1474" s="3" t="s">
        <v>3123</v>
      </c>
    </row>
    <row r="1475" spans="1:12" s="13" customFormat="1" ht="20.100000000000001" customHeight="1">
      <c r="A1475" s="36">
        <v>8</v>
      </c>
      <c r="B1475" s="5" t="s">
        <v>4918</v>
      </c>
      <c r="C1475" s="3" t="s">
        <v>79</v>
      </c>
      <c r="D1475" s="3" t="s">
        <v>1551</v>
      </c>
      <c r="E1475" s="27">
        <v>2699</v>
      </c>
      <c r="F1475" s="27">
        <v>1541</v>
      </c>
      <c r="G1475" s="60">
        <v>1115</v>
      </c>
      <c r="H1475" s="27">
        <v>43</v>
      </c>
      <c r="I1475" s="6" t="s">
        <v>4786</v>
      </c>
      <c r="J1475" s="6" t="s">
        <v>4787</v>
      </c>
      <c r="K1475" s="3" t="s">
        <v>4919</v>
      </c>
      <c r="L1475" s="3" t="s">
        <v>4920</v>
      </c>
    </row>
    <row r="1476" spans="1:12" s="13" customFormat="1" ht="20.100000000000001" customHeight="1">
      <c r="A1476" s="36">
        <v>8</v>
      </c>
      <c r="B1476" s="5" t="s">
        <v>4912</v>
      </c>
      <c r="C1476" s="3" t="s">
        <v>1064</v>
      </c>
      <c r="D1476" s="3" t="s">
        <v>10</v>
      </c>
      <c r="E1476" s="27">
        <f t="shared" ref="E1476:E1488" si="31">SUM(F1476:J1476)</f>
        <v>760</v>
      </c>
      <c r="F1476" s="27">
        <v>100</v>
      </c>
      <c r="G1476" s="60">
        <v>600</v>
      </c>
      <c r="H1476" s="27">
        <v>60</v>
      </c>
      <c r="I1476" s="6" t="s">
        <v>4777</v>
      </c>
      <c r="J1476" s="6" t="s">
        <v>4778</v>
      </c>
      <c r="K1476" s="3" t="s">
        <v>4804</v>
      </c>
      <c r="L1476" s="3" t="s">
        <v>4805</v>
      </c>
    </row>
    <row r="1477" spans="1:12" s="13" customFormat="1" ht="20.100000000000001" customHeight="1">
      <c r="A1477" s="36">
        <v>8</v>
      </c>
      <c r="B1477" s="5" t="s">
        <v>4913</v>
      </c>
      <c r="C1477" s="3" t="s">
        <v>83</v>
      </c>
      <c r="D1477" s="3" t="s">
        <v>10</v>
      </c>
      <c r="E1477" s="27">
        <f t="shared" si="31"/>
        <v>750</v>
      </c>
      <c r="F1477" s="27">
        <v>200</v>
      </c>
      <c r="G1477" s="60">
        <v>500</v>
      </c>
      <c r="H1477" s="27">
        <v>50</v>
      </c>
      <c r="I1477" s="6" t="s">
        <v>4777</v>
      </c>
      <c r="J1477" s="6" t="s">
        <v>4808</v>
      </c>
      <c r="K1477" s="3" t="s">
        <v>4914</v>
      </c>
      <c r="L1477" s="3" t="s">
        <v>4915</v>
      </c>
    </row>
    <row r="1478" spans="1:12" s="13" customFormat="1" ht="20.100000000000001" customHeight="1">
      <c r="A1478" s="36">
        <v>8</v>
      </c>
      <c r="B1478" s="5" t="s">
        <v>4924</v>
      </c>
      <c r="C1478" s="3" t="s">
        <v>147</v>
      </c>
      <c r="D1478" s="3" t="s">
        <v>1551</v>
      </c>
      <c r="E1478" s="27">
        <f t="shared" si="31"/>
        <v>500</v>
      </c>
      <c r="F1478" s="27">
        <v>250</v>
      </c>
      <c r="G1478" s="60">
        <v>200</v>
      </c>
      <c r="H1478" s="27">
        <v>50</v>
      </c>
      <c r="I1478" s="6" t="s">
        <v>4786</v>
      </c>
      <c r="J1478" s="6" t="s">
        <v>4424</v>
      </c>
      <c r="K1478" s="3" t="s">
        <v>4906</v>
      </c>
      <c r="L1478" s="3" t="s">
        <v>4907</v>
      </c>
    </row>
    <row r="1479" spans="1:12" s="13" customFormat="1" ht="20.100000000000001" customHeight="1">
      <c r="A1479" s="36">
        <v>8</v>
      </c>
      <c r="B1479" s="5" t="s">
        <v>4925</v>
      </c>
      <c r="C1479" s="3" t="s">
        <v>4796</v>
      </c>
      <c r="D1479" s="3" t="s">
        <v>1551</v>
      </c>
      <c r="E1479" s="27">
        <f t="shared" si="31"/>
        <v>200</v>
      </c>
      <c r="F1479" s="27">
        <v>50</v>
      </c>
      <c r="G1479" s="60">
        <v>140</v>
      </c>
      <c r="H1479" s="27">
        <v>10</v>
      </c>
      <c r="I1479" s="6" t="s">
        <v>4786</v>
      </c>
      <c r="J1479" s="6" t="s">
        <v>4424</v>
      </c>
      <c r="K1479" s="3" t="s">
        <v>4801</v>
      </c>
      <c r="L1479" s="3" t="s">
        <v>4802</v>
      </c>
    </row>
    <row r="1480" spans="1:12" s="13" customFormat="1" ht="20.100000000000001" customHeight="1">
      <c r="A1480" s="36">
        <v>8</v>
      </c>
      <c r="B1480" s="5" t="s">
        <v>4921</v>
      </c>
      <c r="C1480" s="3" t="s">
        <v>147</v>
      </c>
      <c r="D1480" s="3" t="s">
        <v>67</v>
      </c>
      <c r="E1480" s="27">
        <f t="shared" si="31"/>
        <v>150</v>
      </c>
      <c r="F1480" s="27">
        <v>29</v>
      </c>
      <c r="G1480" s="60">
        <v>120</v>
      </c>
      <c r="H1480" s="27">
        <v>1</v>
      </c>
      <c r="I1480" s="6" t="s">
        <v>4786</v>
      </c>
      <c r="J1480" s="6" t="s">
        <v>4424</v>
      </c>
      <c r="K1480" s="3" t="s">
        <v>4922</v>
      </c>
      <c r="L1480" s="3" t="s">
        <v>4923</v>
      </c>
    </row>
    <row r="1481" spans="1:12" s="13" customFormat="1" ht="20.100000000000001" customHeight="1">
      <c r="A1481" s="36">
        <v>8</v>
      </c>
      <c r="B1481" s="5" t="s">
        <v>4926</v>
      </c>
      <c r="C1481" s="3" t="s">
        <v>4800</v>
      </c>
      <c r="D1481" s="3" t="s">
        <v>1551</v>
      </c>
      <c r="E1481" s="27">
        <f t="shared" si="31"/>
        <v>120</v>
      </c>
      <c r="F1481" s="27">
        <v>0</v>
      </c>
      <c r="G1481" s="60">
        <v>110</v>
      </c>
      <c r="H1481" s="27">
        <v>10</v>
      </c>
      <c r="I1481" s="6" t="s">
        <v>4786</v>
      </c>
      <c r="J1481" s="6" t="s">
        <v>4424</v>
      </c>
      <c r="K1481" s="3" t="s">
        <v>4801</v>
      </c>
      <c r="L1481" s="3" t="s">
        <v>4802</v>
      </c>
    </row>
    <row r="1482" spans="1:12" s="13" customFormat="1" ht="20.100000000000001" customHeight="1">
      <c r="A1482" s="36">
        <v>8</v>
      </c>
      <c r="B1482" s="5" t="s">
        <v>4916</v>
      </c>
      <c r="C1482" s="3" t="s">
        <v>147</v>
      </c>
      <c r="D1482" s="3" t="s">
        <v>10</v>
      </c>
      <c r="E1482" s="27">
        <f t="shared" si="31"/>
        <v>85</v>
      </c>
      <c r="F1482" s="27">
        <v>0</v>
      </c>
      <c r="G1482" s="60">
        <v>65</v>
      </c>
      <c r="H1482" s="27">
        <v>20</v>
      </c>
      <c r="I1482" s="6" t="s">
        <v>4786</v>
      </c>
      <c r="J1482" s="6" t="s">
        <v>4787</v>
      </c>
      <c r="K1482" s="3" t="s">
        <v>2525</v>
      </c>
      <c r="L1482" s="3" t="s">
        <v>4791</v>
      </c>
    </row>
    <row r="1483" spans="1:12" s="13" customFormat="1" ht="20.100000000000001" customHeight="1">
      <c r="A1483" s="36">
        <v>8</v>
      </c>
      <c r="B1483" s="5" t="s">
        <v>4917</v>
      </c>
      <c r="C1483" s="3" t="s">
        <v>147</v>
      </c>
      <c r="D1483" s="3" t="s">
        <v>67</v>
      </c>
      <c r="E1483" s="27">
        <f t="shared" si="31"/>
        <v>71</v>
      </c>
      <c r="F1483" s="27">
        <v>20</v>
      </c>
      <c r="G1483" s="60">
        <v>31</v>
      </c>
      <c r="H1483" s="27">
        <v>20</v>
      </c>
      <c r="I1483" s="6" t="s">
        <v>4786</v>
      </c>
      <c r="J1483" s="6" t="s">
        <v>4787</v>
      </c>
      <c r="K1483" s="3" t="s">
        <v>2525</v>
      </c>
      <c r="L1483" s="3" t="s">
        <v>4791</v>
      </c>
    </row>
    <row r="1484" spans="1:12" s="13" customFormat="1" ht="20.100000000000001" customHeight="1">
      <c r="A1484" s="36">
        <v>8</v>
      </c>
      <c r="B1484" s="5" t="s">
        <v>3701</v>
      </c>
      <c r="C1484" s="3" t="s">
        <v>14</v>
      </c>
      <c r="D1484" s="3" t="s">
        <v>10</v>
      </c>
      <c r="E1484" s="27">
        <f t="shared" si="31"/>
        <v>3825</v>
      </c>
      <c r="F1484" s="27">
        <v>1593</v>
      </c>
      <c r="G1484" s="60">
        <v>2207</v>
      </c>
      <c r="H1484" s="27">
        <v>25</v>
      </c>
      <c r="I1484" s="6" t="s">
        <v>3435</v>
      </c>
      <c r="J1484" s="6" t="s">
        <v>3686</v>
      </c>
      <c r="K1484" s="3" t="s">
        <v>3699</v>
      </c>
      <c r="L1484" s="3" t="s">
        <v>3700</v>
      </c>
    </row>
    <row r="1485" spans="1:12" s="13" customFormat="1" ht="20.100000000000001" customHeight="1">
      <c r="A1485" s="36">
        <v>8</v>
      </c>
      <c r="B1485" s="5" t="s">
        <v>3705</v>
      </c>
      <c r="C1485" s="3" t="s">
        <v>14</v>
      </c>
      <c r="D1485" s="3" t="s">
        <v>10</v>
      </c>
      <c r="E1485" s="27">
        <f t="shared" si="31"/>
        <v>1978</v>
      </c>
      <c r="F1485" s="27">
        <v>1029</v>
      </c>
      <c r="G1485" s="60">
        <v>930</v>
      </c>
      <c r="H1485" s="27">
        <v>19</v>
      </c>
      <c r="I1485" s="6" t="s">
        <v>3435</v>
      </c>
      <c r="J1485" s="6" t="s">
        <v>3686</v>
      </c>
      <c r="K1485" s="3" t="s">
        <v>1026</v>
      </c>
      <c r="L1485" s="3" t="s">
        <v>1027</v>
      </c>
    </row>
    <row r="1486" spans="1:12" s="13" customFormat="1" ht="20.100000000000001" customHeight="1">
      <c r="A1486" s="36">
        <v>8</v>
      </c>
      <c r="B1486" s="5" t="s">
        <v>3698</v>
      </c>
      <c r="C1486" s="3" t="s">
        <v>2105</v>
      </c>
      <c r="D1486" s="3" t="s">
        <v>1551</v>
      </c>
      <c r="E1486" s="27">
        <f t="shared" si="31"/>
        <v>1211</v>
      </c>
      <c r="F1486" s="27">
        <v>551</v>
      </c>
      <c r="G1486" s="60">
        <v>643</v>
      </c>
      <c r="H1486" s="27">
        <v>17</v>
      </c>
      <c r="I1486" s="6" t="s">
        <v>3435</v>
      </c>
      <c r="J1486" s="6" t="s">
        <v>3686</v>
      </c>
      <c r="K1486" s="3" t="s">
        <v>3699</v>
      </c>
      <c r="L1486" s="3" t="s">
        <v>3700</v>
      </c>
    </row>
    <row r="1487" spans="1:12" s="13" customFormat="1" ht="20.100000000000001" customHeight="1">
      <c r="A1487" s="36">
        <v>8</v>
      </c>
      <c r="B1487" s="5" t="s">
        <v>3702</v>
      </c>
      <c r="C1487" s="3" t="s">
        <v>2105</v>
      </c>
      <c r="D1487" s="3" t="s">
        <v>1551</v>
      </c>
      <c r="E1487" s="27">
        <f t="shared" si="31"/>
        <v>924</v>
      </c>
      <c r="F1487" s="27">
        <v>471</v>
      </c>
      <c r="G1487" s="60">
        <v>448</v>
      </c>
      <c r="H1487" s="27">
        <v>5</v>
      </c>
      <c r="I1487" s="6" t="s">
        <v>3435</v>
      </c>
      <c r="J1487" s="6" t="s">
        <v>3686</v>
      </c>
      <c r="K1487" s="3" t="s">
        <v>3703</v>
      </c>
      <c r="L1487" s="3" t="s">
        <v>3704</v>
      </c>
    </row>
    <row r="1488" spans="1:12" s="13" customFormat="1" ht="20.100000000000001" customHeight="1">
      <c r="A1488" s="36">
        <v>8</v>
      </c>
      <c r="B1488" s="5" t="s">
        <v>3696</v>
      </c>
      <c r="C1488" s="3" t="s">
        <v>79</v>
      </c>
      <c r="D1488" s="3" t="s">
        <v>1551</v>
      </c>
      <c r="E1488" s="18">
        <f t="shared" si="31"/>
        <v>750</v>
      </c>
      <c r="F1488" s="18">
        <v>200</v>
      </c>
      <c r="G1488" s="61">
        <v>500</v>
      </c>
      <c r="H1488" s="18">
        <v>50</v>
      </c>
      <c r="I1488" s="6" t="s">
        <v>3435</v>
      </c>
      <c r="J1488" s="6" t="s">
        <v>3531</v>
      </c>
      <c r="K1488" s="3" t="s">
        <v>3697</v>
      </c>
      <c r="L1488" s="3" t="s">
        <v>3665</v>
      </c>
    </row>
    <row r="1489" spans="1:12" s="13" customFormat="1" ht="20.100000000000001" customHeight="1">
      <c r="A1489" s="36">
        <v>8</v>
      </c>
      <c r="B1489" s="5" t="s">
        <v>3695</v>
      </c>
      <c r="C1489" s="3" t="s">
        <v>3625</v>
      </c>
      <c r="D1489" s="3" t="s">
        <v>1551</v>
      </c>
      <c r="E1489" s="18">
        <v>350</v>
      </c>
      <c r="F1489" s="18">
        <v>50</v>
      </c>
      <c r="G1489" s="61">
        <v>290</v>
      </c>
      <c r="H1489" s="18">
        <v>10</v>
      </c>
      <c r="I1489" s="6" t="s">
        <v>3435</v>
      </c>
      <c r="J1489" s="3" t="s">
        <v>3625</v>
      </c>
      <c r="K1489" s="3" t="s">
        <v>3596</v>
      </c>
      <c r="L1489" s="3" t="s">
        <v>3597</v>
      </c>
    </row>
    <row r="1490" spans="1:12" s="13" customFormat="1" ht="20.100000000000001" customHeight="1">
      <c r="A1490" s="36">
        <v>8</v>
      </c>
      <c r="B1490" s="5" t="s">
        <v>3694</v>
      </c>
      <c r="C1490" s="3" t="s">
        <v>147</v>
      </c>
      <c r="D1490" s="3" t="s">
        <v>1551</v>
      </c>
      <c r="E1490" s="18">
        <f>SUM(F1490:J1490)</f>
        <v>920</v>
      </c>
      <c r="F1490" s="18">
        <v>830</v>
      </c>
      <c r="G1490" s="61">
        <v>80</v>
      </c>
      <c r="H1490" s="18">
        <v>10</v>
      </c>
      <c r="I1490" s="6" t="s">
        <v>3435</v>
      </c>
      <c r="J1490" s="6" t="s">
        <v>2236</v>
      </c>
      <c r="K1490" s="3" t="s">
        <v>3518</v>
      </c>
      <c r="L1490" s="3" t="s">
        <v>3519</v>
      </c>
    </row>
    <row r="1491" spans="1:12" s="13" customFormat="1" ht="20.100000000000001" customHeight="1">
      <c r="A1491" s="36">
        <v>8</v>
      </c>
      <c r="B1491" s="5" t="s">
        <v>3691</v>
      </c>
      <c r="C1491" s="3" t="s">
        <v>147</v>
      </c>
      <c r="D1491" s="3" t="s">
        <v>1551</v>
      </c>
      <c r="E1491" s="18">
        <f>SUM(F1491:J1491)</f>
        <v>27</v>
      </c>
      <c r="F1491" s="18">
        <v>15</v>
      </c>
      <c r="G1491" s="61">
        <v>9</v>
      </c>
      <c r="H1491" s="18">
        <v>3</v>
      </c>
      <c r="I1491" s="6" t="s">
        <v>3435</v>
      </c>
      <c r="J1491" s="6" t="s">
        <v>2236</v>
      </c>
      <c r="K1491" s="3" t="s">
        <v>3692</v>
      </c>
      <c r="L1491" s="3" t="s">
        <v>3693</v>
      </c>
    </row>
    <row r="1492" spans="1:12" s="13" customFormat="1" ht="20.100000000000001" customHeight="1">
      <c r="A1492" s="36">
        <v>8</v>
      </c>
      <c r="B1492" s="5" t="s">
        <v>891</v>
      </c>
      <c r="C1492" s="3" t="s">
        <v>83</v>
      </c>
      <c r="D1492" s="3" t="s">
        <v>10</v>
      </c>
      <c r="E1492" s="27">
        <v>180</v>
      </c>
      <c r="F1492" s="27">
        <v>30</v>
      </c>
      <c r="G1492" s="60">
        <v>150</v>
      </c>
      <c r="H1492" s="28" t="s">
        <v>2227</v>
      </c>
      <c r="I1492" s="6" t="s">
        <v>2663</v>
      </c>
      <c r="J1492" s="6" t="s">
        <v>625</v>
      </c>
      <c r="K1492" s="3" t="s">
        <v>892</v>
      </c>
      <c r="L1492" s="3" t="s">
        <v>893</v>
      </c>
    </row>
    <row r="1493" spans="1:12" s="13" customFormat="1" ht="20.100000000000001" customHeight="1">
      <c r="A1493" s="36">
        <v>8</v>
      </c>
      <c r="B1493" s="5" t="s">
        <v>886</v>
      </c>
      <c r="C1493" s="3" t="s">
        <v>83</v>
      </c>
      <c r="D1493" s="3" t="s">
        <v>10</v>
      </c>
      <c r="E1493" s="27">
        <v>200</v>
      </c>
      <c r="F1493" s="27">
        <v>80</v>
      </c>
      <c r="G1493" s="60">
        <v>120</v>
      </c>
      <c r="H1493" s="27">
        <v>0</v>
      </c>
      <c r="I1493" s="6" t="s">
        <v>2726</v>
      </c>
      <c r="J1493" s="6" t="s">
        <v>2761</v>
      </c>
      <c r="K1493" s="3" t="s">
        <v>887</v>
      </c>
      <c r="L1493" s="3" t="s">
        <v>888</v>
      </c>
    </row>
    <row r="1494" spans="1:12" s="13" customFormat="1" ht="20.100000000000001" customHeight="1">
      <c r="A1494" s="36">
        <v>8</v>
      </c>
      <c r="B1494" s="5" t="s">
        <v>882</v>
      </c>
      <c r="C1494" s="3" t="s">
        <v>193</v>
      </c>
      <c r="D1494" s="3" t="s">
        <v>10</v>
      </c>
      <c r="E1494" s="27">
        <v>110</v>
      </c>
      <c r="F1494" s="27">
        <v>0</v>
      </c>
      <c r="G1494" s="60">
        <v>100</v>
      </c>
      <c r="H1494" s="27">
        <v>10</v>
      </c>
      <c r="I1494" s="6" t="s">
        <v>2663</v>
      </c>
      <c r="J1494" s="6" t="s">
        <v>2664</v>
      </c>
      <c r="K1494" s="3" t="s">
        <v>562</v>
      </c>
      <c r="L1494" s="3" t="s">
        <v>2662</v>
      </c>
    </row>
    <row r="1495" spans="1:12" s="13" customFormat="1" ht="20.100000000000001" customHeight="1">
      <c r="A1495" s="36">
        <v>8</v>
      </c>
      <c r="B1495" s="5" t="s">
        <v>894</v>
      </c>
      <c r="C1495" s="3" t="s">
        <v>83</v>
      </c>
      <c r="D1495" s="3" t="s">
        <v>10</v>
      </c>
      <c r="E1495" s="27">
        <v>100</v>
      </c>
      <c r="F1495" s="27">
        <v>0</v>
      </c>
      <c r="G1495" s="60">
        <v>100</v>
      </c>
      <c r="H1495" s="28" t="s">
        <v>2227</v>
      </c>
      <c r="I1495" s="6" t="s">
        <v>2762</v>
      </c>
      <c r="J1495" s="6" t="s">
        <v>625</v>
      </c>
      <c r="K1495" s="3" t="s">
        <v>895</v>
      </c>
      <c r="L1495" s="3" t="s">
        <v>896</v>
      </c>
    </row>
    <row r="1496" spans="1:12" s="13" customFormat="1" ht="20.100000000000001" customHeight="1">
      <c r="A1496" s="36">
        <v>8</v>
      </c>
      <c r="B1496" s="5" t="s">
        <v>883</v>
      </c>
      <c r="C1496" s="3" t="s">
        <v>193</v>
      </c>
      <c r="D1496" s="3" t="s">
        <v>10</v>
      </c>
      <c r="E1496" s="27">
        <v>50</v>
      </c>
      <c r="F1496" s="27">
        <v>0</v>
      </c>
      <c r="G1496" s="60">
        <v>47</v>
      </c>
      <c r="H1496" s="27">
        <v>3</v>
      </c>
      <c r="I1496" s="6" t="s">
        <v>2663</v>
      </c>
      <c r="J1496" s="6" t="s">
        <v>2664</v>
      </c>
      <c r="K1496" s="3" t="s">
        <v>755</v>
      </c>
      <c r="L1496" s="3" t="s">
        <v>2729</v>
      </c>
    </row>
    <row r="1497" spans="1:12" s="13" customFormat="1" ht="20.100000000000001" customHeight="1">
      <c r="A1497" s="36">
        <v>8</v>
      </c>
      <c r="B1497" s="5" t="s">
        <v>885</v>
      </c>
      <c r="C1497" s="3" t="s">
        <v>147</v>
      </c>
      <c r="D1497" s="3" t="s">
        <v>67</v>
      </c>
      <c r="E1497" s="27">
        <f>SUM(F1497:J1497)</f>
        <v>50</v>
      </c>
      <c r="F1497" s="27">
        <v>0</v>
      </c>
      <c r="G1497" s="60">
        <v>45</v>
      </c>
      <c r="H1497" s="27">
        <v>5</v>
      </c>
      <c r="I1497" s="6" t="s">
        <v>2725</v>
      </c>
      <c r="J1497" s="6" t="s">
        <v>1552</v>
      </c>
      <c r="K1497" s="3" t="s">
        <v>737</v>
      </c>
      <c r="L1497" s="3" t="s">
        <v>738</v>
      </c>
    </row>
    <row r="1498" spans="1:12" s="13" customFormat="1" ht="20.100000000000001" customHeight="1">
      <c r="A1498" s="36">
        <v>8</v>
      </c>
      <c r="B1498" s="5" t="s">
        <v>889</v>
      </c>
      <c r="C1498" s="3" t="s">
        <v>83</v>
      </c>
      <c r="D1498" s="3" t="s">
        <v>10</v>
      </c>
      <c r="E1498" s="27">
        <v>620</v>
      </c>
      <c r="F1498" s="27">
        <v>600</v>
      </c>
      <c r="G1498" s="60">
        <v>20</v>
      </c>
      <c r="H1498" s="27">
        <v>0</v>
      </c>
      <c r="I1498" s="6" t="s">
        <v>2666</v>
      </c>
      <c r="J1498" s="6" t="s">
        <v>2728</v>
      </c>
      <c r="K1498" s="3" t="s">
        <v>890</v>
      </c>
      <c r="L1498" s="3" t="s">
        <v>888</v>
      </c>
    </row>
    <row r="1499" spans="1:12" s="13" customFormat="1" ht="20.100000000000001" customHeight="1">
      <c r="A1499" s="36">
        <v>8</v>
      </c>
      <c r="B1499" s="5" t="s">
        <v>897</v>
      </c>
      <c r="C1499" s="3" t="s">
        <v>147</v>
      </c>
      <c r="D1499" s="3" t="s">
        <v>10</v>
      </c>
      <c r="E1499" s="27">
        <f>SUM(F1499:J1499)</f>
        <v>20</v>
      </c>
      <c r="F1499" s="27">
        <v>0</v>
      </c>
      <c r="G1499" s="60">
        <v>20</v>
      </c>
      <c r="H1499" s="28" t="s">
        <v>2227</v>
      </c>
      <c r="I1499" s="6" t="s">
        <v>2725</v>
      </c>
      <c r="J1499" s="6" t="s">
        <v>599</v>
      </c>
      <c r="K1499" s="3" t="s">
        <v>898</v>
      </c>
      <c r="L1499" s="3" t="s">
        <v>899</v>
      </c>
    </row>
    <row r="1500" spans="1:12" s="13" customFormat="1" ht="20.100000000000001" customHeight="1">
      <c r="A1500" s="36">
        <v>8</v>
      </c>
      <c r="B1500" s="5" t="s">
        <v>884</v>
      </c>
      <c r="C1500" s="3" t="s">
        <v>193</v>
      </c>
      <c r="D1500" s="3" t="s">
        <v>10</v>
      </c>
      <c r="E1500" s="27">
        <v>5</v>
      </c>
      <c r="F1500" s="27">
        <v>0</v>
      </c>
      <c r="G1500" s="60">
        <v>5</v>
      </c>
      <c r="H1500" s="27">
        <v>0</v>
      </c>
      <c r="I1500" s="6" t="s">
        <v>2663</v>
      </c>
      <c r="J1500" s="6" t="s">
        <v>2664</v>
      </c>
      <c r="K1500" s="3" t="s">
        <v>755</v>
      </c>
      <c r="L1500" s="3" t="s">
        <v>2729</v>
      </c>
    </row>
    <row r="1501" spans="1:12" s="13" customFormat="1" ht="20.100000000000001" customHeight="1">
      <c r="A1501" s="36">
        <v>8</v>
      </c>
      <c r="B1501" s="5" t="s">
        <v>4085</v>
      </c>
      <c r="C1501" s="3" t="s">
        <v>1647</v>
      </c>
      <c r="D1501" s="3" t="s">
        <v>10</v>
      </c>
      <c r="E1501" s="27">
        <v>2550</v>
      </c>
      <c r="F1501" s="27">
        <v>1300</v>
      </c>
      <c r="G1501" s="60">
        <v>1200</v>
      </c>
      <c r="H1501" s="27">
        <v>50</v>
      </c>
      <c r="I1501" s="6" t="s">
        <v>3870</v>
      </c>
      <c r="J1501" s="6" t="s">
        <v>2402</v>
      </c>
      <c r="K1501" s="3" t="s">
        <v>4086</v>
      </c>
      <c r="L1501" s="3" t="s">
        <v>4087</v>
      </c>
    </row>
    <row r="1502" spans="1:12" s="13" customFormat="1" ht="20.100000000000001" customHeight="1">
      <c r="A1502" s="36">
        <v>8</v>
      </c>
      <c r="B1502" s="5" t="s">
        <v>4088</v>
      </c>
      <c r="C1502" s="3" t="s">
        <v>1647</v>
      </c>
      <c r="D1502" s="3" t="s">
        <v>67</v>
      </c>
      <c r="E1502" s="27">
        <v>2050</v>
      </c>
      <c r="F1502" s="27">
        <v>1000</v>
      </c>
      <c r="G1502" s="60">
        <v>1000</v>
      </c>
      <c r="H1502" s="27">
        <v>50</v>
      </c>
      <c r="I1502" s="6" t="s">
        <v>3870</v>
      </c>
      <c r="J1502" s="6" t="s">
        <v>2402</v>
      </c>
      <c r="K1502" s="3" t="s">
        <v>4086</v>
      </c>
      <c r="L1502" s="3" t="s">
        <v>4087</v>
      </c>
    </row>
    <row r="1503" spans="1:12" s="13" customFormat="1" ht="20.100000000000001" customHeight="1">
      <c r="A1503" s="36">
        <v>8</v>
      </c>
      <c r="B1503" s="5" t="s">
        <v>4089</v>
      </c>
      <c r="C1503" s="3" t="s">
        <v>1647</v>
      </c>
      <c r="D1503" s="3" t="s">
        <v>67</v>
      </c>
      <c r="E1503" s="27">
        <v>2050</v>
      </c>
      <c r="F1503" s="27">
        <v>1000</v>
      </c>
      <c r="G1503" s="60">
        <v>1000</v>
      </c>
      <c r="H1503" s="27">
        <v>50</v>
      </c>
      <c r="I1503" s="6" t="s">
        <v>3870</v>
      </c>
      <c r="J1503" s="6" t="s">
        <v>2402</v>
      </c>
      <c r="K1503" s="3" t="s">
        <v>4086</v>
      </c>
      <c r="L1503" s="3" t="s">
        <v>1179</v>
      </c>
    </row>
    <row r="1504" spans="1:12" s="13" customFormat="1" ht="20.100000000000001" customHeight="1">
      <c r="A1504" s="36">
        <v>8</v>
      </c>
      <c r="B1504" s="5" t="s">
        <v>4090</v>
      </c>
      <c r="C1504" s="3" t="s">
        <v>1647</v>
      </c>
      <c r="D1504" s="3" t="s">
        <v>10</v>
      </c>
      <c r="E1504" s="27">
        <v>2050</v>
      </c>
      <c r="F1504" s="27">
        <v>1000</v>
      </c>
      <c r="G1504" s="60">
        <v>1000</v>
      </c>
      <c r="H1504" s="27">
        <v>50</v>
      </c>
      <c r="I1504" s="6" t="s">
        <v>3870</v>
      </c>
      <c r="J1504" s="6" t="s">
        <v>2402</v>
      </c>
      <c r="K1504" s="3" t="s">
        <v>4086</v>
      </c>
      <c r="L1504" s="3" t="s">
        <v>1179</v>
      </c>
    </row>
    <row r="1505" spans="1:229" s="13" customFormat="1" ht="20.100000000000001" customHeight="1">
      <c r="A1505" s="36">
        <v>8</v>
      </c>
      <c r="B1505" s="5" t="s">
        <v>4091</v>
      </c>
      <c r="C1505" s="3" t="s">
        <v>1647</v>
      </c>
      <c r="D1505" s="3" t="s">
        <v>10</v>
      </c>
      <c r="E1505" s="27">
        <v>1950</v>
      </c>
      <c r="F1505" s="27">
        <v>1100</v>
      </c>
      <c r="G1505" s="60">
        <v>800</v>
      </c>
      <c r="H1505" s="27">
        <v>50</v>
      </c>
      <c r="I1505" s="6" t="s">
        <v>3870</v>
      </c>
      <c r="J1505" s="6" t="s">
        <v>2402</v>
      </c>
      <c r="K1505" s="3" t="s">
        <v>4086</v>
      </c>
      <c r="L1505" s="3" t="s">
        <v>1179</v>
      </c>
    </row>
    <row r="1506" spans="1:229" s="13" customFormat="1" ht="20.100000000000001" customHeight="1">
      <c r="A1506" s="36">
        <v>8</v>
      </c>
      <c r="B1506" s="5" t="s">
        <v>4092</v>
      </c>
      <c r="C1506" s="3" t="s">
        <v>3944</v>
      </c>
      <c r="D1506" s="3" t="s">
        <v>1648</v>
      </c>
      <c r="E1506" s="27">
        <v>500</v>
      </c>
      <c r="F1506" s="27">
        <v>0</v>
      </c>
      <c r="G1506" s="60">
        <v>500</v>
      </c>
      <c r="H1506" s="27">
        <v>0</v>
      </c>
      <c r="I1506" s="6" t="s">
        <v>3870</v>
      </c>
      <c r="J1506" s="6" t="s">
        <v>4093</v>
      </c>
      <c r="K1506" s="3" t="s">
        <v>4094</v>
      </c>
      <c r="L1506" s="3" t="s">
        <v>4095</v>
      </c>
    </row>
    <row r="1507" spans="1:229" s="13" customFormat="1" ht="20.100000000000001" customHeight="1">
      <c r="A1507" s="36">
        <v>8</v>
      </c>
      <c r="B1507" s="23" t="s">
        <v>4096</v>
      </c>
      <c r="C1507" s="3" t="s">
        <v>2634</v>
      </c>
      <c r="D1507" s="3" t="s">
        <v>10</v>
      </c>
      <c r="E1507" s="27">
        <v>360</v>
      </c>
      <c r="F1507" s="27">
        <v>10</v>
      </c>
      <c r="G1507" s="60">
        <v>350</v>
      </c>
      <c r="H1507" s="27">
        <v>0</v>
      </c>
      <c r="I1507" s="6" t="s">
        <v>3870</v>
      </c>
      <c r="J1507" s="6" t="s">
        <v>3950</v>
      </c>
      <c r="K1507" s="3" t="s">
        <v>4097</v>
      </c>
      <c r="L1507" s="3" t="s">
        <v>4098</v>
      </c>
    </row>
    <row r="1508" spans="1:229" s="13" customFormat="1" ht="20.100000000000001" customHeight="1">
      <c r="A1508" s="36">
        <v>8</v>
      </c>
      <c r="B1508" s="5" t="s">
        <v>1180</v>
      </c>
      <c r="C1508" s="3" t="s">
        <v>83</v>
      </c>
      <c r="D1508" s="3" t="s">
        <v>10</v>
      </c>
      <c r="E1508" s="27">
        <v>100</v>
      </c>
      <c r="F1508" s="27">
        <v>0</v>
      </c>
      <c r="G1508" s="60">
        <v>100</v>
      </c>
      <c r="H1508" s="27">
        <v>0</v>
      </c>
      <c r="I1508" s="6" t="s">
        <v>1080</v>
      </c>
      <c r="J1508" s="6" t="s">
        <v>4007</v>
      </c>
      <c r="K1508" s="3" t="s">
        <v>1181</v>
      </c>
      <c r="L1508" s="3" t="s">
        <v>1182</v>
      </c>
    </row>
    <row r="1509" spans="1:229" s="13" customFormat="1" ht="20.100000000000001" customHeight="1">
      <c r="A1509" s="36">
        <v>8</v>
      </c>
      <c r="B1509" s="5" t="s">
        <v>1183</v>
      </c>
      <c r="C1509" s="3" t="s">
        <v>194</v>
      </c>
      <c r="D1509" s="3" t="s">
        <v>10</v>
      </c>
      <c r="E1509" s="27">
        <v>30</v>
      </c>
      <c r="F1509" s="27">
        <v>0</v>
      </c>
      <c r="G1509" s="60">
        <v>30</v>
      </c>
      <c r="H1509" s="27">
        <v>0</v>
      </c>
      <c r="I1509" s="6" t="s">
        <v>1080</v>
      </c>
      <c r="J1509" s="6" t="s">
        <v>4099</v>
      </c>
      <c r="K1509" s="3" t="s">
        <v>1120</v>
      </c>
      <c r="L1509" s="3" t="s">
        <v>1121</v>
      </c>
    </row>
    <row r="1510" spans="1:229" s="13" customFormat="1" ht="20.100000000000001" customHeight="1">
      <c r="A1510" s="36">
        <v>8</v>
      </c>
      <c r="B1510" s="5" t="s">
        <v>27</v>
      </c>
      <c r="C1510" s="3" t="s">
        <v>14</v>
      </c>
      <c r="D1510" s="3" t="s">
        <v>10</v>
      </c>
      <c r="E1510" s="27">
        <f>SUM(F1510:J1510)</f>
        <v>3949</v>
      </c>
      <c r="F1510" s="27">
        <v>1620</v>
      </c>
      <c r="G1510" s="60">
        <v>2192</v>
      </c>
      <c r="H1510" s="27">
        <v>137</v>
      </c>
      <c r="I1510" s="6" t="s">
        <v>11</v>
      </c>
      <c r="J1510" s="6" t="s">
        <v>12</v>
      </c>
      <c r="K1510" s="3" t="s">
        <v>21</v>
      </c>
      <c r="L1510" s="3" t="s">
        <v>22</v>
      </c>
    </row>
    <row r="1511" spans="1:229" s="13" customFormat="1" ht="20.100000000000001" customHeight="1">
      <c r="A1511" s="36">
        <v>8</v>
      </c>
      <c r="B1511" s="5" t="s">
        <v>28</v>
      </c>
      <c r="C1511" s="3" t="s">
        <v>14</v>
      </c>
      <c r="D1511" s="3" t="s">
        <v>10</v>
      </c>
      <c r="E1511" s="27">
        <f>SUM(F1511:J1511)</f>
        <v>3230</v>
      </c>
      <c r="F1511" s="27">
        <v>1142</v>
      </c>
      <c r="G1511" s="60">
        <v>1980</v>
      </c>
      <c r="H1511" s="27">
        <v>108</v>
      </c>
      <c r="I1511" s="6" t="s">
        <v>11</v>
      </c>
      <c r="J1511" s="6" t="s">
        <v>12</v>
      </c>
      <c r="K1511" s="3" t="s">
        <v>25</v>
      </c>
      <c r="L1511" s="3" t="s">
        <v>26</v>
      </c>
    </row>
    <row r="1512" spans="1:229" s="13" customFormat="1" ht="20.100000000000001" customHeight="1">
      <c r="A1512" s="36">
        <v>8</v>
      </c>
      <c r="B1512" s="5" t="s">
        <v>29</v>
      </c>
      <c r="C1512" s="3" t="s">
        <v>14</v>
      </c>
      <c r="D1512" s="3" t="s">
        <v>10</v>
      </c>
      <c r="E1512" s="27">
        <f>SUM(F1512:J1512)</f>
        <v>2399</v>
      </c>
      <c r="F1512" s="27">
        <v>888</v>
      </c>
      <c r="G1512" s="60">
        <v>1427</v>
      </c>
      <c r="H1512" s="27">
        <v>84</v>
      </c>
      <c r="I1512" s="6" t="s">
        <v>11</v>
      </c>
      <c r="J1512" s="6" t="s">
        <v>12</v>
      </c>
      <c r="K1512" s="3" t="s">
        <v>25</v>
      </c>
      <c r="L1512" s="3" t="s">
        <v>26</v>
      </c>
    </row>
    <row r="1513" spans="1:229" s="13" customFormat="1" ht="20.100000000000001" customHeight="1">
      <c r="A1513" s="36">
        <v>8</v>
      </c>
      <c r="B1513" s="5" t="s">
        <v>1544</v>
      </c>
      <c r="C1513" s="3" t="s">
        <v>194</v>
      </c>
      <c r="D1513" s="3" t="s">
        <v>10</v>
      </c>
      <c r="E1513" s="27">
        <f>SUM(F1513:J1513)</f>
        <v>70</v>
      </c>
      <c r="F1513" s="27">
        <v>35</v>
      </c>
      <c r="G1513" s="60">
        <v>35</v>
      </c>
      <c r="H1513" s="27">
        <v>0</v>
      </c>
      <c r="I1513" s="6" t="s">
        <v>11</v>
      </c>
      <c r="J1513" s="6" t="s">
        <v>1543</v>
      </c>
      <c r="K1513" s="3" t="s">
        <v>1545</v>
      </c>
      <c r="L1513" s="3" t="s">
        <v>1546</v>
      </c>
    </row>
    <row r="1514" spans="1:229" s="13" customFormat="1" ht="20.100000000000001" customHeight="1">
      <c r="A1514" s="36">
        <v>8</v>
      </c>
      <c r="B1514" s="5" t="s">
        <v>8095</v>
      </c>
      <c r="C1514" s="3" t="s">
        <v>193</v>
      </c>
      <c r="D1514" s="3" t="s">
        <v>10</v>
      </c>
      <c r="E1514" s="18">
        <v>54</v>
      </c>
      <c r="F1514" s="18">
        <v>0</v>
      </c>
      <c r="G1514" s="61">
        <v>54</v>
      </c>
      <c r="H1514" s="18">
        <v>0</v>
      </c>
      <c r="I1514" s="6" t="s">
        <v>8082</v>
      </c>
      <c r="J1514" s="6"/>
      <c r="K1514" s="3" t="s">
        <v>8096</v>
      </c>
      <c r="L1514" s="3" t="s">
        <v>8097</v>
      </c>
      <c r="M1514" s="8"/>
      <c r="N1514" s="8"/>
      <c r="O1514" s="8"/>
      <c r="P1514" s="8"/>
      <c r="Q1514" s="8"/>
      <c r="R1514" s="8"/>
      <c r="S1514" s="8"/>
      <c r="T1514" s="8"/>
      <c r="U1514" s="8"/>
      <c r="V1514" s="8"/>
      <c r="W1514" s="8"/>
      <c r="X1514" s="8"/>
      <c r="Y1514" s="8"/>
      <c r="Z1514" s="8"/>
      <c r="AA1514" s="8"/>
      <c r="AB1514" s="8"/>
      <c r="AC1514" s="8"/>
      <c r="AD1514" s="8"/>
      <c r="AE1514" s="8"/>
      <c r="AF1514" s="8"/>
      <c r="AG1514" s="8"/>
      <c r="AH1514" s="8"/>
      <c r="AI1514" s="8"/>
      <c r="AJ1514" s="8"/>
      <c r="AK1514" s="8"/>
      <c r="AL1514" s="8"/>
      <c r="AM1514" s="8"/>
      <c r="AN1514" s="8"/>
      <c r="AO1514" s="8"/>
      <c r="AP1514" s="8"/>
      <c r="AQ1514" s="8"/>
      <c r="AR1514" s="8"/>
      <c r="AS1514" s="8"/>
      <c r="AT1514" s="8"/>
      <c r="AU1514" s="8"/>
      <c r="AV1514" s="8"/>
      <c r="AW1514" s="8"/>
      <c r="AX1514" s="8"/>
      <c r="AY1514" s="8"/>
      <c r="AZ1514" s="8"/>
      <c r="BA1514" s="8"/>
      <c r="BB1514" s="8"/>
      <c r="BC1514" s="8"/>
      <c r="BD1514" s="8"/>
      <c r="BE1514" s="8"/>
      <c r="BF1514" s="8"/>
      <c r="BG1514" s="8"/>
      <c r="BH1514" s="8"/>
      <c r="BI1514" s="8"/>
      <c r="BJ1514" s="8"/>
      <c r="BK1514" s="8"/>
      <c r="BL1514" s="8"/>
      <c r="BM1514" s="8"/>
      <c r="BN1514" s="8"/>
      <c r="BO1514" s="8"/>
      <c r="BP1514" s="8"/>
      <c r="BQ1514" s="8"/>
      <c r="BR1514" s="8"/>
      <c r="BS1514" s="8"/>
      <c r="BT1514" s="8"/>
      <c r="BU1514" s="8"/>
      <c r="BV1514" s="8"/>
      <c r="BW1514" s="8"/>
      <c r="BX1514" s="8"/>
      <c r="BY1514" s="8"/>
      <c r="BZ1514" s="8"/>
      <c r="CA1514" s="8"/>
      <c r="CB1514" s="8"/>
      <c r="CC1514" s="8"/>
      <c r="CD1514" s="8"/>
      <c r="CE1514" s="8"/>
      <c r="CF1514" s="8"/>
      <c r="CG1514" s="8"/>
      <c r="CH1514" s="8"/>
      <c r="CI1514" s="8"/>
      <c r="CJ1514" s="8"/>
      <c r="CK1514" s="8"/>
      <c r="CL1514" s="8"/>
      <c r="CM1514" s="8"/>
      <c r="CN1514" s="8"/>
      <c r="CO1514" s="8"/>
      <c r="CP1514" s="8"/>
      <c r="CQ1514" s="8"/>
      <c r="CR1514" s="8"/>
      <c r="CS1514" s="8"/>
      <c r="CT1514" s="8"/>
      <c r="CU1514" s="8"/>
      <c r="CV1514" s="8"/>
      <c r="CW1514" s="8"/>
      <c r="CX1514" s="8"/>
      <c r="CY1514" s="8"/>
      <c r="CZ1514" s="8"/>
      <c r="DA1514" s="8"/>
      <c r="DB1514" s="8"/>
      <c r="DC1514" s="8"/>
      <c r="DD1514" s="8"/>
      <c r="DE1514" s="8"/>
      <c r="DF1514" s="8"/>
      <c r="DG1514" s="8"/>
      <c r="DH1514" s="8"/>
      <c r="DI1514" s="8"/>
      <c r="DJ1514" s="8"/>
      <c r="DK1514" s="8"/>
      <c r="DL1514" s="8"/>
      <c r="DM1514" s="8"/>
      <c r="DN1514" s="8"/>
      <c r="DO1514" s="8"/>
      <c r="DP1514" s="8"/>
      <c r="DQ1514" s="8"/>
      <c r="DR1514" s="8"/>
      <c r="DS1514" s="8"/>
      <c r="DT1514" s="8"/>
      <c r="DU1514" s="8"/>
      <c r="DV1514" s="8"/>
      <c r="DW1514" s="8"/>
      <c r="DX1514" s="8"/>
      <c r="DY1514" s="8"/>
      <c r="DZ1514" s="8"/>
      <c r="EA1514" s="8"/>
      <c r="EB1514" s="8"/>
      <c r="EC1514" s="8"/>
      <c r="ED1514" s="8"/>
      <c r="EE1514" s="8"/>
      <c r="EF1514" s="8"/>
      <c r="EG1514" s="8"/>
      <c r="EH1514" s="8"/>
      <c r="EI1514" s="8"/>
      <c r="EJ1514" s="8"/>
      <c r="EK1514" s="8"/>
      <c r="EL1514" s="8"/>
      <c r="EM1514" s="8"/>
      <c r="EN1514" s="8"/>
      <c r="EO1514" s="8"/>
      <c r="EP1514" s="8"/>
      <c r="EQ1514" s="8"/>
      <c r="ER1514" s="8"/>
      <c r="ES1514" s="8"/>
      <c r="ET1514" s="8"/>
      <c r="EU1514" s="8"/>
      <c r="EV1514" s="8"/>
      <c r="EW1514" s="8"/>
      <c r="EX1514" s="8"/>
      <c r="EY1514" s="8"/>
      <c r="EZ1514" s="8"/>
      <c r="FA1514" s="8"/>
      <c r="FB1514" s="8"/>
      <c r="FC1514" s="8"/>
      <c r="FD1514" s="8"/>
      <c r="FE1514" s="8"/>
      <c r="FF1514" s="8"/>
      <c r="FG1514" s="8"/>
      <c r="FH1514" s="8"/>
      <c r="FI1514" s="8"/>
      <c r="FJ1514" s="8"/>
      <c r="FK1514" s="8"/>
      <c r="FL1514" s="8"/>
      <c r="FM1514" s="8"/>
      <c r="FN1514" s="8"/>
      <c r="FO1514" s="8"/>
      <c r="FP1514" s="8"/>
      <c r="FQ1514" s="8"/>
      <c r="FR1514" s="8"/>
      <c r="FS1514" s="8"/>
      <c r="FT1514" s="8"/>
      <c r="FU1514" s="8"/>
      <c r="FV1514" s="8"/>
      <c r="FW1514" s="8"/>
      <c r="FX1514" s="8"/>
      <c r="FY1514" s="8"/>
      <c r="FZ1514" s="8"/>
      <c r="GA1514" s="8"/>
      <c r="GB1514" s="8"/>
      <c r="GC1514" s="8"/>
      <c r="GD1514" s="8"/>
      <c r="GE1514" s="8"/>
      <c r="GF1514" s="8"/>
      <c r="GG1514" s="8"/>
      <c r="GH1514" s="8"/>
      <c r="GI1514" s="8"/>
      <c r="GJ1514" s="8"/>
      <c r="GK1514" s="8"/>
      <c r="GL1514" s="8"/>
      <c r="GM1514" s="8"/>
      <c r="GN1514" s="8"/>
      <c r="GO1514" s="8"/>
      <c r="GP1514" s="8"/>
      <c r="GQ1514" s="8"/>
      <c r="GR1514" s="8"/>
      <c r="GS1514" s="8"/>
      <c r="GT1514" s="8"/>
      <c r="GU1514" s="8"/>
      <c r="GV1514" s="8"/>
      <c r="GW1514" s="8"/>
      <c r="GX1514" s="8"/>
      <c r="GY1514" s="8"/>
      <c r="GZ1514" s="8"/>
      <c r="HA1514" s="8"/>
      <c r="HB1514" s="8"/>
      <c r="HC1514" s="8"/>
      <c r="HD1514" s="8"/>
      <c r="HE1514" s="8"/>
      <c r="HF1514" s="8"/>
      <c r="HG1514" s="8"/>
      <c r="HH1514" s="8"/>
      <c r="HI1514" s="8"/>
      <c r="HJ1514" s="8"/>
      <c r="HK1514" s="8"/>
      <c r="HL1514" s="8"/>
      <c r="HM1514" s="8"/>
      <c r="HN1514" s="8"/>
      <c r="HO1514" s="8"/>
      <c r="HP1514" s="8"/>
      <c r="HQ1514" s="8"/>
      <c r="HR1514" s="8"/>
      <c r="HS1514" s="8"/>
      <c r="HT1514" s="8"/>
      <c r="HU1514" s="8"/>
    </row>
    <row r="1515" spans="1:229" s="13" customFormat="1" ht="20.100000000000001" customHeight="1">
      <c r="A1515" s="36">
        <v>8</v>
      </c>
      <c r="B1515" s="5" t="s">
        <v>1500</v>
      </c>
      <c r="C1515" s="3" t="s">
        <v>193</v>
      </c>
      <c r="D1515" s="3" t="s">
        <v>10</v>
      </c>
      <c r="E1515" s="27">
        <f t="shared" ref="E1515:E1520" si="32">SUM(F1515:J1515)</f>
        <v>400</v>
      </c>
      <c r="F1515" s="27">
        <v>0</v>
      </c>
      <c r="G1515" s="60">
        <v>400</v>
      </c>
      <c r="H1515" s="27">
        <v>0</v>
      </c>
      <c r="I1515" s="6" t="s">
        <v>5001</v>
      </c>
      <c r="J1515" s="6"/>
      <c r="K1515" s="3" t="s">
        <v>5015</v>
      </c>
      <c r="L1515" s="3" t="s">
        <v>5016</v>
      </c>
    </row>
    <row r="1516" spans="1:229" s="13" customFormat="1" ht="20.100000000000001" customHeight="1">
      <c r="A1516" s="36">
        <v>8</v>
      </c>
      <c r="B1516" s="5" t="s">
        <v>1683</v>
      </c>
      <c r="C1516" s="3" t="s">
        <v>193</v>
      </c>
      <c r="D1516" s="3" t="s">
        <v>1573</v>
      </c>
      <c r="E1516" s="28">
        <f t="shared" si="32"/>
        <v>4248</v>
      </c>
      <c r="F1516" s="28">
        <v>0</v>
      </c>
      <c r="G1516" s="59">
        <v>4248</v>
      </c>
      <c r="H1516" s="28">
        <v>0</v>
      </c>
      <c r="I1516" s="3" t="s">
        <v>1649</v>
      </c>
      <c r="J1516" s="6" t="s">
        <v>1574</v>
      </c>
      <c r="K1516" s="3" t="s">
        <v>1684</v>
      </c>
      <c r="L1516" s="3" t="s">
        <v>1685</v>
      </c>
    </row>
    <row r="1517" spans="1:229" s="13" customFormat="1" ht="20.100000000000001" customHeight="1">
      <c r="A1517" s="36">
        <v>8</v>
      </c>
      <c r="B1517" s="5" t="s">
        <v>236</v>
      </c>
      <c r="C1517" s="3" t="s">
        <v>1741</v>
      </c>
      <c r="D1517" s="3" t="s">
        <v>1573</v>
      </c>
      <c r="E1517" s="28">
        <f t="shared" si="32"/>
        <v>170</v>
      </c>
      <c r="F1517" s="28">
        <v>0</v>
      </c>
      <c r="G1517" s="59">
        <v>150</v>
      </c>
      <c r="H1517" s="28">
        <v>20</v>
      </c>
      <c r="I1517" s="3" t="s">
        <v>1649</v>
      </c>
      <c r="J1517" s="6" t="s">
        <v>1742</v>
      </c>
      <c r="K1517" s="3" t="s">
        <v>1743</v>
      </c>
      <c r="L1517" s="3" t="s">
        <v>1744</v>
      </c>
    </row>
    <row r="1518" spans="1:229" s="13" customFormat="1" ht="20.100000000000001" customHeight="1">
      <c r="A1518" s="36">
        <v>8</v>
      </c>
      <c r="B1518" s="5" t="s">
        <v>237</v>
      </c>
      <c r="C1518" s="3" t="s">
        <v>1741</v>
      </c>
      <c r="D1518" s="3" t="s">
        <v>1573</v>
      </c>
      <c r="E1518" s="28">
        <f t="shared" si="32"/>
        <v>150</v>
      </c>
      <c r="F1518" s="28">
        <v>20</v>
      </c>
      <c r="G1518" s="59">
        <v>130</v>
      </c>
      <c r="H1518" s="28">
        <v>0</v>
      </c>
      <c r="I1518" s="3" t="s">
        <v>1649</v>
      </c>
      <c r="J1518" s="6" t="s">
        <v>1742</v>
      </c>
      <c r="K1518" s="3" t="s">
        <v>1748</v>
      </c>
      <c r="L1518" s="3" t="s">
        <v>1749</v>
      </c>
    </row>
    <row r="1519" spans="1:229" s="25" customFormat="1" ht="20.100000000000001" customHeight="1">
      <c r="A1519" s="35">
        <v>8</v>
      </c>
      <c r="B1519" s="19" t="s">
        <v>2998</v>
      </c>
      <c r="C1519" s="20" t="s">
        <v>83</v>
      </c>
      <c r="D1519" s="20" t="s">
        <v>67</v>
      </c>
      <c r="E1519" s="22">
        <f t="shared" si="32"/>
        <v>115</v>
      </c>
      <c r="F1519" s="22">
        <v>15</v>
      </c>
      <c r="G1519" s="62">
        <v>90</v>
      </c>
      <c r="H1519" s="22">
        <v>10</v>
      </c>
      <c r="I1519" s="21" t="s">
        <v>929</v>
      </c>
      <c r="J1519" s="21" t="s">
        <v>2836</v>
      </c>
      <c r="K1519" s="20" t="s">
        <v>2999</v>
      </c>
      <c r="L1519" s="20" t="s">
        <v>3000</v>
      </c>
      <c r="M1519" s="13"/>
      <c r="N1519" s="13"/>
      <c r="O1519" s="13"/>
      <c r="P1519" s="13"/>
      <c r="Q1519" s="13"/>
      <c r="R1519" s="13"/>
      <c r="S1519" s="13"/>
      <c r="T1519" s="13"/>
      <c r="U1519" s="13"/>
      <c r="V1519" s="13"/>
      <c r="W1519" s="13"/>
      <c r="X1519" s="13"/>
      <c r="Y1519" s="13"/>
      <c r="Z1519" s="13"/>
      <c r="AA1519" s="13"/>
      <c r="AB1519" s="13"/>
      <c r="AC1519" s="13"/>
      <c r="AD1519" s="13"/>
      <c r="AE1519" s="13"/>
      <c r="AF1519" s="13"/>
      <c r="AG1519" s="13"/>
      <c r="AH1519" s="13"/>
      <c r="AI1519" s="13"/>
      <c r="AJ1519" s="13"/>
      <c r="AK1519" s="13"/>
      <c r="AL1519" s="13"/>
      <c r="AM1519" s="13"/>
      <c r="AN1519" s="13"/>
      <c r="AO1519" s="13"/>
      <c r="AP1519" s="13"/>
      <c r="AQ1519" s="13"/>
      <c r="AR1519" s="13"/>
      <c r="AS1519" s="13"/>
      <c r="AT1519" s="13"/>
      <c r="AU1519" s="13"/>
      <c r="AV1519" s="13"/>
      <c r="AW1519" s="13"/>
      <c r="AX1519" s="13"/>
      <c r="AY1519" s="13"/>
      <c r="AZ1519" s="13"/>
      <c r="BA1519" s="13"/>
      <c r="BB1519" s="13"/>
      <c r="BC1519" s="13"/>
      <c r="BD1519" s="13"/>
      <c r="BE1519" s="13"/>
      <c r="BF1519" s="13"/>
      <c r="BG1519" s="13"/>
      <c r="BH1519" s="13"/>
      <c r="BI1519" s="13"/>
      <c r="BJ1519" s="13"/>
      <c r="BK1519" s="13"/>
      <c r="BL1519" s="13"/>
      <c r="BM1519" s="13"/>
      <c r="BN1519" s="13"/>
      <c r="BO1519" s="13"/>
      <c r="BP1519" s="13"/>
      <c r="BQ1519" s="13"/>
      <c r="BR1519" s="13"/>
      <c r="BS1519" s="13"/>
      <c r="BT1519" s="13"/>
      <c r="BU1519" s="13"/>
      <c r="BV1519" s="13"/>
      <c r="BW1519" s="13"/>
      <c r="BX1519" s="13"/>
      <c r="BY1519" s="13"/>
      <c r="BZ1519" s="13"/>
      <c r="CA1519" s="13"/>
      <c r="CB1519" s="13"/>
      <c r="CC1519" s="13"/>
      <c r="CD1519" s="13"/>
      <c r="CE1519" s="13"/>
      <c r="CF1519" s="13"/>
      <c r="CG1519" s="13"/>
      <c r="CH1519" s="13"/>
      <c r="CI1519" s="13"/>
      <c r="CJ1519" s="13"/>
      <c r="CK1519" s="13"/>
      <c r="CL1519" s="13"/>
      <c r="CM1519" s="13"/>
      <c r="CN1519" s="13"/>
      <c r="CO1519" s="13"/>
      <c r="CP1519" s="13"/>
      <c r="CQ1519" s="13"/>
      <c r="CR1519" s="13"/>
      <c r="CS1519" s="13"/>
      <c r="CT1519" s="13"/>
      <c r="CU1519" s="13"/>
      <c r="CV1519" s="13"/>
      <c r="CW1519" s="13"/>
      <c r="CX1519" s="13"/>
      <c r="CY1519" s="13"/>
      <c r="CZ1519" s="13"/>
      <c r="DA1519" s="13"/>
      <c r="DB1519" s="13"/>
      <c r="DC1519" s="13"/>
      <c r="DD1519" s="13"/>
      <c r="DE1519" s="13"/>
      <c r="DF1519" s="13"/>
      <c r="DG1519" s="13"/>
      <c r="DH1519" s="13"/>
      <c r="DI1519" s="13"/>
      <c r="DJ1519" s="13"/>
      <c r="DK1519" s="13"/>
      <c r="DL1519" s="13"/>
      <c r="DM1519" s="13"/>
      <c r="DN1519" s="13"/>
      <c r="DO1519" s="13"/>
      <c r="DP1519" s="13"/>
      <c r="DQ1519" s="13"/>
      <c r="DR1519" s="13"/>
      <c r="DS1519" s="13"/>
      <c r="DT1519" s="13"/>
      <c r="DU1519" s="13"/>
      <c r="DV1519" s="13"/>
      <c r="DW1519" s="13"/>
      <c r="DX1519" s="13"/>
      <c r="DY1519" s="13"/>
      <c r="DZ1519" s="13"/>
      <c r="EA1519" s="13"/>
      <c r="EB1519" s="13"/>
      <c r="EC1519" s="13"/>
      <c r="ED1519" s="13"/>
      <c r="EE1519" s="13"/>
      <c r="EF1519" s="13"/>
      <c r="EG1519" s="13"/>
      <c r="EH1519" s="13"/>
      <c r="EI1519" s="13"/>
      <c r="EJ1519" s="13"/>
      <c r="EK1519" s="13"/>
      <c r="EL1519" s="13"/>
      <c r="EM1519" s="13"/>
      <c r="EN1519" s="13"/>
      <c r="EO1519" s="13"/>
      <c r="EP1519" s="13"/>
      <c r="EQ1519" s="13"/>
      <c r="ER1519" s="13"/>
      <c r="ES1519" s="13"/>
      <c r="ET1519" s="13"/>
      <c r="EU1519" s="13"/>
      <c r="EV1519" s="13"/>
      <c r="EW1519" s="13"/>
      <c r="EX1519" s="13"/>
      <c r="EY1519" s="13"/>
      <c r="EZ1519" s="13"/>
      <c r="FA1519" s="13"/>
      <c r="FB1519" s="13"/>
      <c r="FC1519" s="13"/>
      <c r="FD1519" s="13"/>
      <c r="FE1519" s="13"/>
      <c r="FF1519" s="13"/>
      <c r="FG1519" s="13"/>
      <c r="FH1519" s="13"/>
      <c r="FI1519" s="13"/>
      <c r="FJ1519" s="13"/>
      <c r="FK1519" s="13"/>
      <c r="FL1519" s="13"/>
      <c r="FM1519" s="13"/>
      <c r="FN1519" s="13"/>
      <c r="FO1519" s="13"/>
      <c r="FP1519" s="13"/>
      <c r="FQ1519" s="13"/>
      <c r="FR1519" s="13"/>
      <c r="FS1519" s="13"/>
      <c r="FT1519" s="13"/>
      <c r="FU1519" s="13"/>
      <c r="FV1519" s="13"/>
      <c r="FW1519" s="13"/>
      <c r="FX1519" s="13"/>
      <c r="FY1519" s="13"/>
      <c r="FZ1519" s="13"/>
      <c r="GA1519" s="13"/>
      <c r="GB1519" s="13"/>
      <c r="GC1519" s="13"/>
      <c r="GD1519" s="13"/>
      <c r="GE1519" s="13"/>
      <c r="GF1519" s="13"/>
      <c r="GG1519" s="13"/>
      <c r="GH1519" s="13"/>
      <c r="GI1519" s="13"/>
      <c r="GJ1519" s="13"/>
      <c r="GK1519" s="13"/>
      <c r="GL1519" s="13"/>
      <c r="GM1519" s="13"/>
      <c r="GN1519" s="13"/>
      <c r="GO1519" s="13"/>
      <c r="GP1519" s="13"/>
      <c r="GQ1519" s="13"/>
      <c r="GR1519" s="13"/>
      <c r="GS1519" s="13"/>
      <c r="GT1519" s="13"/>
      <c r="GU1519" s="13"/>
      <c r="GV1519" s="13"/>
      <c r="GW1519" s="13"/>
      <c r="GX1519" s="13"/>
      <c r="GY1519" s="13"/>
      <c r="GZ1519" s="13"/>
      <c r="HA1519" s="13"/>
      <c r="HB1519" s="13"/>
      <c r="HC1519" s="13"/>
      <c r="HD1519" s="13"/>
      <c r="HE1519" s="13"/>
      <c r="HF1519" s="13"/>
      <c r="HG1519" s="13"/>
      <c r="HH1519" s="13"/>
      <c r="HI1519" s="13"/>
      <c r="HJ1519" s="13"/>
      <c r="HK1519" s="13"/>
      <c r="HL1519" s="13"/>
      <c r="HM1519" s="13"/>
      <c r="HN1519" s="13"/>
      <c r="HO1519" s="13"/>
      <c r="HP1519" s="13"/>
      <c r="HQ1519" s="13"/>
      <c r="HR1519" s="13"/>
      <c r="HS1519" s="13"/>
      <c r="HT1519" s="13"/>
      <c r="HU1519" s="13"/>
    </row>
    <row r="1520" spans="1:229" s="13" customFormat="1" ht="20.100000000000001" customHeight="1">
      <c r="A1520" s="36">
        <v>8</v>
      </c>
      <c r="B1520" s="5" t="s">
        <v>4455</v>
      </c>
      <c r="C1520" s="3" t="s">
        <v>147</v>
      </c>
      <c r="D1520" s="3" t="s">
        <v>10</v>
      </c>
      <c r="E1520" s="27">
        <f t="shared" si="32"/>
        <v>132</v>
      </c>
      <c r="F1520" s="27">
        <f>5+6+1</f>
        <v>12</v>
      </c>
      <c r="G1520" s="60">
        <f>54+56+10</f>
        <v>120</v>
      </c>
      <c r="H1520" s="27">
        <v>0</v>
      </c>
      <c r="I1520" s="6" t="s">
        <v>4423</v>
      </c>
      <c r="J1520" s="6" t="s">
        <v>4424</v>
      </c>
      <c r="K1520" s="3" t="s">
        <v>4425</v>
      </c>
      <c r="L1520" s="3" t="s">
        <v>4426</v>
      </c>
    </row>
    <row r="1521" spans="1:229" s="13" customFormat="1" ht="20.100000000000001" customHeight="1">
      <c r="A1521" s="36">
        <v>8</v>
      </c>
      <c r="B1521" s="5" t="s">
        <v>1265</v>
      </c>
      <c r="C1521" s="3" t="s">
        <v>79</v>
      </c>
      <c r="D1521" s="3" t="s">
        <v>10</v>
      </c>
      <c r="E1521" s="27">
        <v>16957</v>
      </c>
      <c r="F1521" s="27">
        <v>13563</v>
      </c>
      <c r="G1521" s="60">
        <v>3251</v>
      </c>
      <c r="H1521" s="27">
        <v>143</v>
      </c>
      <c r="I1521" s="6" t="s">
        <v>4757</v>
      </c>
      <c r="J1521" s="6" t="s">
        <v>1233</v>
      </c>
      <c r="K1521" s="3" t="s">
        <v>1266</v>
      </c>
      <c r="L1521" s="3" t="s">
        <v>1267</v>
      </c>
      <c r="M1521" s="25"/>
      <c r="N1521" s="25"/>
      <c r="O1521" s="25"/>
      <c r="P1521" s="25"/>
      <c r="Q1521" s="25"/>
      <c r="R1521" s="25"/>
      <c r="S1521" s="25"/>
      <c r="T1521" s="25"/>
      <c r="U1521" s="25"/>
      <c r="V1521" s="25"/>
      <c r="W1521" s="25"/>
      <c r="X1521" s="25"/>
      <c r="Y1521" s="25"/>
      <c r="Z1521" s="25"/>
      <c r="AA1521" s="25"/>
      <c r="AB1521" s="25"/>
      <c r="AC1521" s="25"/>
      <c r="AD1521" s="25"/>
      <c r="AE1521" s="25"/>
      <c r="AF1521" s="25"/>
      <c r="AG1521" s="25"/>
      <c r="AH1521" s="25"/>
      <c r="AI1521" s="25"/>
      <c r="AJ1521" s="25"/>
      <c r="AK1521" s="25"/>
      <c r="AL1521" s="25"/>
      <c r="AM1521" s="25"/>
      <c r="AN1521" s="25"/>
      <c r="AO1521" s="25"/>
      <c r="AP1521" s="25"/>
      <c r="AQ1521" s="25"/>
      <c r="AR1521" s="25"/>
      <c r="AS1521" s="25"/>
      <c r="AT1521" s="25"/>
      <c r="AU1521" s="25"/>
      <c r="AV1521" s="25"/>
      <c r="AW1521" s="25"/>
      <c r="AX1521" s="25"/>
      <c r="AY1521" s="25"/>
      <c r="AZ1521" s="25"/>
      <c r="BA1521" s="25"/>
      <c r="BB1521" s="25"/>
      <c r="BC1521" s="25"/>
      <c r="BD1521" s="25"/>
      <c r="BE1521" s="25"/>
      <c r="BF1521" s="25"/>
      <c r="BG1521" s="25"/>
      <c r="BH1521" s="25"/>
      <c r="BI1521" s="25"/>
      <c r="BJ1521" s="25"/>
      <c r="BK1521" s="25"/>
      <c r="BL1521" s="25"/>
      <c r="BM1521" s="25"/>
      <c r="BN1521" s="25"/>
      <c r="BO1521" s="25"/>
      <c r="BP1521" s="25"/>
      <c r="BQ1521" s="25"/>
      <c r="BR1521" s="25"/>
      <c r="BS1521" s="25"/>
      <c r="BT1521" s="25"/>
      <c r="BU1521" s="25"/>
      <c r="BV1521" s="25"/>
      <c r="BW1521" s="25"/>
      <c r="BX1521" s="25"/>
      <c r="BY1521" s="25"/>
      <c r="BZ1521" s="25"/>
      <c r="CA1521" s="25"/>
      <c r="CB1521" s="25"/>
      <c r="CC1521" s="25"/>
      <c r="CD1521" s="25"/>
      <c r="CE1521" s="25"/>
      <c r="CF1521" s="25"/>
      <c r="CG1521" s="25"/>
      <c r="CH1521" s="25"/>
      <c r="CI1521" s="25"/>
      <c r="CJ1521" s="25"/>
      <c r="CK1521" s="25"/>
      <c r="CL1521" s="25"/>
      <c r="CM1521" s="25"/>
      <c r="CN1521" s="25"/>
      <c r="CO1521" s="25"/>
      <c r="CP1521" s="25"/>
      <c r="CQ1521" s="25"/>
      <c r="CR1521" s="25"/>
      <c r="CS1521" s="25"/>
      <c r="CT1521" s="25"/>
      <c r="CU1521" s="25"/>
      <c r="CV1521" s="25"/>
      <c r="CW1521" s="25"/>
      <c r="CX1521" s="25"/>
      <c r="CY1521" s="25"/>
      <c r="CZ1521" s="25"/>
      <c r="DA1521" s="25"/>
      <c r="DB1521" s="25"/>
      <c r="DC1521" s="25"/>
      <c r="DD1521" s="25"/>
      <c r="DE1521" s="25"/>
      <c r="DF1521" s="25"/>
      <c r="DG1521" s="25"/>
      <c r="DH1521" s="25"/>
      <c r="DI1521" s="25"/>
      <c r="DJ1521" s="25"/>
      <c r="DK1521" s="25"/>
      <c r="DL1521" s="25"/>
      <c r="DM1521" s="25"/>
      <c r="DN1521" s="25"/>
      <c r="DO1521" s="25"/>
      <c r="DP1521" s="25"/>
      <c r="DQ1521" s="25"/>
      <c r="DR1521" s="25"/>
      <c r="DS1521" s="25"/>
      <c r="DT1521" s="25"/>
      <c r="DU1521" s="25"/>
      <c r="DV1521" s="25"/>
      <c r="DW1521" s="25"/>
      <c r="DX1521" s="25"/>
      <c r="DY1521" s="25"/>
      <c r="DZ1521" s="25"/>
      <c r="EA1521" s="25"/>
      <c r="EB1521" s="25"/>
      <c r="EC1521" s="25"/>
      <c r="ED1521" s="25"/>
      <c r="EE1521" s="25"/>
      <c r="EF1521" s="25"/>
      <c r="EG1521" s="25"/>
      <c r="EH1521" s="25"/>
      <c r="EI1521" s="25"/>
      <c r="EJ1521" s="25"/>
      <c r="EK1521" s="25"/>
      <c r="EL1521" s="25"/>
      <c r="EM1521" s="25"/>
      <c r="EN1521" s="25"/>
      <c r="EO1521" s="25"/>
      <c r="EP1521" s="25"/>
      <c r="EQ1521" s="25"/>
      <c r="ER1521" s="25"/>
      <c r="ES1521" s="25"/>
      <c r="ET1521" s="25"/>
      <c r="EU1521" s="25"/>
      <c r="EV1521" s="25"/>
      <c r="EW1521" s="25"/>
      <c r="EX1521" s="25"/>
      <c r="EY1521" s="25"/>
      <c r="EZ1521" s="25"/>
      <c r="FA1521" s="25"/>
      <c r="FB1521" s="25"/>
      <c r="FC1521" s="25"/>
      <c r="FD1521" s="25"/>
      <c r="FE1521" s="25"/>
      <c r="FF1521" s="25"/>
      <c r="FG1521" s="25"/>
      <c r="FH1521" s="25"/>
      <c r="FI1521" s="25"/>
      <c r="FJ1521" s="25"/>
      <c r="FK1521" s="25"/>
      <c r="FL1521" s="25"/>
      <c r="FM1521" s="25"/>
      <c r="FN1521" s="25"/>
      <c r="FO1521" s="25"/>
      <c r="FP1521" s="25"/>
      <c r="FQ1521" s="25"/>
      <c r="FR1521" s="25"/>
      <c r="FS1521" s="25"/>
      <c r="FT1521" s="25"/>
      <c r="FU1521" s="25"/>
      <c r="FV1521" s="25"/>
      <c r="FW1521" s="25"/>
      <c r="FX1521" s="25"/>
      <c r="FY1521" s="25"/>
      <c r="FZ1521" s="25"/>
      <c r="GA1521" s="25"/>
      <c r="GB1521" s="25"/>
      <c r="GC1521" s="25"/>
      <c r="GD1521" s="25"/>
      <c r="GE1521" s="25"/>
      <c r="GF1521" s="25"/>
      <c r="GG1521" s="25"/>
      <c r="GH1521" s="25"/>
      <c r="GI1521" s="25"/>
      <c r="GJ1521" s="25"/>
      <c r="GK1521" s="25"/>
      <c r="GL1521" s="25"/>
      <c r="GM1521" s="25"/>
      <c r="GN1521" s="25"/>
      <c r="GO1521" s="25"/>
      <c r="GP1521" s="25"/>
      <c r="GQ1521" s="25"/>
      <c r="GR1521" s="25"/>
      <c r="GS1521" s="25"/>
      <c r="GT1521" s="25"/>
      <c r="GU1521" s="25"/>
      <c r="GV1521" s="25"/>
      <c r="GW1521" s="25"/>
      <c r="GX1521" s="25"/>
      <c r="GY1521" s="25"/>
      <c r="GZ1521" s="25"/>
      <c r="HA1521" s="25"/>
      <c r="HB1521" s="25"/>
      <c r="HC1521" s="25"/>
      <c r="HD1521" s="25"/>
      <c r="HE1521" s="25"/>
      <c r="HF1521" s="25"/>
      <c r="HG1521" s="25"/>
      <c r="HH1521" s="25"/>
      <c r="HI1521" s="25"/>
      <c r="HJ1521" s="25"/>
      <c r="HK1521" s="25"/>
      <c r="HL1521" s="25"/>
      <c r="HM1521" s="25"/>
      <c r="HN1521" s="25"/>
      <c r="HO1521" s="25"/>
      <c r="HP1521" s="25"/>
      <c r="HQ1521" s="25"/>
      <c r="HR1521" s="25"/>
      <c r="HS1521" s="25"/>
      <c r="HT1521" s="25"/>
      <c r="HU1521" s="25"/>
    </row>
    <row r="1522" spans="1:229" s="13" customFormat="1" ht="20.100000000000001" customHeight="1">
      <c r="A1522" s="36">
        <v>8</v>
      </c>
      <c r="B1522" s="5" t="s">
        <v>1280</v>
      </c>
      <c r="C1522" s="3" t="s">
        <v>193</v>
      </c>
      <c r="D1522" s="3" t="s">
        <v>10</v>
      </c>
      <c r="E1522" s="27">
        <v>3867</v>
      </c>
      <c r="F1522" s="27">
        <v>697</v>
      </c>
      <c r="G1522" s="60">
        <v>2520</v>
      </c>
      <c r="H1522" s="27">
        <v>651</v>
      </c>
      <c r="I1522" s="6" t="s">
        <v>1219</v>
      </c>
      <c r="J1522" s="6" t="s">
        <v>4602</v>
      </c>
      <c r="K1522" s="3" t="s">
        <v>1281</v>
      </c>
      <c r="L1522" s="3" t="s">
        <v>1282</v>
      </c>
    </row>
    <row r="1523" spans="1:229" s="13" customFormat="1" ht="20.100000000000001" customHeight="1">
      <c r="A1523" s="36">
        <v>8</v>
      </c>
      <c r="B1523" s="5" t="s">
        <v>1296</v>
      </c>
      <c r="C1523" s="3" t="s">
        <v>83</v>
      </c>
      <c r="D1523" s="3" t="s">
        <v>10</v>
      </c>
      <c r="E1523" s="27">
        <v>2050</v>
      </c>
      <c r="F1523" s="27">
        <v>500</v>
      </c>
      <c r="G1523" s="60">
        <v>1500</v>
      </c>
      <c r="H1523" s="27">
        <v>50</v>
      </c>
      <c r="I1523" s="6" t="s">
        <v>1219</v>
      </c>
      <c r="J1523" s="6" t="s">
        <v>4761</v>
      </c>
      <c r="K1523" s="3" t="s">
        <v>1297</v>
      </c>
      <c r="L1523" s="3" t="s">
        <v>1298</v>
      </c>
    </row>
    <row r="1524" spans="1:229" s="13" customFormat="1" ht="20.100000000000001" customHeight="1">
      <c r="A1524" s="36">
        <v>8</v>
      </c>
      <c r="B1524" s="5" t="s">
        <v>1383</v>
      </c>
      <c r="C1524" s="3" t="s">
        <v>83</v>
      </c>
      <c r="D1524" s="3" t="s">
        <v>10</v>
      </c>
      <c r="E1524" s="27">
        <v>250</v>
      </c>
      <c r="F1524" s="27">
        <v>0</v>
      </c>
      <c r="G1524" s="60">
        <v>200</v>
      </c>
      <c r="H1524" s="27">
        <v>50</v>
      </c>
      <c r="I1524" s="6" t="s">
        <v>1219</v>
      </c>
      <c r="J1524" s="6" t="s">
        <v>1247</v>
      </c>
      <c r="K1524" s="3" t="s">
        <v>1332</v>
      </c>
      <c r="L1524" s="3" t="s">
        <v>1333</v>
      </c>
    </row>
    <row r="1525" spans="1:229" s="13" customFormat="1" ht="20.100000000000001" customHeight="1">
      <c r="A1525" s="36">
        <v>8</v>
      </c>
      <c r="B1525" s="5" t="s">
        <v>1401</v>
      </c>
      <c r="C1525" s="3" t="s">
        <v>83</v>
      </c>
      <c r="D1525" s="3" t="s">
        <v>10</v>
      </c>
      <c r="E1525" s="27">
        <v>330</v>
      </c>
      <c r="F1525" s="27">
        <v>200</v>
      </c>
      <c r="G1525" s="60">
        <v>120</v>
      </c>
      <c r="H1525" s="27">
        <v>10</v>
      </c>
      <c r="I1525" s="6" t="s">
        <v>1219</v>
      </c>
      <c r="J1525" s="6" t="s">
        <v>1247</v>
      </c>
      <c r="K1525" s="3" t="s">
        <v>1332</v>
      </c>
      <c r="L1525" s="3" t="s">
        <v>1333</v>
      </c>
    </row>
    <row r="1526" spans="1:229" s="13" customFormat="1" ht="20.100000000000001" customHeight="1">
      <c r="A1526" s="36">
        <v>8</v>
      </c>
      <c r="B1526" s="5" t="s">
        <v>1418</v>
      </c>
      <c r="C1526" s="3" t="s">
        <v>83</v>
      </c>
      <c r="D1526" s="3" t="s">
        <v>10</v>
      </c>
      <c r="E1526" s="18">
        <v>1115</v>
      </c>
      <c r="F1526" s="18">
        <v>1000</v>
      </c>
      <c r="G1526" s="61">
        <v>100</v>
      </c>
      <c r="H1526" s="18">
        <v>15</v>
      </c>
      <c r="I1526" s="6" t="s">
        <v>1219</v>
      </c>
      <c r="J1526" s="6" t="s">
        <v>1254</v>
      </c>
      <c r="K1526" s="3" t="s">
        <v>1362</v>
      </c>
      <c r="L1526" s="3" t="s">
        <v>1363</v>
      </c>
    </row>
    <row r="1527" spans="1:229" s="13" customFormat="1" ht="20.100000000000001" customHeight="1">
      <c r="A1527" s="36">
        <v>8</v>
      </c>
      <c r="B1527" s="5" t="s">
        <v>1417</v>
      </c>
      <c r="C1527" s="3" t="s">
        <v>83</v>
      </c>
      <c r="D1527" s="3" t="s">
        <v>10</v>
      </c>
      <c r="E1527" s="18">
        <v>1050</v>
      </c>
      <c r="F1527" s="18">
        <v>920</v>
      </c>
      <c r="G1527" s="61">
        <v>100</v>
      </c>
      <c r="H1527" s="18">
        <v>30</v>
      </c>
      <c r="I1527" s="6" t="s">
        <v>1219</v>
      </c>
      <c r="J1527" s="6" t="s">
        <v>1254</v>
      </c>
      <c r="K1527" s="3" t="s">
        <v>1362</v>
      </c>
      <c r="L1527" s="3" t="s">
        <v>1363</v>
      </c>
    </row>
    <row r="1528" spans="1:229" s="13" customFormat="1" ht="20.100000000000001" customHeight="1">
      <c r="A1528" s="36">
        <v>8</v>
      </c>
      <c r="B1528" s="5" t="s">
        <v>1434</v>
      </c>
      <c r="C1528" s="3" t="s">
        <v>83</v>
      </c>
      <c r="D1528" s="3" t="s">
        <v>10</v>
      </c>
      <c r="E1528" s="18">
        <v>185</v>
      </c>
      <c r="F1528" s="18">
        <v>100</v>
      </c>
      <c r="G1528" s="61">
        <v>80</v>
      </c>
      <c r="H1528" s="18">
        <v>5</v>
      </c>
      <c r="I1528" s="6" t="s">
        <v>1219</v>
      </c>
      <c r="J1528" s="6" t="s">
        <v>1254</v>
      </c>
      <c r="K1528" s="3" t="s">
        <v>1362</v>
      </c>
      <c r="L1528" s="3" t="s">
        <v>1363</v>
      </c>
    </row>
    <row r="1529" spans="1:229" s="13" customFormat="1" ht="20.100000000000001" customHeight="1">
      <c r="A1529" s="36">
        <v>8</v>
      </c>
      <c r="B1529" s="5" t="s">
        <v>1455</v>
      </c>
      <c r="C1529" s="3" t="s">
        <v>147</v>
      </c>
      <c r="D1529" s="3" t="s">
        <v>10</v>
      </c>
      <c r="E1529" s="27">
        <v>215</v>
      </c>
      <c r="F1529" s="27">
        <v>160</v>
      </c>
      <c r="G1529" s="60">
        <v>50</v>
      </c>
      <c r="H1529" s="27">
        <v>5</v>
      </c>
      <c r="I1529" s="6" t="s">
        <v>1219</v>
      </c>
      <c r="J1529" s="6" t="s">
        <v>1335</v>
      </c>
      <c r="K1529" s="3" t="s">
        <v>1385</v>
      </c>
      <c r="L1529" s="3" t="s">
        <v>1386</v>
      </c>
    </row>
    <row r="1530" spans="1:229" s="13" customFormat="1" ht="20.100000000000001" customHeight="1">
      <c r="A1530" s="36">
        <v>8</v>
      </c>
      <c r="B1530" s="5" t="s">
        <v>1463</v>
      </c>
      <c r="C1530" s="3" t="s">
        <v>83</v>
      </c>
      <c r="D1530" s="3" t="s">
        <v>10</v>
      </c>
      <c r="E1530" s="27">
        <v>335</v>
      </c>
      <c r="F1530" s="27">
        <v>270</v>
      </c>
      <c r="G1530" s="60">
        <v>35</v>
      </c>
      <c r="H1530" s="27">
        <v>30</v>
      </c>
      <c r="I1530" s="6" t="s">
        <v>1219</v>
      </c>
      <c r="J1530" s="6" t="s">
        <v>1240</v>
      </c>
      <c r="K1530" s="3" t="s">
        <v>1321</v>
      </c>
      <c r="L1530" s="3" t="s">
        <v>1322</v>
      </c>
    </row>
    <row r="1531" spans="1:229" s="13" customFormat="1" ht="20.100000000000001" customHeight="1">
      <c r="A1531" s="36">
        <v>8</v>
      </c>
      <c r="B1531" s="5" t="s">
        <v>1481</v>
      </c>
      <c r="C1531" s="3" t="s">
        <v>83</v>
      </c>
      <c r="D1531" s="3" t="s">
        <v>10</v>
      </c>
      <c r="E1531" s="27">
        <v>22</v>
      </c>
      <c r="F1531" s="18">
        <v>0</v>
      </c>
      <c r="G1531" s="60">
        <v>20</v>
      </c>
      <c r="H1531" s="27">
        <v>2</v>
      </c>
      <c r="I1531" s="6" t="s">
        <v>1219</v>
      </c>
      <c r="J1531" s="6" t="s">
        <v>1240</v>
      </c>
      <c r="K1531" s="3" t="s">
        <v>1321</v>
      </c>
      <c r="L1531" s="3" t="s">
        <v>1322</v>
      </c>
    </row>
    <row r="1532" spans="1:229" s="13" customFormat="1" ht="20.100000000000001" customHeight="1">
      <c r="A1532" s="36">
        <v>8</v>
      </c>
      <c r="B1532" s="5" t="s">
        <v>2639</v>
      </c>
      <c r="C1532" s="3" t="s">
        <v>1647</v>
      </c>
      <c r="D1532" s="3" t="s">
        <v>1648</v>
      </c>
      <c r="E1532" s="27">
        <f>SUM(F1532:J1532)</f>
        <v>50</v>
      </c>
      <c r="F1532" s="27">
        <v>0</v>
      </c>
      <c r="G1532" s="60">
        <v>50</v>
      </c>
      <c r="H1532" s="27">
        <v>0</v>
      </c>
      <c r="I1532" s="6" t="s">
        <v>2635</v>
      </c>
      <c r="J1532" s="6" t="s">
        <v>2640</v>
      </c>
      <c r="K1532" s="3" t="s">
        <v>2641</v>
      </c>
      <c r="L1532" s="3" t="s">
        <v>2642</v>
      </c>
    </row>
    <row r="1533" spans="1:229" s="13" customFormat="1" ht="20.100000000000001" customHeight="1">
      <c r="A1533" s="36">
        <v>8</v>
      </c>
      <c r="B1533" s="5" t="s">
        <v>2643</v>
      </c>
      <c r="C1533" s="3" t="s">
        <v>2634</v>
      </c>
      <c r="D1533" s="3" t="s">
        <v>1648</v>
      </c>
      <c r="E1533" s="27">
        <f>SUM(F1533:J1533)</f>
        <v>310</v>
      </c>
      <c r="F1533" s="27">
        <v>0</v>
      </c>
      <c r="G1533" s="60">
        <v>310</v>
      </c>
      <c r="H1533" s="27">
        <v>0</v>
      </c>
      <c r="I1533" s="6" t="s">
        <v>2635</v>
      </c>
      <c r="J1533" s="6" t="s">
        <v>2644</v>
      </c>
      <c r="K1533" s="3" t="s">
        <v>2645</v>
      </c>
      <c r="L1533" s="3" t="s">
        <v>2646</v>
      </c>
    </row>
    <row r="1534" spans="1:229" s="13" customFormat="1" ht="20.100000000000001" customHeight="1">
      <c r="A1534" s="36">
        <v>9</v>
      </c>
      <c r="B1534" s="5" t="s">
        <v>2446</v>
      </c>
      <c r="C1534" s="3" t="s">
        <v>83</v>
      </c>
      <c r="D1534" s="3" t="s">
        <v>1551</v>
      </c>
      <c r="E1534" s="28">
        <f>SUM(F1534:J1534)</f>
        <v>2300</v>
      </c>
      <c r="F1534" s="28">
        <v>1800</v>
      </c>
      <c r="G1534" s="59">
        <v>450</v>
      </c>
      <c r="H1534" s="28">
        <v>50</v>
      </c>
      <c r="I1534" s="6" t="s">
        <v>491</v>
      </c>
      <c r="J1534" s="3" t="s">
        <v>1938</v>
      </c>
      <c r="K1534" s="3" t="s">
        <v>2447</v>
      </c>
      <c r="L1534" s="3" t="s">
        <v>2448</v>
      </c>
    </row>
    <row r="1535" spans="1:229" s="13" customFormat="1" ht="20.100000000000001" customHeight="1">
      <c r="A1535" s="36">
        <v>9</v>
      </c>
      <c r="B1535" s="5" t="s">
        <v>2443</v>
      </c>
      <c r="C1535" s="3" t="s">
        <v>1635</v>
      </c>
      <c r="D1535" s="3" t="s">
        <v>1551</v>
      </c>
      <c r="E1535" s="28">
        <v>500</v>
      </c>
      <c r="F1535" s="28">
        <v>400</v>
      </c>
      <c r="G1535" s="59">
        <v>100</v>
      </c>
      <c r="H1535" s="28">
        <v>10</v>
      </c>
      <c r="I1535" s="6" t="s">
        <v>491</v>
      </c>
      <c r="J1535" s="3" t="s">
        <v>1938</v>
      </c>
      <c r="K1535" s="3" t="s">
        <v>2444</v>
      </c>
      <c r="L1535" s="3" t="s">
        <v>2445</v>
      </c>
    </row>
    <row r="1536" spans="1:229" s="13" customFormat="1" ht="20.100000000000001" customHeight="1">
      <c r="A1536" s="36">
        <v>9</v>
      </c>
      <c r="B1536" s="5" t="s">
        <v>2058</v>
      </c>
      <c r="C1536" s="3" t="s">
        <v>1628</v>
      </c>
      <c r="D1536" s="3" t="s">
        <v>37</v>
      </c>
      <c r="E1536" s="27">
        <v>1748</v>
      </c>
      <c r="F1536" s="27">
        <v>687</v>
      </c>
      <c r="G1536" s="60">
        <v>1061</v>
      </c>
      <c r="H1536" s="27">
        <v>0</v>
      </c>
      <c r="I1536" s="6" t="s">
        <v>8112</v>
      </c>
      <c r="J1536" s="6" t="s">
        <v>1778</v>
      </c>
      <c r="K1536" s="3" t="s">
        <v>2059</v>
      </c>
      <c r="L1536" s="3" t="s">
        <v>2060</v>
      </c>
    </row>
    <row r="1537" spans="1:12" s="13" customFormat="1" ht="20.100000000000001" customHeight="1">
      <c r="A1537" s="36">
        <v>9</v>
      </c>
      <c r="B1537" s="5" t="s">
        <v>2064</v>
      </c>
      <c r="C1537" s="3" t="s">
        <v>1703</v>
      </c>
      <c r="D1537" s="3" t="s">
        <v>1573</v>
      </c>
      <c r="E1537" s="27">
        <f t="shared" ref="E1537:E1542" si="33">SUM(F1537:J1537)</f>
        <v>1600</v>
      </c>
      <c r="F1537" s="27">
        <v>1200</v>
      </c>
      <c r="G1537" s="60">
        <v>380</v>
      </c>
      <c r="H1537" s="27">
        <v>20</v>
      </c>
      <c r="I1537" s="6" t="s">
        <v>8112</v>
      </c>
      <c r="J1537" s="6" t="s">
        <v>1934</v>
      </c>
      <c r="K1537" s="3" t="s">
        <v>2065</v>
      </c>
      <c r="L1537" s="3" t="s">
        <v>2066</v>
      </c>
    </row>
    <row r="1538" spans="1:12" s="13" customFormat="1" ht="20.100000000000001" customHeight="1">
      <c r="A1538" s="36">
        <v>9</v>
      </c>
      <c r="B1538" s="5" t="s">
        <v>2073</v>
      </c>
      <c r="C1538" s="3" t="s">
        <v>1941</v>
      </c>
      <c r="D1538" s="3" t="s">
        <v>1573</v>
      </c>
      <c r="E1538" s="27">
        <f t="shared" si="33"/>
        <v>96</v>
      </c>
      <c r="F1538" s="27">
        <v>0</v>
      </c>
      <c r="G1538" s="60">
        <v>96</v>
      </c>
      <c r="H1538" s="27">
        <v>0</v>
      </c>
      <c r="I1538" s="6" t="s">
        <v>8112</v>
      </c>
      <c r="J1538" s="6" t="s">
        <v>1942</v>
      </c>
      <c r="K1538" s="3" t="s">
        <v>2074</v>
      </c>
      <c r="L1538" s="3" t="s">
        <v>2075</v>
      </c>
    </row>
    <row r="1539" spans="1:12" s="13" customFormat="1" ht="20.100000000000001" customHeight="1">
      <c r="A1539" s="36">
        <v>9</v>
      </c>
      <c r="B1539" s="5" t="s">
        <v>2077</v>
      </c>
      <c r="C1539" s="3" t="s">
        <v>1741</v>
      </c>
      <c r="D1539" s="3" t="s">
        <v>1573</v>
      </c>
      <c r="E1539" s="27">
        <f t="shared" si="33"/>
        <v>108</v>
      </c>
      <c r="F1539" s="27">
        <v>18</v>
      </c>
      <c r="G1539" s="60">
        <v>90</v>
      </c>
      <c r="H1539" s="27">
        <v>0</v>
      </c>
      <c r="I1539" s="6" t="s">
        <v>8112</v>
      </c>
      <c r="J1539" s="6" t="s">
        <v>1818</v>
      </c>
      <c r="K1539" s="3" t="s">
        <v>2078</v>
      </c>
      <c r="L1539" s="3" t="s">
        <v>2079</v>
      </c>
    </row>
    <row r="1540" spans="1:12" s="13" customFormat="1" ht="20.100000000000001" customHeight="1">
      <c r="A1540" s="36">
        <v>9</v>
      </c>
      <c r="B1540" s="5" t="s">
        <v>2067</v>
      </c>
      <c r="C1540" s="3" t="s">
        <v>1703</v>
      </c>
      <c r="D1540" s="3" t="s">
        <v>1573</v>
      </c>
      <c r="E1540" s="27">
        <f t="shared" si="33"/>
        <v>250</v>
      </c>
      <c r="F1540" s="27">
        <v>150</v>
      </c>
      <c r="G1540" s="60">
        <v>90</v>
      </c>
      <c r="H1540" s="27">
        <v>10</v>
      </c>
      <c r="I1540" s="6" t="s">
        <v>8112</v>
      </c>
      <c r="J1540" s="6" t="s">
        <v>1934</v>
      </c>
      <c r="K1540" s="3" t="s">
        <v>2062</v>
      </c>
      <c r="L1540" s="3" t="s">
        <v>2063</v>
      </c>
    </row>
    <row r="1541" spans="1:12" s="13" customFormat="1" ht="20.100000000000001" customHeight="1">
      <c r="A1541" s="36">
        <v>9</v>
      </c>
      <c r="B1541" s="5" t="s">
        <v>2061</v>
      </c>
      <c r="C1541" s="3" t="s">
        <v>1703</v>
      </c>
      <c r="D1541" s="3" t="s">
        <v>1573</v>
      </c>
      <c r="E1541" s="27">
        <f t="shared" si="33"/>
        <v>189</v>
      </c>
      <c r="F1541" s="27">
        <v>150</v>
      </c>
      <c r="G1541" s="60">
        <v>35</v>
      </c>
      <c r="H1541" s="27">
        <v>4</v>
      </c>
      <c r="I1541" s="6" t="s">
        <v>8112</v>
      </c>
      <c r="J1541" s="6" t="s">
        <v>1934</v>
      </c>
      <c r="K1541" s="3" t="s">
        <v>2062</v>
      </c>
      <c r="L1541" s="3" t="s">
        <v>2063</v>
      </c>
    </row>
    <row r="1542" spans="1:12" s="13" customFormat="1" ht="20.100000000000001" customHeight="1">
      <c r="A1542" s="36">
        <v>9</v>
      </c>
      <c r="B1542" s="5" t="s">
        <v>2076</v>
      </c>
      <c r="C1542" s="3" t="s">
        <v>1941</v>
      </c>
      <c r="D1542" s="3" t="s">
        <v>1573</v>
      </c>
      <c r="E1542" s="27">
        <f t="shared" si="33"/>
        <v>70</v>
      </c>
      <c r="F1542" s="27">
        <v>40</v>
      </c>
      <c r="G1542" s="60">
        <v>30</v>
      </c>
      <c r="H1542" s="27">
        <v>0</v>
      </c>
      <c r="I1542" s="6" t="s">
        <v>8112</v>
      </c>
      <c r="J1542" s="6" t="s">
        <v>1942</v>
      </c>
      <c r="K1542" s="3" t="s">
        <v>2053</v>
      </c>
      <c r="L1542" s="3" t="s">
        <v>2018</v>
      </c>
    </row>
    <row r="1543" spans="1:12" s="13" customFormat="1" ht="20.100000000000001" customHeight="1">
      <c r="A1543" s="36">
        <v>9</v>
      </c>
      <c r="B1543" s="5" t="s">
        <v>2068</v>
      </c>
      <c r="C1543" s="3" t="s">
        <v>2069</v>
      </c>
      <c r="D1543" s="3" t="s">
        <v>1573</v>
      </c>
      <c r="E1543" s="27">
        <v>135</v>
      </c>
      <c r="F1543" s="27">
        <v>100</v>
      </c>
      <c r="G1543" s="60">
        <v>30</v>
      </c>
      <c r="H1543" s="27">
        <v>5</v>
      </c>
      <c r="I1543" s="6" t="s">
        <v>8112</v>
      </c>
      <c r="J1543" s="6" t="s">
        <v>2070</v>
      </c>
      <c r="K1543" s="3" t="s">
        <v>2071</v>
      </c>
      <c r="L1543" s="3" t="s">
        <v>2072</v>
      </c>
    </row>
    <row r="1544" spans="1:12" s="13" customFormat="1" ht="20.100000000000001" customHeight="1">
      <c r="A1544" s="36">
        <v>9</v>
      </c>
      <c r="B1544" s="5" t="s">
        <v>2193</v>
      </c>
      <c r="C1544" s="3" t="s">
        <v>14</v>
      </c>
      <c r="D1544" s="3" t="s">
        <v>67</v>
      </c>
      <c r="E1544" s="28">
        <v>1941</v>
      </c>
      <c r="F1544" s="28">
        <v>851</v>
      </c>
      <c r="G1544" s="59">
        <v>1001</v>
      </c>
      <c r="H1544" s="28">
        <v>89</v>
      </c>
      <c r="I1544" s="6" t="s">
        <v>2190</v>
      </c>
      <c r="J1544" s="6" t="s">
        <v>2156</v>
      </c>
      <c r="K1544" s="3" t="s">
        <v>2194</v>
      </c>
      <c r="L1544" s="3" t="s">
        <v>2195</v>
      </c>
    </row>
    <row r="1545" spans="1:12" s="13" customFormat="1" ht="20.100000000000001" customHeight="1">
      <c r="A1545" s="36">
        <v>9</v>
      </c>
      <c r="B1545" s="5" t="s">
        <v>2189</v>
      </c>
      <c r="C1545" s="3" t="s">
        <v>14</v>
      </c>
      <c r="D1545" s="3" t="s">
        <v>10</v>
      </c>
      <c r="E1545" s="28">
        <v>1392</v>
      </c>
      <c r="F1545" s="28">
        <v>549</v>
      </c>
      <c r="G1545" s="59">
        <v>843</v>
      </c>
      <c r="H1545" s="28">
        <v>0</v>
      </c>
      <c r="I1545" s="6" t="s">
        <v>2190</v>
      </c>
      <c r="J1545" s="6" t="s">
        <v>2156</v>
      </c>
      <c r="K1545" s="3" t="s">
        <v>2191</v>
      </c>
      <c r="L1545" s="3" t="s">
        <v>2192</v>
      </c>
    </row>
    <row r="1546" spans="1:12" s="13" customFormat="1" ht="20.100000000000001" customHeight="1">
      <c r="A1546" s="36">
        <v>9</v>
      </c>
      <c r="B1546" s="5" t="s">
        <v>2193</v>
      </c>
      <c r="C1546" s="3" t="s">
        <v>14</v>
      </c>
      <c r="D1546" s="3" t="s">
        <v>10</v>
      </c>
      <c r="E1546" s="28">
        <v>1777</v>
      </c>
      <c r="F1546" s="28">
        <v>1215</v>
      </c>
      <c r="G1546" s="59">
        <v>562</v>
      </c>
      <c r="H1546" s="28">
        <v>0</v>
      </c>
      <c r="I1546" s="6" t="s">
        <v>2190</v>
      </c>
      <c r="J1546" s="6" t="s">
        <v>2156</v>
      </c>
      <c r="K1546" s="3" t="s">
        <v>2194</v>
      </c>
      <c r="L1546" s="3" t="s">
        <v>2195</v>
      </c>
    </row>
    <row r="1547" spans="1:12" s="13" customFormat="1" ht="20.100000000000001" customHeight="1">
      <c r="A1547" s="36">
        <v>9</v>
      </c>
      <c r="B1547" s="5" t="s">
        <v>2196</v>
      </c>
      <c r="C1547" s="3" t="s">
        <v>14</v>
      </c>
      <c r="D1547" s="3" t="s">
        <v>10</v>
      </c>
      <c r="E1547" s="28">
        <v>105</v>
      </c>
      <c r="F1547" s="28">
        <v>0</v>
      </c>
      <c r="G1547" s="59">
        <v>105</v>
      </c>
      <c r="H1547" s="28">
        <v>0</v>
      </c>
      <c r="I1547" s="6" t="s">
        <v>2190</v>
      </c>
      <c r="J1547" s="6" t="s">
        <v>2156</v>
      </c>
      <c r="K1547" s="3" t="s">
        <v>2194</v>
      </c>
      <c r="L1547" s="3" t="s">
        <v>2195</v>
      </c>
    </row>
    <row r="1548" spans="1:12" s="13" customFormat="1" ht="20.100000000000001" customHeight="1">
      <c r="A1548" s="36">
        <v>9</v>
      </c>
      <c r="B1548" s="5" t="s">
        <v>472</v>
      </c>
      <c r="C1548" s="3" t="s">
        <v>147</v>
      </c>
      <c r="D1548" s="3" t="s">
        <v>67</v>
      </c>
      <c r="E1548" s="28">
        <v>98</v>
      </c>
      <c r="F1548" s="28">
        <v>9</v>
      </c>
      <c r="G1548" s="59">
        <v>85</v>
      </c>
      <c r="H1548" s="28">
        <v>4</v>
      </c>
      <c r="I1548" s="6" t="s">
        <v>239</v>
      </c>
      <c r="J1548" s="6" t="s">
        <v>350</v>
      </c>
      <c r="K1548" s="3" t="s">
        <v>473</v>
      </c>
      <c r="L1548" s="3" t="s">
        <v>474</v>
      </c>
    </row>
    <row r="1549" spans="1:12" s="13" customFormat="1" ht="20.100000000000001" customHeight="1">
      <c r="A1549" s="36">
        <v>9</v>
      </c>
      <c r="B1549" s="5" t="s">
        <v>471</v>
      </c>
      <c r="C1549" s="3" t="s">
        <v>147</v>
      </c>
      <c r="D1549" s="3" t="s">
        <v>10</v>
      </c>
      <c r="E1549" s="28">
        <v>250</v>
      </c>
      <c r="F1549" s="28">
        <v>200</v>
      </c>
      <c r="G1549" s="59">
        <v>50</v>
      </c>
      <c r="H1549" s="28" t="s">
        <v>2227</v>
      </c>
      <c r="I1549" s="6" t="s">
        <v>239</v>
      </c>
      <c r="J1549" s="6" t="s">
        <v>240</v>
      </c>
      <c r="K1549" s="3" t="s">
        <v>469</v>
      </c>
      <c r="L1549" s="3" t="s">
        <v>470</v>
      </c>
    </row>
    <row r="1550" spans="1:12" s="13" customFormat="1" ht="20.100000000000001" customHeight="1">
      <c r="A1550" s="36">
        <v>9</v>
      </c>
      <c r="B1550" s="5" t="s">
        <v>468</v>
      </c>
      <c r="C1550" s="3" t="s">
        <v>147</v>
      </c>
      <c r="D1550" s="3" t="s">
        <v>10</v>
      </c>
      <c r="E1550" s="28">
        <v>400</v>
      </c>
      <c r="F1550" s="28">
        <v>350</v>
      </c>
      <c r="G1550" s="59">
        <v>50</v>
      </c>
      <c r="H1550" s="28" t="s">
        <v>2227</v>
      </c>
      <c r="I1550" s="6" t="s">
        <v>239</v>
      </c>
      <c r="J1550" s="6" t="s">
        <v>240</v>
      </c>
      <c r="K1550" s="3" t="s">
        <v>469</v>
      </c>
      <c r="L1550" s="3" t="s">
        <v>470</v>
      </c>
    </row>
    <row r="1551" spans="1:12" s="13" customFormat="1" ht="20.100000000000001" customHeight="1">
      <c r="A1551" s="36">
        <v>9</v>
      </c>
      <c r="B1551" s="5" t="s">
        <v>4376</v>
      </c>
      <c r="C1551" s="3" t="s">
        <v>4377</v>
      </c>
      <c r="D1551" s="3" t="s">
        <v>67</v>
      </c>
      <c r="E1551" s="27">
        <f>SUM(F1551:J1551)</f>
        <v>4000</v>
      </c>
      <c r="F1551" s="27">
        <v>2500</v>
      </c>
      <c r="G1551" s="60">
        <v>1500</v>
      </c>
      <c r="H1551" s="27">
        <v>0</v>
      </c>
      <c r="I1551" s="6" t="s">
        <v>8113</v>
      </c>
      <c r="J1551" s="6" t="s">
        <v>2829</v>
      </c>
      <c r="K1551" s="3" t="s">
        <v>4378</v>
      </c>
      <c r="L1551" s="3" t="s">
        <v>4379</v>
      </c>
    </row>
    <row r="1552" spans="1:12" s="13" customFormat="1" ht="20.100000000000001" customHeight="1">
      <c r="A1552" s="36">
        <v>9</v>
      </c>
      <c r="B1552" s="5" t="s">
        <v>4380</v>
      </c>
      <c r="C1552" s="3" t="s">
        <v>147</v>
      </c>
      <c r="D1552" s="3" t="s">
        <v>1551</v>
      </c>
      <c r="E1552" s="27">
        <f>SUM(F1552:J1552)</f>
        <v>32</v>
      </c>
      <c r="F1552" s="27">
        <v>0</v>
      </c>
      <c r="G1552" s="60">
        <v>30</v>
      </c>
      <c r="H1552" s="27">
        <v>2</v>
      </c>
      <c r="I1552" s="6" t="s">
        <v>8113</v>
      </c>
      <c r="J1552" s="6" t="s">
        <v>2236</v>
      </c>
      <c r="K1552" s="3" t="s">
        <v>4381</v>
      </c>
      <c r="L1552" s="3" t="s">
        <v>4382</v>
      </c>
    </row>
    <row r="1553" spans="1:12" s="13" customFormat="1" ht="20.100000000000001" customHeight="1">
      <c r="A1553" s="36">
        <v>9</v>
      </c>
      <c r="B1553" s="5" t="s">
        <v>4663</v>
      </c>
      <c r="C1553" s="3" t="s">
        <v>193</v>
      </c>
      <c r="D1553" s="3" t="s">
        <v>1551</v>
      </c>
      <c r="E1553" s="27">
        <f>SUM(F1553:J1553)</f>
        <v>8472</v>
      </c>
      <c r="F1553" s="27">
        <v>2399</v>
      </c>
      <c r="G1553" s="60">
        <v>5713</v>
      </c>
      <c r="H1553" s="27">
        <v>360</v>
      </c>
      <c r="I1553" s="6" t="s">
        <v>4526</v>
      </c>
      <c r="J1553" s="6" t="s">
        <v>4474</v>
      </c>
      <c r="K1553" s="3" t="s">
        <v>4664</v>
      </c>
      <c r="L1553" s="3" t="s">
        <v>4665</v>
      </c>
    </row>
    <row r="1554" spans="1:12" s="13" customFormat="1" ht="20.100000000000001" customHeight="1">
      <c r="A1554" s="36">
        <v>9</v>
      </c>
      <c r="B1554" s="5" t="s">
        <v>4679</v>
      </c>
      <c r="C1554" s="3" t="s">
        <v>83</v>
      </c>
      <c r="D1554" s="3" t="s">
        <v>10</v>
      </c>
      <c r="E1554" s="27">
        <f>SUM(F1554:J1554)</f>
        <v>11000</v>
      </c>
      <c r="F1554" s="27">
        <v>6500</v>
      </c>
      <c r="G1554" s="60">
        <v>3000</v>
      </c>
      <c r="H1554" s="27">
        <v>1500</v>
      </c>
      <c r="I1554" s="6" t="s">
        <v>4526</v>
      </c>
      <c r="J1554" s="6" t="s">
        <v>4474</v>
      </c>
      <c r="K1554" s="3" t="s">
        <v>4680</v>
      </c>
      <c r="L1554" s="3" t="s">
        <v>4681</v>
      </c>
    </row>
    <row r="1555" spans="1:12" s="13" customFormat="1" ht="20.100000000000001" customHeight="1">
      <c r="A1555" s="36">
        <v>9</v>
      </c>
      <c r="B1555" s="5" t="s">
        <v>4684</v>
      </c>
      <c r="C1555" s="3" t="s">
        <v>2519</v>
      </c>
      <c r="D1555" s="3" t="s">
        <v>10</v>
      </c>
      <c r="E1555" s="27">
        <v>8633</v>
      </c>
      <c r="F1555" s="27">
        <v>5930</v>
      </c>
      <c r="G1555" s="60">
        <v>2643</v>
      </c>
      <c r="H1555" s="27">
        <v>60</v>
      </c>
      <c r="I1555" s="6" t="s">
        <v>4526</v>
      </c>
      <c r="J1555" s="6" t="s">
        <v>4474</v>
      </c>
      <c r="K1555" s="3" t="s">
        <v>4559</v>
      </c>
      <c r="L1555" s="3" t="s">
        <v>4560</v>
      </c>
    </row>
    <row r="1556" spans="1:12" s="13" customFormat="1" ht="20.100000000000001" customHeight="1">
      <c r="A1556" s="36">
        <v>9</v>
      </c>
      <c r="B1556" s="5" t="s">
        <v>4683</v>
      </c>
      <c r="C1556" s="3" t="s">
        <v>83</v>
      </c>
      <c r="D1556" s="3" t="s">
        <v>10</v>
      </c>
      <c r="E1556" s="27">
        <f>SUM(F1556:J1556)</f>
        <v>25800</v>
      </c>
      <c r="F1556" s="27">
        <v>23000</v>
      </c>
      <c r="G1556" s="60">
        <v>1800</v>
      </c>
      <c r="H1556" s="27">
        <v>1000</v>
      </c>
      <c r="I1556" s="6" t="s">
        <v>4526</v>
      </c>
      <c r="J1556" s="6" t="s">
        <v>4474</v>
      </c>
      <c r="K1556" s="3" t="s">
        <v>4680</v>
      </c>
      <c r="L1556" s="3" t="s">
        <v>4681</v>
      </c>
    </row>
    <row r="1557" spans="1:12" s="13" customFormat="1" ht="20.100000000000001" customHeight="1">
      <c r="A1557" s="36">
        <v>9</v>
      </c>
      <c r="B1557" s="5" t="s">
        <v>4666</v>
      </c>
      <c r="C1557" s="3" t="s">
        <v>83</v>
      </c>
      <c r="D1557" s="3" t="s">
        <v>10</v>
      </c>
      <c r="E1557" s="27">
        <v>8733</v>
      </c>
      <c r="F1557" s="27">
        <v>7465</v>
      </c>
      <c r="G1557" s="60">
        <v>921</v>
      </c>
      <c r="H1557" s="27">
        <f>G1557*0.15</f>
        <v>138.15</v>
      </c>
      <c r="I1557" s="6" t="s">
        <v>4526</v>
      </c>
      <c r="J1557" s="6" t="s">
        <v>4474</v>
      </c>
      <c r="K1557" s="3" t="s">
        <v>4589</v>
      </c>
      <c r="L1557" s="3" t="s">
        <v>4590</v>
      </c>
    </row>
    <row r="1558" spans="1:12" s="13" customFormat="1" ht="20.100000000000001" customHeight="1">
      <c r="A1558" s="36">
        <v>9</v>
      </c>
      <c r="B1558" s="5" t="s">
        <v>4682</v>
      </c>
      <c r="C1558" s="3" t="s">
        <v>83</v>
      </c>
      <c r="D1558" s="3" t="s">
        <v>67</v>
      </c>
      <c r="E1558" s="27">
        <f>SUM(F1558:J1558)</f>
        <v>10000</v>
      </c>
      <c r="F1558" s="27">
        <v>8600</v>
      </c>
      <c r="G1558" s="60">
        <v>800</v>
      </c>
      <c r="H1558" s="27">
        <v>600</v>
      </c>
      <c r="I1558" s="6" t="s">
        <v>4526</v>
      </c>
      <c r="J1558" s="6" t="s">
        <v>4474</v>
      </c>
      <c r="K1558" s="3" t="s">
        <v>4680</v>
      </c>
      <c r="L1558" s="3" t="s">
        <v>4681</v>
      </c>
    </row>
    <row r="1559" spans="1:12" s="13" customFormat="1" ht="20.100000000000001" customHeight="1">
      <c r="A1559" s="36">
        <v>9</v>
      </c>
      <c r="B1559" s="5" t="s">
        <v>1209</v>
      </c>
      <c r="C1559" s="3" t="s">
        <v>79</v>
      </c>
      <c r="D1559" s="3" t="s">
        <v>10</v>
      </c>
      <c r="E1559" s="27">
        <f>SUM(F1559:J1559)</f>
        <v>2120.909090909091</v>
      </c>
      <c r="F1559" s="27">
        <f>1693/1.1</f>
        <v>1539.090909090909</v>
      </c>
      <c r="G1559" s="60">
        <f>612/1.1</f>
        <v>556.36363636363637</v>
      </c>
      <c r="H1559" s="27">
        <f>28/1.1</f>
        <v>25.454545454545453</v>
      </c>
      <c r="I1559" s="6" t="s">
        <v>4526</v>
      </c>
      <c r="J1559" s="6" t="s">
        <v>4686</v>
      </c>
      <c r="K1559" s="3" t="s">
        <v>1210</v>
      </c>
      <c r="L1559" s="3" t="s">
        <v>4687</v>
      </c>
    </row>
    <row r="1560" spans="1:12" s="13" customFormat="1" ht="20.100000000000001" customHeight="1">
      <c r="A1560" s="36">
        <v>9</v>
      </c>
      <c r="B1560" s="5" t="s">
        <v>4691</v>
      </c>
      <c r="C1560" s="3" t="s">
        <v>160</v>
      </c>
      <c r="D1560" s="3" t="s">
        <v>10</v>
      </c>
      <c r="E1560" s="27">
        <f>F1560+G1560</f>
        <v>550</v>
      </c>
      <c r="F1560" s="27">
        <v>31</v>
      </c>
      <c r="G1560" s="60">
        <v>519</v>
      </c>
      <c r="H1560" s="27">
        <v>0</v>
      </c>
      <c r="I1560" s="6" t="s">
        <v>4526</v>
      </c>
      <c r="J1560" s="6" t="s">
        <v>4686</v>
      </c>
      <c r="K1560" s="3" t="s">
        <v>4689</v>
      </c>
      <c r="L1560" s="3" t="s">
        <v>4690</v>
      </c>
    </row>
    <row r="1561" spans="1:12" s="13" customFormat="1" ht="20.100000000000001" customHeight="1">
      <c r="A1561" s="36">
        <v>9</v>
      </c>
      <c r="B1561" s="5" t="s">
        <v>4688</v>
      </c>
      <c r="C1561" s="3" t="s">
        <v>35</v>
      </c>
      <c r="D1561" s="3" t="s">
        <v>10</v>
      </c>
      <c r="E1561" s="27">
        <v>700</v>
      </c>
      <c r="F1561" s="27">
        <v>261</v>
      </c>
      <c r="G1561" s="60">
        <v>439</v>
      </c>
      <c r="H1561" s="27">
        <v>0</v>
      </c>
      <c r="I1561" s="6" t="s">
        <v>4526</v>
      </c>
      <c r="J1561" s="6" t="s">
        <v>4686</v>
      </c>
      <c r="K1561" s="3" t="s">
        <v>4689</v>
      </c>
      <c r="L1561" s="3" t="s">
        <v>4690</v>
      </c>
    </row>
    <row r="1562" spans="1:12" s="13" customFormat="1" ht="20.100000000000001" customHeight="1">
      <c r="A1562" s="36">
        <v>9</v>
      </c>
      <c r="B1562" s="5" t="s">
        <v>4676</v>
      </c>
      <c r="C1562" s="3" t="s">
        <v>83</v>
      </c>
      <c r="D1562" s="3" t="s">
        <v>10</v>
      </c>
      <c r="E1562" s="27">
        <f t="shared" ref="E1562:E1569" si="34">SUM(F1562:J1562)</f>
        <v>2374.15</v>
      </c>
      <c r="F1562" s="27">
        <v>2235</v>
      </c>
      <c r="G1562" s="60">
        <v>121</v>
      </c>
      <c r="H1562" s="27">
        <f>G1562*0.15</f>
        <v>18.149999999999999</v>
      </c>
      <c r="I1562" s="6" t="s">
        <v>4526</v>
      </c>
      <c r="J1562" s="6" t="s">
        <v>4474</v>
      </c>
      <c r="K1562" s="3" t="s">
        <v>4674</v>
      </c>
      <c r="L1562" s="3" t="s">
        <v>4675</v>
      </c>
    </row>
    <row r="1563" spans="1:12" s="13" customFormat="1" ht="20.100000000000001" customHeight="1">
      <c r="A1563" s="36">
        <v>9</v>
      </c>
      <c r="B1563" s="5" t="s">
        <v>4677</v>
      </c>
      <c r="C1563" s="3" t="s">
        <v>83</v>
      </c>
      <c r="D1563" s="3" t="s">
        <v>10</v>
      </c>
      <c r="E1563" s="27">
        <f t="shared" si="34"/>
        <v>664.65</v>
      </c>
      <c r="F1563" s="27">
        <v>583</v>
      </c>
      <c r="G1563" s="60">
        <v>71</v>
      </c>
      <c r="H1563" s="27">
        <f>G1563*0.15</f>
        <v>10.65</v>
      </c>
      <c r="I1563" s="6" t="s">
        <v>4526</v>
      </c>
      <c r="J1563" s="6" t="s">
        <v>4474</v>
      </c>
      <c r="K1563" s="3" t="s">
        <v>4589</v>
      </c>
      <c r="L1563" s="3" t="s">
        <v>4590</v>
      </c>
    </row>
    <row r="1564" spans="1:12" s="13" customFormat="1" ht="20.100000000000001" customHeight="1">
      <c r="A1564" s="36">
        <v>9</v>
      </c>
      <c r="B1564" s="5" t="s">
        <v>4673</v>
      </c>
      <c r="C1564" s="3" t="s">
        <v>83</v>
      </c>
      <c r="D1564" s="3" t="s">
        <v>10</v>
      </c>
      <c r="E1564" s="27">
        <f t="shared" si="34"/>
        <v>602</v>
      </c>
      <c r="F1564" s="27">
        <v>533</v>
      </c>
      <c r="G1564" s="60">
        <v>60</v>
      </c>
      <c r="H1564" s="27">
        <f>G1564*0.15</f>
        <v>9</v>
      </c>
      <c r="I1564" s="6" t="s">
        <v>4526</v>
      </c>
      <c r="J1564" s="6" t="s">
        <v>4474</v>
      </c>
      <c r="K1564" s="3" t="s">
        <v>4674</v>
      </c>
      <c r="L1564" s="3" t="s">
        <v>4675</v>
      </c>
    </row>
    <row r="1565" spans="1:12" s="13" customFormat="1" ht="20.100000000000001" customHeight="1">
      <c r="A1565" s="36">
        <v>9</v>
      </c>
      <c r="B1565" s="5" t="s">
        <v>4678</v>
      </c>
      <c r="C1565" s="3" t="s">
        <v>83</v>
      </c>
      <c r="D1565" s="3" t="s">
        <v>10</v>
      </c>
      <c r="E1565" s="27">
        <f t="shared" si="34"/>
        <v>830</v>
      </c>
      <c r="F1565" s="27">
        <v>761</v>
      </c>
      <c r="G1565" s="60">
        <v>60</v>
      </c>
      <c r="H1565" s="27">
        <f>G1565*0.15</f>
        <v>9</v>
      </c>
      <c r="I1565" s="6" t="s">
        <v>4526</v>
      </c>
      <c r="J1565" s="6" t="s">
        <v>4474</v>
      </c>
      <c r="K1565" s="3" t="s">
        <v>4589</v>
      </c>
      <c r="L1565" s="3" t="s">
        <v>4590</v>
      </c>
    </row>
    <row r="1566" spans="1:12" s="13" customFormat="1" ht="20.100000000000001" customHeight="1">
      <c r="A1566" s="36">
        <v>9</v>
      </c>
      <c r="B1566" s="5" t="s">
        <v>4672</v>
      </c>
      <c r="C1566" s="3" t="s">
        <v>83</v>
      </c>
      <c r="D1566" s="3" t="s">
        <v>10</v>
      </c>
      <c r="E1566" s="27">
        <f t="shared" si="34"/>
        <v>125</v>
      </c>
      <c r="F1566" s="27">
        <v>56</v>
      </c>
      <c r="G1566" s="60">
        <v>59</v>
      </c>
      <c r="H1566" s="27">
        <v>10</v>
      </c>
      <c r="I1566" s="6" t="s">
        <v>4526</v>
      </c>
      <c r="J1566" s="6" t="s">
        <v>4474</v>
      </c>
      <c r="K1566" s="3" t="s">
        <v>4617</v>
      </c>
      <c r="L1566" s="3" t="s">
        <v>4671</v>
      </c>
    </row>
    <row r="1567" spans="1:12" s="13" customFormat="1" ht="20.100000000000001" customHeight="1">
      <c r="A1567" s="36">
        <v>9</v>
      </c>
      <c r="B1567" s="5" t="s">
        <v>4667</v>
      </c>
      <c r="C1567" s="3" t="s">
        <v>83</v>
      </c>
      <c r="D1567" s="3" t="s">
        <v>10</v>
      </c>
      <c r="E1567" s="27">
        <f t="shared" si="34"/>
        <v>883.73500000000001</v>
      </c>
      <c r="F1567" s="27">
        <v>816</v>
      </c>
      <c r="G1567" s="60">
        <v>58.9</v>
      </c>
      <c r="H1567" s="27">
        <f>G1567*0.15</f>
        <v>8.8349999999999991</v>
      </c>
      <c r="I1567" s="6" t="s">
        <v>4526</v>
      </c>
      <c r="J1567" s="6" t="s">
        <v>4474</v>
      </c>
      <c r="K1567" s="3" t="s">
        <v>4668</v>
      </c>
      <c r="L1567" s="3" t="s">
        <v>4669</v>
      </c>
    </row>
    <row r="1568" spans="1:12" s="13" customFormat="1" ht="20.100000000000001" customHeight="1">
      <c r="A1568" s="36">
        <v>9</v>
      </c>
      <c r="B1568" s="5" t="s">
        <v>4685</v>
      </c>
      <c r="C1568" s="3" t="s">
        <v>147</v>
      </c>
      <c r="D1568" s="3" t="s">
        <v>10</v>
      </c>
      <c r="E1568" s="27">
        <f t="shared" si="34"/>
        <v>125</v>
      </c>
      <c r="F1568" s="27">
        <v>100</v>
      </c>
      <c r="G1568" s="60">
        <v>25</v>
      </c>
      <c r="H1568" s="27">
        <v>0</v>
      </c>
      <c r="I1568" s="6" t="s">
        <v>4526</v>
      </c>
      <c r="J1568" s="6" t="s">
        <v>4527</v>
      </c>
      <c r="K1568" s="3" t="s">
        <v>4660</v>
      </c>
      <c r="L1568" s="3" t="s">
        <v>4661</v>
      </c>
    </row>
    <row r="1569" spans="1:12" s="13" customFormat="1" ht="20.100000000000001" customHeight="1">
      <c r="A1569" s="36">
        <v>9</v>
      </c>
      <c r="B1569" s="5" t="s">
        <v>4670</v>
      </c>
      <c r="C1569" s="3" t="s">
        <v>83</v>
      </c>
      <c r="D1569" s="3" t="s">
        <v>10</v>
      </c>
      <c r="E1569" s="27">
        <f t="shared" si="34"/>
        <v>843.6</v>
      </c>
      <c r="F1569" s="27">
        <v>816</v>
      </c>
      <c r="G1569" s="60">
        <v>24</v>
      </c>
      <c r="H1569" s="27">
        <f>G1569*0.15</f>
        <v>3.5999999999999996</v>
      </c>
      <c r="I1569" s="6" t="s">
        <v>4526</v>
      </c>
      <c r="J1569" s="6" t="s">
        <v>4474</v>
      </c>
      <c r="K1569" s="3" t="s">
        <v>4617</v>
      </c>
      <c r="L1569" s="3" t="s">
        <v>4671</v>
      </c>
    </row>
    <row r="1570" spans="1:12" s="13" customFormat="1" ht="20.100000000000001" customHeight="1">
      <c r="A1570" s="36">
        <v>9</v>
      </c>
      <c r="B1570" s="5" t="s">
        <v>3149</v>
      </c>
      <c r="C1570" s="3" t="s">
        <v>14</v>
      </c>
      <c r="D1570" s="3" t="s">
        <v>67</v>
      </c>
      <c r="E1570" s="27">
        <v>433</v>
      </c>
      <c r="F1570" s="27">
        <v>180</v>
      </c>
      <c r="G1570" s="60">
        <v>248</v>
      </c>
      <c r="H1570" s="27">
        <v>5</v>
      </c>
      <c r="I1570" s="6" t="s">
        <v>3017</v>
      </c>
      <c r="J1570" s="6" t="s">
        <v>1965</v>
      </c>
      <c r="K1570" s="3" t="s">
        <v>3150</v>
      </c>
      <c r="L1570" s="3" t="s">
        <v>3151</v>
      </c>
    </row>
    <row r="1571" spans="1:12" s="13" customFormat="1" ht="20.100000000000001" customHeight="1">
      <c r="A1571" s="36">
        <v>9</v>
      </c>
      <c r="B1571" s="5" t="s">
        <v>3139</v>
      </c>
      <c r="C1571" s="3" t="s">
        <v>2468</v>
      </c>
      <c r="D1571" s="3" t="s">
        <v>1644</v>
      </c>
      <c r="E1571" s="27">
        <v>750</v>
      </c>
      <c r="F1571" s="27">
        <v>300</v>
      </c>
      <c r="G1571" s="60">
        <v>450</v>
      </c>
      <c r="H1571" s="27">
        <v>0</v>
      </c>
      <c r="I1571" s="6" t="s">
        <v>3017</v>
      </c>
      <c r="J1571" s="6" t="s">
        <v>3121</v>
      </c>
      <c r="K1571" s="3" t="s">
        <v>3122</v>
      </c>
      <c r="L1571" s="3" t="s">
        <v>3123</v>
      </c>
    </row>
    <row r="1572" spans="1:12" s="13" customFormat="1" ht="20.100000000000001" customHeight="1">
      <c r="A1572" s="36">
        <v>9</v>
      </c>
      <c r="B1572" s="5" t="s">
        <v>3208</v>
      </c>
      <c r="C1572" s="3" t="s">
        <v>1635</v>
      </c>
      <c r="D1572" s="3" t="s">
        <v>1644</v>
      </c>
      <c r="E1572" s="27">
        <f>SUM(F1572:J1572)</f>
        <v>240</v>
      </c>
      <c r="F1572" s="27">
        <v>20</v>
      </c>
      <c r="G1572" s="60">
        <v>220</v>
      </c>
      <c r="H1572" s="27">
        <v>0</v>
      </c>
      <c r="I1572" s="6" t="s">
        <v>3017</v>
      </c>
      <c r="J1572" s="6" t="s">
        <v>3193</v>
      </c>
      <c r="K1572" s="3" t="s">
        <v>3205</v>
      </c>
      <c r="L1572" s="3" t="s">
        <v>3206</v>
      </c>
    </row>
    <row r="1573" spans="1:12" s="13" customFormat="1" ht="20.100000000000001" customHeight="1">
      <c r="A1573" s="36">
        <v>9</v>
      </c>
      <c r="B1573" s="5" t="s">
        <v>3207</v>
      </c>
      <c r="C1573" s="3" t="s">
        <v>1635</v>
      </c>
      <c r="D1573" s="3" t="s">
        <v>1644</v>
      </c>
      <c r="E1573" s="27">
        <f>SUM(F1573:J1573)</f>
        <v>200</v>
      </c>
      <c r="F1573" s="27">
        <v>0</v>
      </c>
      <c r="G1573" s="60">
        <v>200</v>
      </c>
      <c r="H1573" s="27">
        <v>0</v>
      </c>
      <c r="I1573" s="6" t="s">
        <v>3017</v>
      </c>
      <c r="J1573" s="6" t="s">
        <v>3193</v>
      </c>
      <c r="K1573" s="3" t="s">
        <v>3202</v>
      </c>
      <c r="L1573" s="3" t="s">
        <v>3203</v>
      </c>
    </row>
    <row r="1574" spans="1:12" s="13" customFormat="1" ht="20.100000000000001" customHeight="1">
      <c r="A1574" s="36">
        <v>9</v>
      </c>
      <c r="B1574" s="5" t="s">
        <v>3138</v>
      </c>
      <c r="C1574" s="3" t="s">
        <v>1635</v>
      </c>
      <c r="D1574" s="3" t="s">
        <v>1644</v>
      </c>
      <c r="E1574" s="27">
        <v>130</v>
      </c>
      <c r="F1574" s="27">
        <v>10</v>
      </c>
      <c r="G1574" s="60">
        <v>120</v>
      </c>
      <c r="H1574" s="27">
        <v>0</v>
      </c>
      <c r="I1574" s="6" t="s">
        <v>3017</v>
      </c>
      <c r="J1574" s="6" t="s">
        <v>3121</v>
      </c>
      <c r="K1574" s="3" t="s">
        <v>3133</v>
      </c>
      <c r="L1574" s="3" t="s">
        <v>3134</v>
      </c>
    </row>
    <row r="1575" spans="1:12" s="13" customFormat="1" ht="20.100000000000001" customHeight="1">
      <c r="A1575" s="36">
        <v>9</v>
      </c>
      <c r="B1575" s="5" t="s">
        <v>3033</v>
      </c>
      <c r="C1575" s="3" t="s">
        <v>83</v>
      </c>
      <c r="D1575" s="3" t="s">
        <v>10</v>
      </c>
      <c r="E1575" s="27">
        <v>140</v>
      </c>
      <c r="F1575" s="27">
        <v>40</v>
      </c>
      <c r="G1575" s="60">
        <v>100</v>
      </c>
      <c r="H1575" s="27">
        <v>0</v>
      </c>
      <c r="I1575" s="6" t="s">
        <v>3020</v>
      </c>
      <c r="J1575" s="6" t="s">
        <v>3022</v>
      </c>
      <c r="K1575" s="3" t="s">
        <v>3026</v>
      </c>
      <c r="L1575" s="3" t="s">
        <v>3034</v>
      </c>
    </row>
    <row r="1576" spans="1:12" s="13" customFormat="1" ht="20.100000000000001" customHeight="1">
      <c r="A1576" s="36">
        <v>9</v>
      </c>
      <c r="B1576" s="5" t="s">
        <v>3048</v>
      </c>
      <c r="C1576" s="5" t="s">
        <v>193</v>
      </c>
      <c r="D1576" s="3" t="s">
        <v>10</v>
      </c>
      <c r="E1576" s="27">
        <v>90</v>
      </c>
      <c r="F1576" s="27">
        <v>0</v>
      </c>
      <c r="G1576" s="60">
        <v>90</v>
      </c>
      <c r="H1576" s="27">
        <v>0</v>
      </c>
      <c r="I1576" s="6" t="s">
        <v>3017</v>
      </c>
      <c r="J1576" s="6" t="s">
        <v>1770</v>
      </c>
      <c r="K1576" s="3" t="s">
        <v>3041</v>
      </c>
      <c r="L1576" s="3" t="s">
        <v>984</v>
      </c>
    </row>
    <row r="1577" spans="1:12" s="13" customFormat="1" ht="20.100000000000001" customHeight="1">
      <c r="A1577" s="36">
        <v>9</v>
      </c>
      <c r="B1577" s="5" t="s">
        <v>3140</v>
      </c>
      <c r="C1577" s="3" t="s">
        <v>2468</v>
      </c>
      <c r="D1577" s="3" t="s">
        <v>1644</v>
      </c>
      <c r="E1577" s="27">
        <v>150</v>
      </c>
      <c r="F1577" s="27">
        <v>60</v>
      </c>
      <c r="G1577" s="60">
        <v>90</v>
      </c>
      <c r="H1577" s="27">
        <v>0</v>
      </c>
      <c r="I1577" s="6" t="s">
        <v>3017</v>
      </c>
      <c r="J1577" s="6" t="s">
        <v>3121</v>
      </c>
      <c r="K1577" s="3" t="s">
        <v>3122</v>
      </c>
      <c r="L1577" s="3" t="s">
        <v>3123</v>
      </c>
    </row>
    <row r="1578" spans="1:12" s="13" customFormat="1" ht="20.100000000000001" customHeight="1">
      <c r="A1578" s="36">
        <v>9</v>
      </c>
      <c r="B1578" s="5" t="s">
        <v>3137</v>
      </c>
      <c r="C1578" s="3" t="s">
        <v>1635</v>
      </c>
      <c r="D1578" s="3" t="s">
        <v>1644</v>
      </c>
      <c r="E1578" s="27">
        <v>80</v>
      </c>
      <c r="F1578" s="27">
        <v>5</v>
      </c>
      <c r="G1578" s="60">
        <v>75</v>
      </c>
      <c r="H1578" s="27">
        <v>0</v>
      </c>
      <c r="I1578" s="6" t="s">
        <v>3017</v>
      </c>
      <c r="J1578" s="6" t="s">
        <v>3121</v>
      </c>
      <c r="K1578" s="3" t="s">
        <v>3133</v>
      </c>
      <c r="L1578" s="3" t="s">
        <v>3134</v>
      </c>
    </row>
    <row r="1579" spans="1:12" s="13" customFormat="1" ht="20.100000000000001" customHeight="1">
      <c r="A1579" s="36">
        <v>9</v>
      </c>
      <c r="B1579" s="5" t="s">
        <v>4927</v>
      </c>
      <c r="C1579" s="3" t="s">
        <v>83</v>
      </c>
      <c r="D1579" s="3" t="s">
        <v>10</v>
      </c>
      <c r="E1579" s="27">
        <f>SUM(F1579:J1579)</f>
        <v>2600</v>
      </c>
      <c r="F1579" s="27">
        <v>1800</v>
      </c>
      <c r="G1579" s="60">
        <v>700</v>
      </c>
      <c r="H1579" s="27">
        <v>100</v>
      </c>
      <c r="I1579" s="6" t="s">
        <v>4786</v>
      </c>
      <c r="J1579" s="6" t="s">
        <v>4787</v>
      </c>
      <c r="K1579" s="3" t="s">
        <v>4928</v>
      </c>
      <c r="L1579" s="3" t="s">
        <v>4929</v>
      </c>
    </row>
    <row r="1580" spans="1:12" s="13" customFormat="1" ht="20.100000000000001" customHeight="1">
      <c r="A1580" s="36">
        <v>9</v>
      </c>
      <c r="B1580" s="5" t="s">
        <v>4930</v>
      </c>
      <c r="C1580" s="3" t="s">
        <v>147</v>
      </c>
      <c r="D1580" s="3" t="s">
        <v>1551</v>
      </c>
      <c r="E1580" s="27">
        <f>SUM(F1580:J1580)</f>
        <v>600</v>
      </c>
      <c r="F1580" s="27">
        <v>450</v>
      </c>
      <c r="G1580" s="60">
        <v>149</v>
      </c>
      <c r="H1580" s="27">
        <v>1</v>
      </c>
      <c r="I1580" s="6" t="s">
        <v>4786</v>
      </c>
      <c r="J1580" s="6" t="s">
        <v>4424</v>
      </c>
      <c r="K1580" s="3" t="s">
        <v>4922</v>
      </c>
      <c r="L1580" s="3" t="s">
        <v>4923</v>
      </c>
    </row>
    <row r="1581" spans="1:12" s="13" customFormat="1" ht="20.100000000000001" customHeight="1">
      <c r="A1581" s="36">
        <v>9</v>
      </c>
      <c r="B1581" s="5" t="s">
        <v>1499</v>
      </c>
      <c r="C1581" s="3" t="s">
        <v>83</v>
      </c>
      <c r="D1581" s="3" t="s">
        <v>10</v>
      </c>
      <c r="E1581" s="27">
        <f>SUM(F1581:J1581)</f>
        <v>362</v>
      </c>
      <c r="F1581" s="27">
        <v>302</v>
      </c>
      <c r="G1581" s="60">
        <v>50</v>
      </c>
      <c r="H1581" s="27">
        <v>10</v>
      </c>
      <c r="I1581" s="6" t="s">
        <v>4786</v>
      </c>
      <c r="J1581" s="6" t="s">
        <v>4424</v>
      </c>
      <c r="K1581" s="3" t="s">
        <v>4821</v>
      </c>
      <c r="L1581" s="3" t="s">
        <v>4822</v>
      </c>
    </row>
    <row r="1582" spans="1:12" s="13" customFormat="1" ht="20.100000000000001" customHeight="1">
      <c r="A1582" s="36">
        <v>9</v>
      </c>
      <c r="B1582" s="5" t="s">
        <v>4931</v>
      </c>
      <c r="C1582" s="3" t="s">
        <v>83</v>
      </c>
      <c r="D1582" s="3" t="s">
        <v>10</v>
      </c>
      <c r="E1582" s="27">
        <f>SUM(F1582:J1582)</f>
        <v>62</v>
      </c>
      <c r="F1582" s="27">
        <v>30</v>
      </c>
      <c r="G1582" s="60">
        <v>22</v>
      </c>
      <c r="H1582" s="27">
        <v>10</v>
      </c>
      <c r="I1582" s="6" t="s">
        <v>4786</v>
      </c>
      <c r="J1582" s="6" t="s">
        <v>4424</v>
      </c>
      <c r="K1582" s="3" t="s">
        <v>4824</v>
      </c>
      <c r="L1582" s="3" t="s">
        <v>4825</v>
      </c>
    </row>
    <row r="1583" spans="1:12" s="13" customFormat="1" ht="20.100000000000001" customHeight="1">
      <c r="A1583" s="36">
        <v>9</v>
      </c>
      <c r="B1583" s="5" t="s">
        <v>8069</v>
      </c>
      <c r="C1583" s="3" t="s">
        <v>83</v>
      </c>
      <c r="D1583" s="3" t="s">
        <v>10</v>
      </c>
      <c r="E1583" s="27">
        <v>330</v>
      </c>
      <c r="F1583" s="27"/>
      <c r="G1583" s="60">
        <v>330</v>
      </c>
      <c r="H1583" s="28"/>
      <c r="I1583" s="6" t="s">
        <v>206</v>
      </c>
      <c r="J1583" s="6" t="s">
        <v>8046</v>
      </c>
      <c r="K1583" s="3" t="s">
        <v>8070</v>
      </c>
      <c r="L1583" s="3" t="s">
        <v>8071</v>
      </c>
    </row>
    <row r="1584" spans="1:12" s="13" customFormat="1" ht="20.100000000000001" customHeight="1">
      <c r="A1584" s="36">
        <v>9</v>
      </c>
      <c r="B1584" s="5" t="s">
        <v>8072</v>
      </c>
      <c r="C1584" s="3" t="s">
        <v>83</v>
      </c>
      <c r="D1584" s="3" t="s">
        <v>10</v>
      </c>
      <c r="E1584" s="27">
        <v>7260</v>
      </c>
      <c r="F1584" s="27">
        <v>6900</v>
      </c>
      <c r="G1584" s="60">
        <v>300</v>
      </c>
      <c r="H1584" s="28">
        <v>60</v>
      </c>
      <c r="I1584" s="6" t="s">
        <v>206</v>
      </c>
      <c r="J1584" s="6" t="s">
        <v>8046</v>
      </c>
      <c r="K1584" s="3" t="s">
        <v>8073</v>
      </c>
      <c r="L1584" s="3" t="s">
        <v>8074</v>
      </c>
    </row>
    <row r="1585" spans="1:12" s="13" customFormat="1" ht="20.100000000000001" customHeight="1">
      <c r="A1585" s="36">
        <v>9</v>
      </c>
      <c r="B1585" s="5" t="s">
        <v>8068</v>
      </c>
      <c r="C1585" s="3" t="s">
        <v>147</v>
      </c>
      <c r="D1585" s="3" t="s">
        <v>10</v>
      </c>
      <c r="E1585" s="27">
        <v>82</v>
      </c>
      <c r="F1585" s="27">
        <v>30</v>
      </c>
      <c r="G1585" s="60">
        <v>50</v>
      </c>
      <c r="H1585" s="28">
        <v>2</v>
      </c>
      <c r="I1585" s="6" t="s">
        <v>206</v>
      </c>
      <c r="J1585" s="6" t="s">
        <v>240</v>
      </c>
      <c r="K1585" s="3" t="s">
        <v>8050</v>
      </c>
      <c r="L1585" s="3" t="s">
        <v>211</v>
      </c>
    </row>
    <row r="1586" spans="1:12" s="13" customFormat="1" ht="20.100000000000001" customHeight="1">
      <c r="A1586" s="36">
        <v>9</v>
      </c>
      <c r="B1586" s="5" t="s">
        <v>8067</v>
      </c>
      <c r="C1586" s="3" t="s">
        <v>147</v>
      </c>
      <c r="D1586" s="3" t="s">
        <v>10</v>
      </c>
      <c r="E1586" s="27">
        <v>223</v>
      </c>
      <c r="F1586" s="27">
        <v>190</v>
      </c>
      <c r="G1586" s="60">
        <v>30</v>
      </c>
      <c r="H1586" s="28">
        <v>3</v>
      </c>
      <c r="I1586" s="6" t="s">
        <v>206</v>
      </c>
      <c r="J1586" s="6" t="s">
        <v>240</v>
      </c>
      <c r="K1586" s="3" t="s">
        <v>8050</v>
      </c>
      <c r="L1586" s="3" t="s">
        <v>211</v>
      </c>
    </row>
    <row r="1587" spans="1:12" s="13" customFormat="1" ht="20.100000000000001" customHeight="1">
      <c r="A1587" s="36">
        <v>9</v>
      </c>
      <c r="B1587" s="5" t="s">
        <v>1075</v>
      </c>
      <c r="C1587" s="3" t="s">
        <v>14</v>
      </c>
      <c r="D1587" s="3" t="s">
        <v>10</v>
      </c>
      <c r="E1587" s="27">
        <f t="shared" ref="E1587:E1593" si="35">SUM(F1587:J1587)</f>
        <v>2685</v>
      </c>
      <c r="F1587" s="27">
        <v>1065</v>
      </c>
      <c r="G1587" s="60">
        <v>1595</v>
      </c>
      <c r="H1587" s="27">
        <v>25</v>
      </c>
      <c r="I1587" s="6" t="s">
        <v>3435</v>
      </c>
      <c r="J1587" s="6" t="s">
        <v>3686</v>
      </c>
      <c r="K1587" s="3" t="s">
        <v>1049</v>
      </c>
      <c r="L1587" s="3" t="s">
        <v>1050</v>
      </c>
    </row>
    <row r="1588" spans="1:12" s="13" customFormat="1" ht="20.100000000000001" customHeight="1">
      <c r="A1588" s="36">
        <v>9</v>
      </c>
      <c r="B1588" s="5" t="s">
        <v>1076</v>
      </c>
      <c r="C1588" s="3" t="s">
        <v>14</v>
      </c>
      <c r="D1588" s="3" t="s">
        <v>10</v>
      </c>
      <c r="E1588" s="27">
        <f t="shared" si="35"/>
        <v>1244</v>
      </c>
      <c r="F1588" s="27">
        <v>625</v>
      </c>
      <c r="G1588" s="60">
        <v>602</v>
      </c>
      <c r="H1588" s="27">
        <v>17</v>
      </c>
      <c r="I1588" s="6" t="s">
        <v>3280</v>
      </c>
      <c r="J1588" s="6" t="s">
        <v>3511</v>
      </c>
      <c r="K1588" s="3" t="s">
        <v>1049</v>
      </c>
      <c r="L1588" s="3" t="s">
        <v>1050</v>
      </c>
    </row>
    <row r="1589" spans="1:12" s="13" customFormat="1" ht="20.100000000000001" customHeight="1">
      <c r="A1589" s="36">
        <v>9</v>
      </c>
      <c r="B1589" s="5" t="s">
        <v>3716</v>
      </c>
      <c r="C1589" s="3" t="s">
        <v>83</v>
      </c>
      <c r="D1589" s="3" t="s">
        <v>10</v>
      </c>
      <c r="E1589" s="18">
        <f t="shared" si="35"/>
        <v>180</v>
      </c>
      <c r="F1589" s="18">
        <v>15</v>
      </c>
      <c r="G1589" s="61">
        <v>140</v>
      </c>
      <c r="H1589" s="18">
        <v>25</v>
      </c>
      <c r="I1589" s="6" t="s">
        <v>3435</v>
      </c>
      <c r="J1589" s="6" t="s">
        <v>3553</v>
      </c>
      <c r="K1589" s="3" t="s">
        <v>3717</v>
      </c>
      <c r="L1589" s="3" t="s">
        <v>3718</v>
      </c>
    </row>
    <row r="1590" spans="1:12" s="13" customFormat="1" ht="20.100000000000001" customHeight="1">
      <c r="A1590" s="36">
        <v>9</v>
      </c>
      <c r="B1590" s="5" t="s">
        <v>3713</v>
      </c>
      <c r="C1590" s="3" t="s">
        <v>83</v>
      </c>
      <c r="D1590" s="3" t="s">
        <v>10</v>
      </c>
      <c r="E1590" s="18">
        <f t="shared" si="35"/>
        <v>80</v>
      </c>
      <c r="F1590" s="18">
        <v>10</v>
      </c>
      <c r="G1590" s="61">
        <v>60</v>
      </c>
      <c r="H1590" s="18">
        <v>10</v>
      </c>
      <c r="I1590" s="6" t="s">
        <v>3435</v>
      </c>
      <c r="J1590" s="6" t="s">
        <v>3553</v>
      </c>
      <c r="K1590" s="3" t="s">
        <v>3714</v>
      </c>
      <c r="L1590" s="3" t="s">
        <v>3715</v>
      </c>
    </row>
    <row r="1591" spans="1:12" s="13" customFormat="1" ht="20.100000000000001" customHeight="1">
      <c r="A1591" s="36">
        <v>9</v>
      </c>
      <c r="B1591" s="5" t="s">
        <v>3710</v>
      </c>
      <c r="C1591" s="3" t="s">
        <v>83</v>
      </c>
      <c r="D1591" s="3" t="s">
        <v>10</v>
      </c>
      <c r="E1591" s="18">
        <f t="shared" si="35"/>
        <v>50</v>
      </c>
      <c r="F1591" s="18">
        <v>0</v>
      </c>
      <c r="G1591" s="61">
        <v>50</v>
      </c>
      <c r="H1591" s="18">
        <v>0</v>
      </c>
      <c r="I1591" s="6" t="s">
        <v>3435</v>
      </c>
      <c r="J1591" s="6" t="s">
        <v>3631</v>
      </c>
      <c r="K1591" s="3" t="s">
        <v>3711</v>
      </c>
      <c r="L1591" s="3" t="s">
        <v>3712</v>
      </c>
    </row>
    <row r="1592" spans="1:12" s="13" customFormat="1" ht="20.100000000000001" customHeight="1">
      <c r="A1592" s="36">
        <v>9</v>
      </c>
      <c r="B1592" s="5" t="s">
        <v>3708</v>
      </c>
      <c r="C1592" s="3" t="s">
        <v>147</v>
      </c>
      <c r="D1592" s="3" t="s">
        <v>10</v>
      </c>
      <c r="E1592" s="18">
        <f t="shared" si="35"/>
        <v>132</v>
      </c>
      <c r="F1592" s="18">
        <v>80</v>
      </c>
      <c r="G1592" s="61">
        <v>50</v>
      </c>
      <c r="H1592" s="18">
        <v>2</v>
      </c>
      <c r="I1592" s="6" t="s">
        <v>3435</v>
      </c>
      <c r="J1592" s="6" t="s">
        <v>2236</v>
      </c>
      <c r="K1592" s="3" t="s">
        <v>3593</v>
      </c>
      <c r="L1592" s="3" t="s">
        <v>3594</v>
      </c>
    </row>
    <row r="1593" spans="1:12" s="13" customFormat="1" ht="20.100000000000001" customHeight="1">
      <c r="A1593" s="36">
        <v>9</v>
      </c>
      <c r="B1593" s="5" t="s">
        <v>3709</v>
      </c>
      <c r="C1593" s="3" t="s">
        <v>147</v>
      </c>
      <c r="D1593" s="3" t="s">
        <v>10</v>
      </c>
      <c r="E1593" s="18">
        <f t="shared" si="35"/>
        <v>132</v>
      </c>
      <c r="F1593" s="18">
        <v>80</v>
      </c>
      <c r="G1593" s="61">
        <v>50</v>
      </c>
      <c r="H1593" s="18">
        <v>2</v>
      </c>
      <c r="I1593" s="6" t="s">
        <v>3435</v>
      </c>
      <c r="J1593" s="6" t="s">
        <v>2236</v>
      </c>
      <c r="K1593" s="3" t="s">
        <v>3593</v>
      </c>
      <c r="L1593" s="3" t="s">
        <v>3594</v>
      </c>
    </row>
    <row r="1594" spans="1:12" s="13" customFormat="1" ht="20.100000000000001" customHeight="1">
      <c r="A1594" s="36">
        <v>9</v>
      </c>
      <c r="B1594" s="5" t="s">
        <v>3706</v>
      </c>
      <c r="C1594" s="3" t="s">
        <v>147</v>
      </c>
      <c r="D1594" s="3" t="s">
        <v>10</v>
      </c>
      <c r="E1594" s="18">
        <v>91</v>
      </c>
      <c r="F1594" s="18">
        <v>80</v>
      </c>
      <c r="G1594" s="61">
        <v>11</v>
      </c>
      <c r="H1594" s="18">
        <v>0</v>
      </c>
      <c r="I1594" s="6" t="s">
        <v>3435</v>
      </c>
      <c r="J1594" s="6" t="s">
        <v>3531</v>
      </c>
      <c r="K1594" s="3" t="s">
        <v>3707</v>
      </c>
      <c r="L1594" s="3" t="s">
        <v>1074</v>
      </c>
    </row>
    <row r="1595" spans="1:12" s="13" customFormat="1" ht="20.100000000000001" customHeight="1">
      <c r="A1595" s="36">
        <v>9</v>
      </c>
      <c r="B1595" s="5" t="s">
        <v>910</v>
      </c>
      <c r="C1595" s="3" t="s">
        <v>14</v>
      </c>
      <c r="D1595" s="3" t="s">
        <v>10</v>
      </c>
      <c r="E1595" s="27">
        <v>10142</v>
      </c>
      <c r="F1595" s="27">
        <v>4310</v>
      </c>
      <c r="G1595" s="60">
        <v>5832</v>
      </c>
      <c r="H1595" s="27">
        <v>0</v>
      </c>
      <c r="I1595" s="6" t="s">
        <v>2674</v>
      </c>
      <c r="J1595" s="6" t="s">
        <v>2767</v>
      </c>
      <c r="K1595" s="3" t="s">
        <v>911</v>
      </c>
      <c r="L1595" s="3" t="s">
        <v>912</v>
      </c>
    </row>
    <row r="1596" spans="1:12" s="13" customFormat="1" ht="20.100000000000001" customHeight="1">
      <c r="A1596" s="36">
        <v>9</v>
      </c>
      <c r="B1596" s="5" t="s">
        <v>2763</v>
      </c>
      <c r="C1596" s="3" t="s">
        <v>14</v>
      </c>
      <c r="D1596" s="3" t="s">
        <v>10</v>
      </c>
      <c r="E1596" s="27">
        <f>SUM(F1596:J1596)</f>
        <v>870</v>
      </c>
      <c r="F1596" s="27">
        <v>403</v>
      </c>
      <c r="G1596" s="60">
        <v>430</v>
      </c>
      <c r="H1596" s="27">
        <v>37</v>
      </c>
      <c r="I1596" s="6" t="s">
        <v>2659</v>
      </c>
      <c r="J1596" s="6" t="s">
        <v>2764</v>
      </c>
      <c r="K1596" s="3" t="s">
        <v>900</v>
      </c>
      <c r="L1596" s="3" t="s">
        <v>901</v>
      </c>
    </row>
    <row r="1597" spans="1:12" s="13" customFormat="1" ht="20.100000000000001" customHeight="1">
      <c r="A1597" s="36">
        <v>9</v>
      </c>
      <c r="B1597" s="5" t="s">
        <v>913</v>
      </c>
      <c r="C1597" s="3" t="s">
        <v>83</v>
      </c>
      <c r="D1597" s="3" t="s">
        <v>10</v>
      </c>
      <c r="E1597" s="27">
        <v>8200</v>
      </c>
      <c r="F1597" s="27">
        <v>8000</v>
      </c>
      <c r="G1597" s="60">
        <v>200</v>
      </c>
      <c r="H1597" s="27">
        <v>0</v>
      </c>
      <c r="I1597" s="6" t="s">
        <v>2659</v>
      </c>
      <c r="J1597" s="6" t="s">
        <v>2768</v>
      </c>
      <c r="K1597" s="3" t="s">
        <v>887</v>
      </c>
      <c r="L1597" s="3" t="s">
        <v>888</v>
      </c>
    </row>
    <row r="1598" spans="1:12" s="13" customFormat="1" ht="20.100000000000001" customHeight="1">
      <c r="A1598" s="36">
        <v>9</v>
      </c>
      <c r="B1598" s="5" t="s">
        <v>914</v>
      </c>
      <c r="C1598" s="3" t="s">
        <v>83</v>
      </c>
      <c r="D1598" s="3" t="s">
        <v>10</v>
      </c>
      <c r="E1598" s="27">
        <v>200</v>
      </c>
      <c r="F1598" s="28">
        <v>0</v>
      </c>
      <c r="G1598" s="60">
        <v>200</v>
      </c>
      <c r="H1598" s="27">
        <v>0</v>
      </c>
      <c r="I1598" s="6" t="s">
        <v>2666</v>
      </c>
      <c r="J1598" s="6" t="s">
        <v>2728</v>
      </c>
      <c r="K1598" s="3" t="s">
        <v>887</v>
      </c>
      <c r="L1598" s="3" t="s">
        <v>888</v>
      </c>
    </row>
    <row r="1599" spans="1:12" s="13" customFormat="1" ht="20.100000000000001" customHeight="1">
      <c r="A1599" s="36">
        <v>9</v>
      </c>
      <c r="B1599" s="5" t="s">
        <v>906</v>
      </c>
      <c r="C1599" s="3" t="s">
        <v>83</v>
      </c>
      <c r="D1599" s="3" t="s">
        <v>10</v>
      </c>
      <c r="E1599" s="27">
        <v>150</v>
      </c>
      <c r="F1599" s="27">
        <v>0</v>
      </c>
      <c r="G1599" s="60">
        <v>150</v>
      </c>
      <c r="H1599" s="27">
        <v>0</v>
      </c>
      <c r="I1599" s="6" t="s">
        <v>2663</v>
      </c>
      <c r="J1599" s="6" t="s">
        <v>2664</v>
      </c>
      <c r="K1599" s="3" t="s">
        <v>569</v>
      </c>
      <c r="L1599" s="3" t="s">
        <v>570</v>
      </c>
    </row>
    <row r="1600" spans="1:12" s="13" customFormat="1" ht="20.100000000000001" customHeight="1">
      <c r="A1600" s="36">
        <v>9</v>
      </c>
      <c r="B1600" s="5" t="s">
        <v>907</v>
      </c>
      <c r="C1600" s="3" t="s">
        <v>83</v>
      </c>
      <c r="D1600" s="3" t="s">
        <v>10</v>
      </c>
      <c r="E1600" s="27">
        <v>100</v>
      </c>
      <c r="F1600" s="27">
        <v>0</v>
      </c>
      <c r="G1600" s="60">
        <v>100</v>
      </c>
      <c r="H1600" s="27">
        <v>0</v>
      </c>
      <c r="I1600" s="6" t="s">
        <v>2668</v>
      </c>
      <c r="J1600" s="6" t="s">
        <v>2669</v>
      </c>
      <c r="K1600" s="3" t="s">
        <v>908</v>
      </c>
      <c r="L1600" s="3" t="s">
        <v>909</v>
      </c>
    </row>
    <row r="1601" spans="1:12" s="13" customFormat="1" ht="20.100000000000001" customHeight="1">
      <c r="A1601" s="36">
        <v>9</v>
      </c>
      <c r="B1601" s="5" t="s">
        <v>904</v>
      </c>
      <c r="C1601" s="3" t="s">
        <v>193</v>
      </c>
      <c r="D1601" s="3" t="s">
        <v>10</v>
      </c>
      <c r="E1601" s="27">
        <v>100</v>
      </c>
      <c r="F1601" s="27">
        <v>0</v>
      </c>
      <c r="G1601" s="60">
        <v>95</v>
      </c>
      <c r="H1601" s="27">
        <v>5</v>
      </c>
      <c r="I1601" s="6" t="s">
        <v>2663</v>
      </c>
      <c r="J1601" s="6" t="s">
        <v>2664</v>
      </c>
      <c r="K1601" s="3" t="s">
        <v>564</v>
      </c>
      <c r="L1601" s="3" t="s">
        <v>2665</v>
      </c>
    </row>
    <row r="1602" spans="1:12" s="13" customFormat="1" ht="20.100000000000001" customHeight="1">
      <c r="A1602" s="36">
        <v>9</v>
      </c>
      <c r="B1602" s="5" t="s">
        <v>905</v>
      </c>
      <c r="C1602" s="3" t="s">
        <v>193</v>
      </c>
      <c r="D1602" s="3" t="s">
        <v>10</v>
      </c>
      <c r="E1602" s="27">
        <v>80</v>
      </c>
      <c r="F1602" s="27">
        <v>0</v>
      </c>
      <c r="G1602" s="60">
        <v>77</v>
      </c>
      <c r="H1602" s="27">
        <v>3</v>
      </c>
      <c r="I1602" s="6" t="s">
        <v>2659</v>
      </c>
      <c r="J1602" s="6" t="s">
        <v>1556</v>
      </c>
      <c r="K1602" s="3" t="s">
        <v>562</v>
      </c>
      <c r="L1602" s="3" t="s">
        <v>2662</v>
      </c>
    </row>
    <row r="1603" spans="1:12" s="13" customFormat="1" ht="20.100000000000001" customHeight="1">
      <c r="A1603" s="36">
        <v>9</v>
      </c>
      <c r="B1603" s="5" t="s">
        <v>915</v>
      </c>
      <c r="C1603" s="3" t="s">
        <v>83</v>
      </c>
      <c r="D1603" s="3" t="s">
        <v>10</v>
      </c>
      <c r="E1603" s="27">
        <v>40</v>
      </c>
      <c r="F1603" s="27">
        <v>0</v>
      </c>
      <c r="G1603" s="60">
        <v>40</v>
      </c>
      <c r="H1603" s="28" t="s">
        <v>2227</v>
      </c>
      <c r="I1603" s="6" t="s">
        <v>2666</v>
      </c>
      <c r="J1603" s="6" t="s">
        <v>625</v>
      </c>
      <c r="K1603" s="3" t="s">
        <v>916</v>
      </c>
      <c r="L1603" s="3" t="s">
        <v>917</v>
      </c>
    </row>
    <row r="1604" spans="1:12" s="13" customFormat="1" ht="20.100000000000001" customHeight="1">
      <c r="A1604" s="36">
        <v>9</v>
      </c>
      <c r="B1604" s="5" t="s">
        <v>903</v>
      </c>
      <c r="C1604" s="3" t="s">
        <v>193</v>
      </c>
      <c r="D1604" s="3" t="s">
        <v>10</v>
      </c>
      <c r="E1604" s="27">
        <v>30</v>
      </c>
      <c r="F1604" s="27">
        <v>0</v>
      </c>
      <c r="G1604" s="60">
        <v>27</v>
      </c>
      <c r="H1604" s="27">
        <v>3</v>
      </c>
      <c r="I1604" s="6" t="s">
        <v>2663</v>
      </c>
      <c r="J1604" s="6" t="s">
        <v>2664</v>
      </c>
      <c r="K1604" s="3" t="s">
        <v>755</v>
      </c>
      <c r="L1604" s="3" t="s">
        <v>2729</v>
      </c>
    </row>
    <row r="1605" spans="1:12" s="13" customFormat="1" ht="20.100000000000001" customHeight="1">
      <c r="A1605" s="36">
        <v>9</v>
      </c>
      <c r="B1605" s="5" t="s">
        <v>902</v>
      </c>
      <c r="C1605" s="3" t="s">
        <v>193</v>
      </c>
      <c r="D1605" s="3" t="s">
        <v>10</v>
      </c>
      <c r="E1605" s="27">
        <v>20</v>
      </c>
      <c r="F1605" s="27">
        <v>0</v>
      </c>
      <c r="G1605" s="60">
        <v>19</v>
      </c>
      <c r="H1605" s="27">
        <v>1</v>
      </c>
      <c r="I1605" s="6" t="s">
        <v>2765</v>
      </c>
      <c r="J1605" s="6" t="s">
        <v>2766</v>
      </c>
      <c r="K1605" s="3" t="s">
        <v>562</v>
      </c>
      <c r="L1605" s="3" t="s">
        <v>2662</v>
      </c>
    </row>
    <row r="1606" spans="1:12" s="13" customFormat="1" ht="20.100000000000001" customHeight="1">
      <c r="A1606" s="36">
        <v>9</v>
      </c>
      <c r="B1606" s="5" t="s">
        <v>4100</v>
      </c>
      <c r="C1606" s="3" t="s">
        <v>14</v>
      </c>
      <c r="D1606" s="3" t="s">
        <v>10</v>
      </c>
      <c r="E1606" s="27">
        <f>SUM(F1606:J1606)</f>
        <v>8390</v>
      </c>
      <c r="F1606" s="27">
        <v>4890</v>
      </c>
      <c r="G1606" s="60">
        <v>3400</v>
      </c>
      <c r="H1606" s="27">
        <v>100</v>
      </c>
      <c r="I1606" s="6" t="s">
        <v>3870</v>
      </c>
      <c r="J1606" s="6" t="s">
        <v>2402</v>
      </c>
      <c r="K1606" s="3" t="s">
        <v>4101</v>
      </c>
      <c r="L1606" s="3" t="s">
        <v>4102</v>
      </c>
    </row>
    <row r="1607" spans="1:12" s="13" customFormat="1" ht="20.100000000000001" customHeight="1">
      <c r="A1607" s="36">
        <v>9</v>
      </c>
      <c r="B1607" s="5" t="s">
        <v>4106</v>
      </c>
      <c r="C1607" s="3" t="s">
        <v>1647</v>
      </c>
      <c r="D1607" s="3" t="s">
        <v>10</v>
      </c>
      <c r="E1607" s="27">
        <v>970</v>
      </c>
      <c r="F1607" s="27">
        <v>120</v>
      </c>
      <c r="G1607" s="60">
        <v>800</v>
      </c>
      <c r="H1607" s="27">
        <v>50</v>
      </c>
      <c r="I1607" s="6" t="s">
        <v>3870</v>
      </c>
      <c r="J1607" s="6" t="s">
        <v>2402</v>
      </c>
      <c r="K1607" s="3" t="s">
        <v>4104</v>
      </c>
      <c r="L1607" s="3" t="s">
        <v>4105</v>
      </c>
    </row>
    <row r="1608" spans="1:12" s="13" customFormat="1" ht="20.100000000000001" customHeight="1">
      <c r="A1608" s="36">
        <v>9</v>
      </c>
      <c r="B1608" s="5" t="s">
        <v>4103</v>
      </c>
      <c r="C1608" s="3" t="s">
        <v>1647</v>
      </c>
      <c r="D1608" s="3" t="s">
        <v>67</v>
      </c>
      <c r="E1608" s="27">
        <v>1550</v>
      </c>
      <c r="F1608" s="27">
        <v>900</v>
      </c>
      <c r="G1608" s="60">
        <v>600</v>
      </c>
      <c r="H1608" s="27">
        <v>50</v>
      </c>
      <c r="I1608" s="6" t="s">
        <v>3870</v>
      </c>
      <c r="J1608" s="6" t="s">
        <v>2402</v>
      </c>
      <c r="K1608" s="3" t="s">
        <v>4104</v>
      </c>
      <c r="L1608" s="3" t="s">
        <v>4105</v>
      </c>
    </row>
    <row r="1609" spans="1:12" s="13" customFormat="1" ht="20.100000000000001" customHeight="1">
      <c r="A1609" s="36">
        <v>9</v>
      </c>
      <c r="B1609" s="5" t="s">
        <v>4107</v>
      </c>
      <c r="C1609" s="3" t="s">
        <v>83</v>
      </c>
      <c r="D1609" s="3" t="s">
        <v>10</v>
      </c>
      <c r="E1609" s="27">
        <v>250</v>
      </c>
      <c r="F1609" s="27">
        <v>10</v>
      </c>
      <c r="G1609" s="60">
        <v>240</v>
      </c>
      <c r="H1609" s="27">
        <v>0</v>
      </c>
      <c r="I1609" s="6" t="s">
        <v>1080</v>
      </c>
      <c r="J1609" s="6" t="s">
        <v>4108</v>
      </c>
      <c r="K1609" s="3" t="s">
        <v>1152</v>
      </c>
      <c r="L1609" s="3" t="s">
        <v>1153</v>
      </c>
    </row>
    <row r="1610" spans="1:12" s="13" customFormat="1" ht="20.100000000000001" customHeight="1">
      <c r="A1610" s="36">
        <v>9</v>
      </c>
      <c r="B1610" s="5" t="s">
        <v>4112</v>
      </c>
      <c r="C1610" s="3" t="s">
        <v>83</v>
      </c>
      <c r="D1610" s="3" t="s">
        <v>10</v>
      </c>
      <c r="E1610" s="27">
        <v>222</v>
      </c>
      <c r="F1610" s="27">
        <v>15</v>
      </c>
      <c r="G1610" s="60">
        <v>207</v>
      </c>
      <c r="H1610" s="27">
        <v>0</v>
      </c>
      <c r="I1610" s="6" t="s">
        <v>1080</v>
      </c>
      <c r="J1610" s="6" t="s">
        <v>4015</v>
      </c>
      <c r="K1610" s="3" t="s">
        <v>1184</v>
      </c>
      <c r="L1610" s="3" t="s">
        <v>1185</v>
      </c>
    </row>
    <row r="1611" spans="1:12" s="13" customFormat="1" ht="20.100000000000001" customHeight="1">
      <c r="A1611" s="36">
        <v>9</v>
      </c>
      <c r="B1611" s="5" t="s">
        <v>4109</v>
      </c>
      <c r="C1611" s="3" t="s">
        <v>1635</v>
      </c>
      <c r="D1611" s="3" t="s">
        <v>10</v>
      </c>
      <c r="E1611" s="27">
        <v>226</v>
      </c>
      <c r="F1611" s="27">
        <v>20</v>
      </c>
      <c r="G1611" s="60">
        <v>200</v>
      </c>
      <c r="H1611" s="27">
        <v>6</v>
      </c>
      <c r="I1611" s="6" t="s">
        <v>3985</v>
      </c>
      <c r="J1611" s="6" t="s">
        <v>2451</v>
      </c>
      <c r="K1611" s="3" t="s">
        <v>4110</v>
      </c>
      <c r="L1611" s="3" t="s">
        <v>4111</v>
      </c>
    </row>
    <row r="1612" spans="1:12" s="13" customFormat="1" ht="20.100000000000001" customHeight="1">
      <c r="A1612" s="36">
        <v>9</v>
      </c>
      <c r="B1612" s="23" t="s">
        <v>4113</v>
      </c>
      <c r="C1612" s="3" t="s">
        <v>1635</v>
      </c>
      <c r="D1612" s="3" t="s">
        <v>10</v>
      </c>
      <c r="E1612" s="27">
        <v>172</v>
      </c>
      <c r="F1612" s="27">
        <v>2</v>
      </c>
      <c r="G1612" s="60">
        <v>170</v>
      </c>
      <c r="H1612" s="27">
        <v>0</v>
      </c>
      <c r="I1612" s="6" t="s">
        <v>4053</v>
      </c>
      <c r="J1612" s="6" t="s">
        <v>3950</v>
      </c>
      <c r="K1612" s="3" t="s">
        <v>4114</v>
      </c>
      <c r="L1612" s="3" t="s">
        <v>4115</v>
      </c>
    </row>
    <row r="1613" spans="1:12" s="13" customFormat="1" ht="20.100000000000001" customHeight="1">
      <c r="A1613" s="36">
        <v>9</v>
      </c>
      <c r="B1613" s="5" t="s">
        <v>4116</v>
      </c>
      <c r="C1613" s="3" t="s">
        <v>1635</v>
      </c>
      <c r="D1613" s="3" t="s">
        <v>10</v>
      </c>
      <c r="E1613" s="27">
        <v>150</v>
      </c>
      <c r="F1613" s="27">
        <v>10</v>
      </c>
      <c r="G1613" s="60">
        <v>140</v>
      </c>
      <c r="H1613" s="27">
        <v>0</v>
      </c>
      <c r="I1613" s="6" t="s">
        <v>4053</v>
      </c>
      <c r="J1613" s="6" t="s">
        <v>1938</v>
      </c>
      <c r="K1613" s="3" t="s">
        <v>4117</v>
      </c>
      <c r="L1613" s="3" t="s">
        <v>4118</v>
      </c>
    </row>
    <row r="1614" spans="1:12" s="13" customFormat="1" ht="20.100000000000001" customHeight="1">
      <c r="A1614" s="36">
        <v>9</v>
      </c>
      <c r="B1614" s="5" t="s">
        <v>1186</v>
      </c>
      <c r="C1614" s="3" t="s">
        <v>194</v>
      </c>
      <c r="D1614" s="3" t="s">
        <v>10</v>
      </c>
      <c r="E1614" s="27">
        <v>100</v>
      </c>
      <c r="F1614" s="27">
        <v>0</v>
      </c>
      <c r="G1614" s="60">
        <v>100</v>
      </c>
      <c r="H1614" s="27">
        <v>0</v>
      </c>
      <c r="I1614" s="6" t="s">
        <v>1080</v>
      </c>
      <c r="J1614" s="6" t="s">
        <v>4119</v>
      </c>
      <c r="K1614" s="3" t="s">
        <v>1135</v>
      </c>
      <c r="L1614" s="3" t="s">
        <v>1136</v>
      </c>
    </row>
    <row r="1615" spans="1:12" s="13" customFormat="1" ht="20.100000000000001" customHeight="1">
      <c r="A1615" s="36">
        <v>9</v>
      </c>
      <c r="B1615" s="5" t="s">
        <v>4120</v>
      </c>
      <c r="C1615" s="3" t="s">
        <v>147</v>
      </c>
      <c r="D1615" s="3" t="s">
        <v>67</v>
      </c>
      <c r="E1615" s="27">
        <v>50.5</v>
      </c>
      <c r="F1615" s="27">
        <v>0</v>
      </c>
      <c r="G1615" s="60">
        <v>50</v>
      </c>
      <c r="H1615" s="27">
        <v>0.5</v>
      </c>
      <c r="I1615" s="6" t="s">
        <v>1080</v>
      </c>
      <c r="J1615" s="6" t="s">
        <v>2236</v>
      </c>
      <c r="K1615" s="3" t="s">
        <v>1175</v>
      </c>
      <c r="L1615" s="3" t="s">
        <v>1167</v>
      </c>
    </row>
    <row r="1616" spans="1:12" s="13" customFormat="1" ht="20.100000000000001" customHeight="1">
      <c r="A1616" s="36">
        <v>9</v>
      </c>
      <c r="B1616" s="5" t="s">
        <v>4121</v>
      </c>
      <c r="C1616" s="3" t="s">
        <v>4074</v>
      </c>
      <c r="D1616" s="3" t="s">
        <v>67</v>
      </c>
      <c r="E1616" s="27">
        <v>40.5</v>
      </c>
      <c r="F1616" s="27">
        <v>0</v>
      </c>
      <c r="G1616" s="60">
        <v>40</v>
      </c>
      <c r="H1616" s="27">
        <v>0.5</v>
      </c>
      <c r="I1616" s="6" t="s">
        <v>3854</v>
      </c>
      <c r="J1616" s="6" t="s">
        <v>4075</v>
      </c>
      <c r="K1616" s="3" t="s">
        <v>4076</v>
      </c>
      <c r="L1616" s="3" t="s">
        <v>4122</v>
      </c>
    </row>
    <row r="1617" spans="1:229" s="13" customFormat="1" ht="20.100000000000001" customHeight="1">
      <c r="A1617" s="36">
        <v>9</v>
      </c>
      <c r="B1617" s="5" t="s">
        <v>4123</v>
      </c>
      <c r="C1617" s="3" t="s">
        <v>147</v>
      </c>
      <c r="D1617" s="3" t="s">
        <v>67</v>
      </c>
      <c r="E1617" s="27">
        <v>30.5</v>
      </c>
      <c r="F1617" s="27">
        <v>0</v>
      </c>
      <c r="G1617" s="60">
        <v>30</v>
      </c>
      <c r="H1617" s="27">
        <v>0.5</v>
      </c>
      <c r="I1617" s="6" t="s">
        <v>1080</v>
      </c>
      <c r="J1617" s="6" t="s">
        <v>2236</v>
      </c>
      <c r="K1617" s="3" t="s">
        <v>1175</v>
      </c>
      <c r="L1617" s="3" t="s">
        <v>1167</v>
      </c>
    </row>
    <row r="1618" spans="1:229" s="13" customFormat="1" ht="20.100000000000001" customHeight="1">
      <c r="A1618" s="36">
        <v>9</v>
      </c>
      <c r="B1618" s="5" t="s">
        <v>31</v>
      </c>
      <c r="C1618" s="3" t="s">
        <v>14</v>
      </c>
      <c r="D1618" s="3" t="s">
        <v>10</v>
      </c>
      <c r="E1618" s="27">
        <f>SUM(F1618:J1618)</f>
        <v>2253</v>
      </c>
      <c r="F1618" s="27">
        <v>536</v>
      </c>
      <c r="G1618" s="60">
        <v>1662</v>
      </c>
      <c r="H1618" s="27">
        <v>55</v>
      </c>
      <c r="I1618" s="6" t="s">
        <v>11</v>
      </c>
      <c r="J1618" s="6" t="s">
        <v>12</v>
      </c>
      <c r="K1618" s="3" t="s">
        <v>21</v>
      </c>
      <c r="L1618" s="3" t="s">
        <v>22</v>
      </c>
    </row>
    <row r="1619" spans="1:229" s="13" customFormat="1" ht="20.100000000000001" customHeight="1">
      <c r="A1619" s="36">
        <v>9</v>
      </c>
      <c r="B1619" s="5" t="s">
        <v>30</v>
      </c>
      <c r="C1619" s="3" t="s">
        <v>14</v>
      </c>
      <c r="D1619" s="3" t="s">
        <v>10</v>
      </c>
      <c r="E1619" s="27">
        <f>SUM(F1619:J1619)</f>
        <v>2104</v>
      </c>
      <c r="F1619" s="27">
        <v>804</v>
      </c>
      <c r="G1619" s="60">
        <v>1270</v>
      </c>
      <c r="H1619" s="27">
        <v>30</v>
      </c>
      <c r="I1619" s="6" t="s">
        <v>11</v>
      </c>
      <c r="J1619" s="6" t="s">
        <v>12</v>
      </c>
      <c r="K1619" s="3" t="s">
        <v>15</v>
      </c>
      <c r="L1619" s="3" t="s">
        <v>16</v>
      </c>
    </row>
    <row r="1620" spans="1:229" s="13" customFormat="1" ht="20.100000000000001" customHeight="1">
      <c r="A1620" s="36">
        <v>9</v>
      </c>
      <c r="B1620" s="5" t="s">
        <v>32</v>
      </c>
      <c r="C1620" s="3" t="s">
        <v>14</v>
      </c>
      <c r="D1620" s="3" t="s">
        <v>10</v>
      </c>
      <c r="E1620" s="27">
        <f>SUM(F1620:J1620)</f>
        <v>1841</v>
      </c>
      <c r="F1620" s="27">
        <v>586</v>
      </c>
      <c r="G1620" s="60">
        <v>1225</v>
      </c>
      <c r="H1620" s="27">
        <v>30</v>
      </c>
      <c r="I1620" s="6" t="s">
        <v>11</v>
      </c>
      <c r="J1620" s="6" t="s">
        <v>12</v>
      </c>
      <c r="K1620" s="3" t="s">
        <v>18</v>
      </c>
      <c r="L1620" s="3" t="s">
        <v>19</v>
      </c>
    </row>
    <row r="1621" spans="1:229" s="13" customFormat="1" ht="20.100000000000001" customHeight="1">
      <c r="A1621" s="36">
        <v>9</v>
      </c>
      <c r="B1621" s="5" t="s">
        <v>1604</v>
      </c>
      <c r="C1621" s="3" t="s">
        <v>193</v>
      </c>
      <c r="D1621" s="3" t="s">
        <v>10</v>
      </c>
      <c r="E1621" s="27">
        <v>80</v>
      </c>
      <c r="F1621" s="27">
        <v>0</v>
      </c>
      <c r="G1621" s="60">
        <v>80</v>
      </c>
      <c r="H1621" s="27">
        <v>0</v>
      </c>
      <c r="I1621" s="6" t="s">
        <v>11</v>
      </c>
      <c r="J1621" s="6" t="s">
        <v>1574</v>
      </c>
      <c r="K1621" s="3" t="s">
        <v>1592</v>
      </c>
      <c r="L1621" s="3" t="s">
        <v>1593</v>
      </c>
    </row>
    <row r="1622" spans="1:229" s="13" customFormat="1" ht="20.100000000000001" customHeight="1">
      <c r="A1622" s="36">
        <v>9</v>
      </c>
      <c r="B1622" s="5" t="s">
        <v>1601</v>
      </c>
      <c r="C1622" s="3" t="s">
        <v>193</v>
      </c>
      <c r="D1622" s="3" t="s">
        <v>10</v>
      </c>
      <c r="E1622" s="27">
        <f>SUM(F1622:J1622)</f>
        <v>30</v>
      </c>
      <c r="F1622" s="27">
        <v>0</v>
      </c>
      <c r="G1622" s="60">
        <v>30</v>
      </c>
      <c r="H1622" s="27">
        <v>0</v>
      </c>
      <c r="I1622" s="6" t="s">
        <v>11</v>
      </c>
      <c r="J1622" s="6" t="s">
        <v>1552</v>
      </c>
      <c r="K1622" s="3" t="s">
        <v>1602</v>
      </c>
      <c r="L1622" s="3" t="s">
        <v>1603</v>
      </c>
    </row>
    <row r="1623" spans="1:229" s="13" customFormat="1" ht="20.100000000000001" customHeight="1">
      <c r="A1623" s="36">
        <v>9</v>
      </c>
      <c r="B1623" s="5" t="s">
        <v>8098</v>
      </c>
      <c r="C1623" s="3" t="s">
        <v>193</v>
      </c>
      <c r="D1623" s="3" t="s">
        <v>8099</v>
      </c>
      <c r="E1623" s="18">
        <v>50</v>
      </c>
      <c r="F1623" s="18">
        <v>0</v>
      </c>
      <c r="G1623" s="61">
        <v>50</v>
      </c>
      <c r="H1623" s="18">
        <v>0</v>
      </c>
      <c r="I1623" s="6" t="s">
        <v>8082</v>
      </c>
      <c r="J1623" s="3"/>
      <c r="K1623" s="3" t="s">
        <v>8100</v>
      </c>
      <c r="L1623" s="3" t="s">
        <v>8101</v>
      </c>
      <c r="M1623" s="8"/>
      <c r="N1623" s="8"/>
      <c r="O1623" s="8"/>
      <c r="P1623" s="8"/>
      <c r="Q1623" s="8"/>
      <c r="R1623" s="8"/>
      <c r="S1623" s="8"/>
      <c r="T1623" s="8"/>
      <c r="U1623" s="8"/>
      <c r="V1623" s="8"/>
      <c r="W1623" s="8"/>
      <c r="X1623" s="8"/>
      <c r="Y1623" s="8"/>
      <c r="Z1623" s="8"/>
      <c r="AA1623" s="8"/>
      <c r="AB1623" s="8"/>
      <c r="AC1623" s="8"/>
      <c r="AD1623" s="8"/>
      <c r="AE1623" s="8"/>
      <c r="AF1623" s="8"/>
      <c r="AG1623" s="8"/>
      <c r="AH1623" s="8"/>
      <c r="AI1623" s="8"/>
      <c r="AJ1623" s="8"/>
      <c r="AK1623" s="8"/>
      <c r="AL1623" s="8"/>
      <c r="AM1623" s="8"/>
      <c r="AN1623" s="8"/>
      <c r="AO1623" s="8"/>
      <c r="AP1623" s="8"/>
      <c r="AQ1623" s="8"/>
      <c r="AR1623" s="8"/>
      <c r="AS1623" s="8"/>
      <c r="AT1623" s="8"/>
      <c r="AU1623" s="8"/>
      <c r="AV1623" s="8"/>
      <c r="AW1623" s="8"/>
      <c r="AX1623" s="8"/>
      <c r="AY1623" s="8"/>
      <c r="AZ1623" s="8"/>
      <c r="BA1623" s="8"/>
      <c r="BB1623" s="8"/>
      <c r="BC1623" s="8"/>
      <c r="BD1623" s="8"/>
      <c r="BE1623" s="8"/>
      <c r="BF1623" s="8"/>
      <c r="BG1623" s="8"/>
      <c r="BH1623" s="8"/>
      <c r="BI1623" s="8"/>
      <c r="BJ1623" s="8"/>
      <c r="BK1623" s="8"/>
      <c r="BL1623" s="8"/>
      <c r="BM1623" s="8"/>
      <c r="BN1623" s="8"/>
      <c r="BO1623" s="8"/>
      <c r="BP1623" s="8"/>
      <c r="BQ1623" s="8"/>
      <c r="BR1623" s="8"/>
      <c r="BS1623" s="8"/>
      <c r="BT1623" s="8"/>
      <c r="BU1623" s="8"/>
      <c r="BV1623" s="8"/>
      <c r="BW1623" s="8"/>
      <c r="BX1623" s="8"/>
      <c r="BY1623" s="8"/>
      <c r="BZ1623" s="8"/>
      <c r="CA1623" s="8"/>
      <c r="CB1623" s="8"/>
      <c r="CC1623" s="8"/>
      <c r="CD1623" s="8"/>
      <c r="CE1623" s="8"/>
      <c r="CF1623" s="8"/>
      <c r="CG1623" s="8"/>
      <c r="CH1623" s="8"/>
      <c r="CI1623" s="8"/>
      <c r="CJ1623" s="8"/>
      <c r="CK1623" s="8"/>
      <c r="CL1623" s="8"/>
      <c r="CM1623" s="8"/>
      <c r="CN1623" s="8"/>
      <c r="CO1623" s="8"/>
      <c r="CP1623" s="8"/>
      <c r="CQ1623" s="8"/>
      <c r="CR1623" s="8"/>
      <c r="CS1623" s="8"/>
      <c r="CT1623" s="8"/>
      <c r="CU1623" s="8"/>
      <c r="CV1623" s="8"/>
      <c r="CW1623" s="8"/>
      <c r="CX1623" s="8"/>
      <c r="CY1623" s="8"/>
      <c r="CZ1623" s="8"/>
      <c r="DA1623" s="8"/>
      <c r="DB1623" s="8"/>
      <c r="DC1623" s="8"/>
      <c r="DD1623" s="8"/>
      <c r="DE1623" s="8"/>
      <c r="DF1623" s="8"/>
      <c r="DG1623" s="8"/>
      <c r="DH1623" s="8"/>
      <c r="DI1623" s="8"/>
      <c r="DJ1623" s="8"/>
      <c r="DK1623" s="8"/>
      <c r="DL1623" s="8"/>
      <c r="DM1623" s="8"/>
      <c r="DN1623" s="8"/>
      <c r="DO1623" s="8"/>
      <c r="DP1623" s="8"/>
      <c r="DQ1623" s="8"/>
      <c r="DR1623" s="8"/>
      <c r="DS1623" s="8"/>
      <c r="DT1623" s="8"/>
      <c r="DU1623" s="8"/>
      <c r="DV1623" s="8"/>
      <c r="DW1623" s="8"/>
      <c r="DX1623" s="8"/>
      <c r="DY1623" s="8"/>
      <c r="DZ1623" s="8"/>
      <c r="EA1623" s="8"/>
      <c r="EB1623" s="8"/>
      <c r="EC1623" s="8"/>
      <c r="ED1623" s="8"/>
      <c r="EE1623" s="8"/>
      <c r="EF1623" s="8"/>
      <c r="EG1623" s="8"/>
      <c r="EH1623" s="8"/>
      <c r="EI1623" s="8"/>
      <c r="EJ1623" s="8"/>
      <c r="EK1623" s="8"/>
      <c r="EL1623" s="8"/>
      <c r="EM1623" s="8"/>
      <c r="EN1623" s="8"/>
      <c r="EO1623" s="8"/>
      <c r="EP1623" s="8"/>
      <c r="EQ1623" s="8"/>
      <c r="ER1623" s="8"/>
      <c r="ES1623" s="8"/>
      <c r="ET1623" s="8"/>
      <c r="EU1623" s="8"/>
      <c r="EV1623" s="8"/>
      <c r="EW1623" s="8"/>
      <c r="EX1623" s="8"/>
      <c r="EY1623" s="8"/>
      <c r="EZ1623" s="8"/>
      <c r="FA1623" s="8"/>
      <c r="FB1623" s="8"/>
      <c r="FC1623" s="8"/>
      <c r="FD1623" s="8"/>
      <c r="FE1623" s="8"/>
      <c r="FF1623" s="8"/>
      <c r="FG1623" s="8"/>
      <c r="FH1623" s="8"/>
      <c r="FI1623" s="8"/>
      <c r="FJ1623" s="8"/>
      <c r="FK1623" s="8"/>
      <c r="FL1623" s="8"/>
      <c r="FM1623" s="8"/>
      <c r="FN1623" s="8"/>
      <c r="FO1623" s="8"/>
      <c r="FP1623" s="8"/>
      <c r="FQ1623" s="8"/>
      <c r="FR1623" s="8"/>
      <c r="FS1623" s="8"/>
      <c r="FT1623" s="8"/>
      <c r="FU1623" s="8"/>
      <c r="FV1623" s="8"/>
      <c r="FW1623" s="8"/>
      <c r="FX1623" s="8"/>
      <c r="FY1623" s="8"/>
      <c r="FZ1623" s="8"/>
      <c r="GA1623" s="8"/>
      <c r="GB1623" s="8"/>
      <c r="GC1623" s="8"/>
      <c r="GD1623" s="8"/>
      <c r="GE1623" s="8"/>
      <c r="GF1623" s="8"/>
      <c r="GG1623" s="8"/>
      <c r="GH1623" s="8"/>
      <c r="GI1623" s="8"/>
      <c r="GJ1623" s="8"/>
      <c r="GK1623" s="8"/>
      <c r="GL1623" s="8"/>
      <c r="GM1623" s="8"/>
      <c r="GN1623" s="8"/>
      <c r="GO1623" s="8"/>
      <c r="GP1623" s="8"/>
      <c r="GQ1623" s="8"/>
      <c r="GR1623" s="8"/>
      <c r="GS1623" s="8"/>
      <c r="GT1623" s="8"/>
      <c r="GU1623" s="8"/>
      <c r="GV1623" s="8"/>
      <c r="GW1623" s="8"/>
      <c r="GX1623" s="8"/>
      <c r="GY1623" s="8"/>
      <c r="GZ1623" s="8"/>
      <c r="HA1623" s="8"/>
      <c r="HB1623" s="8"/>
      <c r="HC1623" s="8"/>
      <c r="HD1623" s="8"/>
      <c r="HE1623" s="8"/>
      <c r="HF1623" s="8"/>
      <c r="HG1623" s="8"/>
      <c r="HH1623" s="8"/>
      <c r="HI1623" s="8"/>
      <c r="HJ1623" s="8"/>
      <c r="HK1623" s="8"/>
      <c r="HL1623" s="8"/>
      <c r="HM1623" s="8"/>
      <c r="HN1623" s="8"/>
      <c r="HO1623" s="8"/>
      <c r="HP1623" s="8"/>
      <c r="HQ1623" s="8"/>
      <c r="HR1623" s="8"/>
      <c r="HS1623" s="8"/>
      <c r="HT1623" s="8"/>
      <c r="HU1623" s="8"/>
    </row>
    <row r="1624" spans="1:229" s="13" customFormat="1" ht="20.100000000000001" customHeight="1">
      <c r="A1624" s="36">
        <v>9</v>
      </c>
      <c r="B1624" s="5" t="s">
        <v>1761</v>
      </c>
      <c r="C1624" s="3" t="s">
        <v>1741</v>
      </c>
      <c r="D1624" s="3" t="s">
        <v>1573</v>
      </c>
      <c r="E1624" s="28">
        <f>SUM(F1624:J1624)</f>
        <v>2054</v>
      </c>
      <c r="F1624" s="28">
        <v>1554</v>
      </c>
      <c r="G1624" s="59">
        <v>500</v>
      </c>
      <c r="H1624" s="28">
        <v>0</v>
      </c>
      <c r="I1624" s="3" t="s">
        <v>1649</v>
      </c>
      <c r="J1624" s="6" t="s">
        <v>1758</v>
      </c>
      <c r="K1624" s="3" t="s">
        <v>1762</v>
      </c>
      <c r="L1624" s="3" t="s">
        <v>1763</v>
      </c>
    </row>
    <row r="1625" spans="1:229" s="13" customFormat="1" ht="20.100000000000001" customHeight="1">
      <c r="A1625" s="36">
        <v>9</v>
      </c>
      <c r="B1625" s="5" t="s">
        <v>5040</v>
      </c>
      <c r="C1625" s="3" t="s">
        <v>193</v>
      </c>
      <c r="D1625" s="3" t="s">
        <v>10</v>
      </c>
      <c r="E1625" s="27">
        <v>13401</v>
      </c>
      <c r="F1625" s="27">
        <v>3752.28</v>
      </c>
      <c r="G1625" s="60">
        <v>8576.64</v>
      </c>
      <c r="H1625" s="27">
        <v>1072.08</v>
      </c>
      <c r="I1625" s="6" t="s">
        <v>5030</v>
      </c>
      <c r="J1625" s="6" t="s">
        <v>5031</v>
      </c>
      <c r="K1625" s="3" t="s">
        <v>5032</v>
      </c>
      <c r="L1625" s="3" t="s">
        <v>5033</v>
      </c>
    </row>
    <row r="1626" spans="1:229" s="13" customFormat="1" ht="20.100000000000001" customHeight="1">
      <c r="A1626" s="36">
        <v>9</v>
      </c>
      <c r="B1626" s="5" t="s">
        <v>5042</v>
      </c>
      <c r="C1626" s="3" t="s">
        <v>194</v>
      </c>
      <c r="D1626" s="3" t="s">
        <v>10</v>
      </c>
      <c r="E1626" s="27">
        <v>1164</v>
      </c>
      <c r="F1626" s="27">
        <v>174.6</v>
      </c>
      <c r="G1626" s="60">
        <v>896.28</v>
      </c>
      <c r="H1626" s="27">
        <v>93.12</v>
      </c>
      <c r="I1626" s="6" t="s">
        <v>5030</v>
      </c>
      <c r="J1626" s="6" t="s">
        <v>5031</v>
      </c>
      <c r="K1626" s="3" t="s">
        <v>5038</v>
      </c>
      <c r="L1626" s="3" t="s">
        <v>5039</v>
      </c>
    </row>
    <row r="1627" spans="1:229" s="13" customFormat="1" ht="20.100000000000001" customHeight="1">
      <c r="A1627" s="36">
        <v>9</v>
      </c>
      <c r="B1627" s="5" t="s">
        <v>5041</v>
      </c>
      <c r="C1627" s="3" t="s">
        <v>194</v>
      </c>
      <c r="D1627" s="3" t="s">
        <v>10</v>
      </c>
      <c r="E1627" s="27">
        <v>1535</v>
      </c>
      <c r="F1627" s="27">
        <v>936.35</v>
      </c>
      <c r="G1627" s="60">
        <v>475.85</v>
      </c>
      <c r="H1627" s="27">
        <v>122.8</v>
      </c>
      <c r="I1627" s="6" t="s">
        <v>5030</v>
      </c>
      <c r="J1627" s="6" t="s">
        <v>5031</v>
      </c>
      <c r="K1627" s="3" t="s">
        <v>5035</v>
      </c>
      <c r="L1627" s="3" t="s">
        <v>5036</v>
      </c>
    </row>
    <row r="1628" spans="1:229" s="13" customFormat="1" ht="20.100000000000001" customHeight="1">
      <c r="A1628" s="35">
        <v>9</v>
      </c>
      <c r="B1628" s="19" t="s">
        <v>3001</v>
      </c>
      <c r="C1628" s="20" t="s">
        <v>83</v>
      </c>
      <c r="D1628" s="20" t="s">
        <v>10</v>
      </c>
      <c r="E1628" s="22">
        <f>SUM(F1628:J1628)</f>
        <v>230</v>
      </c>
      <c r="F1628" s="22">
        <v>20</v>
      </c>
      <c r="G1628" s="62">
        <v>200</v>
      </c>
      <c r="H1628" s="22">
        <v>10</v>
      </c>
      <c r="I1628" s="21" t="s">
        <v>929</v>
      </c>
      <c r="J1628" s="21" t="s">
        <v>2836</v>
      </c>
      <c r="K1628" s="20" t="s">
        <v>3002</v>
      </c>
      <c r="L1628" s="20" t="s">
        <v>3003</v>
      </c>
    </row>
    <row r="1629" spans="1:229" s="13" customFormat="1" ht="20.100000000000001" customHeight="1">
      <c r="A1629" s="35">
        <v>9</v>
      </c>
      <c r="B1629" s="19" t="s">
        <v>3004</v>
      </c>
      <c r="C1629" s="20" t="s">
        <v>83</v>
      </c>
      <c r="D1629" s="20" t="s">
        <v>10</v>
      </c>
      <c r="E1629" s="22">
        <f>SUM(F1629:J1629)</f>
        <v>280</v>
      </c>
      <c r="F1629" s="22">
        <v>180</v>
      </c>
      <c r="G1629" s="62">
        <v>70</v>
      </c>
      <c r="H1629" s="22">
        <v>30</v>
      </c>
      <c r="I1629" s="21" t="s">
        <v>929</v>
      </c>
      <c r="J1629" s="20" t="s">
        <v>3005</v>
      </c>
      <c r="K1629" s="20" t="s">
        <v>3006</v>
      </c>
      <c r="L1629" s="20" t="s">
        <v>3007</v>
      </c>
    </row>
    <row r="1630" spans="1:229" s="13" customFormat="1" ht="20.100000000000001" customHeight="1">
      <c r="A1630" s="36">
        <v>9</v>
      </c>
      <c r="B1630" s="5" t="s">
        <v>1202</v>
      </c>
      <c r="C1630" s="3" t="s">
        <v>83</v>
      </c>
      <c r="D1630" s="3" t="s">
        <v>10</v>
      </c>
      <c r="E1630" s="27">
        <f>SUM(F1630:J1630)</f>
        <v>962</v>
      </c>
      <c r="F1630" s="27">
        <v>752</v>
      </c>
      <c r="G1630" s="60">
        <v>200</v>
      </c>
      <c r="H1630" s="27">
        <v>10</v>
      </c>
      <c r="I1630" s="6" t="s">
        <v>1201</v>
      </c>
      <c r="J1630" s="6" t="s">
        <v>4424</v>
      </c>
      <c r="K1630" s="3" t="s">
        <v>4456</v>
      </c>
      <c r="L1630" s="3" t="s">
        <v>1203</v>
      </c>
    </row>
    <row r="1631" spans="1:229" s="13" customFormat="1" ht="20.100000000000001" customHeight="1">
      <c r="A1631" s="36">
        <v>9</v>
      </c>
      <c r="B1631" s="5" t="s">
        <v>1372</v>
      </c>
      <c r="C1631" s="3" t="s">
        <v>83</v>
      </c>
      <c r="D1631" s="3" t="s">
        <v>10</v>
      </c>
      <c r="E1631" s="27">
        <v>2880</v>
      </c>
      <c r="F1631" s="27">
        <v>2600</v>
      </c>
      <c r="G1631" s="60">
        <v>250</v>
      </c>
      <c r="H1631" s="27">
        <v>30</v>
      </c>
      <c r="I1631" s="6" t="s">
        <v>1219</v>
      </c>
      <c r="J1631" s="6" t="s">
        <v>1240</v>
      </c>
      <c r="K1631" s="3" t="s">
        <v>1321</v>
      </c>
      <c r="L1631" s="3" t="s">
        <v>1322</v>
      </c>
    </row>
    <row r="1632" spans="1:229" s="13" customFormat="1" ht="20.100000000000001" customHeight="1">
      <c r="A1632" s="36">
        <v>9</v>
      </c>
      <c r="B1632" s="5" t="s">
        <v>1375</v>
      </c>
      <c r="C1632" s="3" t="s">
        <v>147</v>
      </c>
      <c r="D1632" s="3" t="s">
        <v>10</v>
      </c>
      <c r="E1632" s="27">
        <v>325</v>
      </c>
      <c r="F1632" s="27">
        <v>100</v>
      </c>
      <c r="G1632" s="60">
        <v>220</v>
      </c>
      <c r="H1632" s="27">
        <v>5</v>
      </c>
      <c r="I1632" s="6" t="s">
        <v>1219</v>
      </c>
      <c r="J1632" s="6" t="s">
        <v>1335</v>
      </c>
      <c r="K1632" s="3" t="s">
        <v>1376</v>
      </c>
      <c r="L1632" s="3" t="s">
        <v>1377</v>
      </c>
    </row>
    <row r="1633" spans="1:12" s="13" customFormat="1" ht="20.100000000000001" customHeight="1">
      <c r="A1633" s="36">
        <v>9</v>
      </c>
      <c r="B1633" s="5" t="s">
        <v>1387</v>
      </c>
      <c r="C1633" s="3" t="s">
        <v>147</v>
      </c>
      <c r="D1633" s="3" t="s">
        <v>10</v>
      </c>
      <c r="E1633" s="27">
        <v>563</v>
      </c>
      <c r="F1633" s="27">
        <v>373</v>
      </c>
      <c r="G1633" s="60">
        <v>180</v>
      </c>
      <c r="H1633" s="27">
        <v>10</v>
      </c>
      <c r="I1633" s="6" t="s">
        <v>1219</v>
      </c>
      <c r="J1633" s="6" t="s">
        <v>1335</v>
      </c>
      <c r="K1633" s="3" t="s">
        <v>1337</v>
      </c>
      <c r="L1633" s="3" t="s">
        <v>1338</v>
      </c>
    </row>
    <row r="1634" spans="1:12" s="13" customFormat="1" ht="20.100000000000001" customHeight="1">
      <c r="A1634" s="36">
        <v>9</v>
      </c>
      <c r="B1634" s="5" t="s">
        <v>1419</v>
      </c>
      <c r="C1634" s="3" t="s">
        <v>83</v>
      </c>
      <c r="D1634" s="3" t="s">
        <v>10</v>
      </c>
      <c r="E1634" s="27">
        <v>115</v>
      </c>
      <c r="F1634" s="27">
        <v>10</v>
      </c>
      <c r="G1634" s="60">
        <v>100</v>
      </c>
      <c r="H1634" s="27">
        <v>5</v>
      </c>
      <c r="I1634" s="6" t="s">
        <v>1219</v>
      </c>
      <c r="J1634" s="6" t="s">
        <v>1240</v>
      </c>
      <c r="K1634" s="3" t="s">
        <v>1321</v>
      </c>
      <c r="L1634" s="3" t="s">
        <v>1322</v>
      </c>
    </row>
    <row r="1635" spans="1:12" s="13" customFormat="1" ht="20.100000000000001" customHeight="1">
      <c r="A1635" s="36">
        <v>9</v>
      </c>
      <c r="B1635" s="5" t="s">
        <v>1420</v>
      </c>
      <c r="C1635" s="3" t="s">
        <v>83</v>
      </c>
      <c r="D1635" s="3" t="s">
        <v>10</v>
      </c>
      <c r="E1635" s="27">
        <v>415</v>
      </c>
      <c r="F1635" s="27">
        <v>300</v>
      </c>
      <c r="G1635" s="60">
        <v>100</v>
      </c>
      <c r="H1635" s="27">
        <v>15</v>
      </c>
      <c r="I1635" s="6" t="s">
        <v>1219</v>
      </c>
      <c r="J1635" s="6" t="s">
        <v>1240</v>
      </c>
      <c r="K1635" s="3" t="s">
        <v>1321</v>
      </c>
      <c r="L1635" s="3" t="s">
        <v>1322</v>
      </c>
    </row>
    <row r="1636" spans="1:12" s="13" customFormat="1" ht="20.100000000000001" customHeight="1">
      <c r="A1636" s="36">
        <v>9</v>
      </c>
      <c r="B1636" s="5" t="s">
        <v>1426</v>
      </c>
      <c r="C1636" s="3" t="s">
        <v>83</v>
      </c>
      <c r="D1636" s="3" t="s">
        <v>10</v>
      </c>
      <c r="E1636" s="27">
        <v>913</v>
      </c>
      <c r="F1636" s="27">
        <v>761</v>
      </c>
      <c r="G1636" s="60">
        <v>92</v>
      </c>
      <c r="H1636" s="27">
        <v>60</v>
      </c>
      <c r="I1636" s="6" t="s">
        <v>1219</v>
      </c>
      <c r="J1636" s="6" t="s">
        <v>1247</v>
      </c>
      <c r="K1636" s="3" t="s">
        <v>1409</v>
      </c>
      <c r="L1636" s="3" t="s">
        <v>1410</v>
      </c>
    </row>
    <row r="1637" spans="1:12" s="13" customFormat="1" ht="20.100000000000001" customHeight="1">
      <c r="A1637" s="36">
        <v>9</v>
      </c>
      <c r="B1637" s="5" t="s">
        <v>1448</v>
      </c>
      <c r="C1637" s="3" t="s">
        <v>83</v>
      </c>
      <c r="D1637" s="3" t="s">
        <v>10</v>
      </c>
      <c r="E1637" s="27">
        <v>870</v>
      </c>
      <c r="F1637" s="27">
        <v>800</v>
      </c>
      <c r="G1637" s="60">
        <v>60</v>
      </c>
      <c r="H1637" s="27">
        <v>10</v>
      </c>
      <c r="I1637" s="6" t="s">
        <v>1219</v>
      </c>
      <c r="J1637" s="6" t="s">
        <v>1247</v>
      </c>
      <c r="K1637" s="3" t="s">
        <v>1332</v>
      </c>
      <c r="L1637" s="3" t="s">
        <v>1333</v>
      </c>
    </row>
    <row r="1638" spans="1:12" s="13" customFormat="1" ht="20.100000000000001" customHeight="1">
      <c r="A1638" s="36">
        <v>9</v>
      </c>
      <c r="B1638" s="5" t="s">
        <v>1460</v>
      </c>
      <c r="C1638" s="3" t="s">
        <v>147</v>
      </c>
      <c r="D1638" s="3" t="s">
        <v>10</v>
      </c>
      <c r="E1638" s="27">
        <v>50</v>
      </c>
      <c r="F1638" s="27">
        <v>5</v>
      </c>
      <c r="G1638" s="60">
        <v>40</v>
      </c>
      <c r="H1638" s="27">
        <v>5</v>
      </c>
      <c r="I1638" s="6" t="s">
        <v>1219</v>
      </c>
      <c r="J1638" s="6" t="s">
        <v>1335</v>
      </c>
      <c r="K1638" s="3" t="s">
        <v>1385</v>
      </c>
      <c r="L1638" s="3" t="s">
        <v>1386</v>
      </c>
    </row>
    <row r="1639" spans="1:12" s="13" customFormat="1" ht="20.100000000000001" customHeight="1">
      <c r="A1639" s="36">
        <v>9</v>
      </c>
      <c r="B1639" s="5" t="s">
        <v>2651</v>
      </c>
      <c r="C1639" s="3" t="s">
        <v>14</v>
      </c>
      <c r="D1639" s="3" t="s">
        <v>10</v>
      </c>
      <c r="E1639" s="27">
        <f>SUM(F1639:J1639)</f>
        <v>600</v>
      </c>
      <c r="F1639" s="27">
        <v>320</v>
      </c>
      <c r="G1639" s="60">
        <v>240</v>
      </c>
      <c r="H1639" s="27">
        <v>40</v>
      </c>
      <c r="I1639" s="6" t="s">
        <v>2635</v>
      </c>
      <c r="J1639" s="6" t="s">
        <v>2545</v>
      </c>
      <c r="K1639" s="3" t="s">
        <v>2652</v>
      </c>
      <c r="L1639" s="3" t="s">
        <v>2653</v>
      </c>
    </row>
    <row r="1640" spans="1:12" s="13" customFormat="1" ht="20.100000000000001" customHeight="1">
      <c r="A1640" s="36">
        <v>9</v>
      </c>
      <c r="B1640" s="5" t="s">
        <v>2647</v>
      </c>
      <c r="C1640" s="3" t="s">
        <v>2634</v>
      </c>
      <c r="D1640" s="3" t="s">
        <v>1648</v>
      </c>
      <c r="E1640" s="27">
        <f>SUM(F1640:J1640)</f>
        <v>50</v>
      </c>
      <c r="F1640" s="27">
        <v>0</v>
      </c>
      <c r="G1640" s="60">
        <v>50</v>
      </c>
      <c r="H1640" s="27">
        <v>0</v>
      </c>
      <c r="I1640" s="6" t="s">
        <v>2635</v>
      </c>
      <c r="J1640" s="6" t="s">
        <v>2648</v>
      </c>
      <c r="K1640" s="3" t="s">
        <v>2649</v>
      </c>
      <c r="L1640" s="3" t="s">
        <v>2650</v>
      </c>
    </row>
    <row r="1641" spans="1:12" s="13" customFormat="1" ht="20.100000000000001" customHeight="1">
      <c r="A1641" s="36">
        <v>10</v>
      </c>
      <c r="B1641" s="5" t="s">
        <v>524</v>
      </c>
      <c r="C1641" s="3" t="s">
        <v>2449</v>
      </c>
      <c r="D1641" s="3" t="s">
        <v>10</v>
      </c>
      <c r="E1641" s="28">
        <v>900</v>
      </c>
      <c r="F1641" s="28">
        <v>300</v>
      </c>
      <c r="G1641" s="59">
        <v>450</v>
      </c>
      <c r="H1641" s="28">
        <v>50</v>
      </c>
      <c r="I1641" s="6" t="s">
        <v>491</v>
      </c>
      <c r="J1641" s="3" t="s">
        <v>502</v>
      </c>
      <c r="K1641" s="3" t="s">
        <v>504</v>
      </c>
      <c r="L1641" s="3" t="s">
        <v>505</v>
      </c>
    </row>
    <row r="1642" spans="1:12" s="13" customFormat="1" ht="20.100000000000001" customHeight="1">
      <c r="A1642" s="36">
        <v>10</v>
      </c>
      <c r="B1642" s="5" t="s">
        <v>2450</v>
      </c>
      <c r="C1642" s="3" t="s">
        <v>83</v>
      </c>
      <c r="D1642" s="3" t="s">
        <v>10</v>
      </c>
      <c r="E1642" s="28">
        <f>SUM(F1642:J1642)</f>
        <v>1450</v>
      </c>
      <c r="F1642" s="28">
        <v>1000</v>
      </c>
      <c r="G1642" s="59">
        <v>400</v>
      </c>
      <c r="H1642" s="28">
        <v>50</v>
      </c>
      <c r="I1642" s="6" t="s">
        <v>491</v>
      </c>
      <c r="J1642" s="3" t="s">
        <v>2451</v>
      </c>
      <c r="K1642" s="3" t="s">
        <v>2452</v>
      </c>
      <c r="L1642" s="3" t="s">
        <v>2453</v>
      </c>
    </row>
    <row r="1643" spans="1:12" s="13" customFormat="1" ht="20.100000000000001" customHeight="1">
      <c r="A1643" s="36">
        <v>10</v>
      </c>
      <c r="B1643" s="5" t="s">
        <v>2080</v>
      </c>
      <c r="C1643" s="3" t="s">
        <v>1741</v>
      </c>
      <c r="D1643" s="3" t="s">
        <v>1573</v>
      </c>
      <c r="E1643" s="27">
        <f>F1643+G1643+H1643</f>
        <v>6850</v>
      </c>
      <c r="F1643" s="27">
        <f>1400*2+1100*3</f>
        <v>6100</v>
      </c>
      <c r="G1643" s="60">
        <f>20*5</f>
        <v>100</v>
      </c>
      <c r="H1643" s="27">
        <f>130*5</f>
        <v>650</v>
      </c>
      <c r="I1643" s="6" t="s">
        <v>8112</v>
      </c>
      <c r="J1643" s="6" t="s">
        <v>1938</v>
      </c>
      <c r="K1643" s="3" t="s">
        <v>2081</v>
      </c>
      <c r="L1643" s="3" t="s">
        <v>2082</v>
      </c>
    </row>
    <row r="1644" spans="1:12" s="13" customFormat="1" ht="20.100000000000001" customHeight="1">
      <c r="A1644" s="36">
        <v>10</v>
      </c>
      <c r="B1644" s="5" t="s">
        <v>2086</v>
      </c>
      <c r="C1644" s="3" t="s">
        <v>1941</v>
      </c>
      <c r="D1644" s="3" t="s">
        <v>1573</v>
      </c>
      <c r="E1644" s="27">
        <f>SUM(F1644:J1644)</f>
        <v>78</v>
      </c>
      <c r="F1644" s="27">
        <v>0</v>
      </c>
      <c r="G1644" s="60">
        <f>156/2</f>
        <v>78</v>
      </c>
      <c r="H1644" s="27">
        <v>0</v>
      </c>
      <c r="I1644" s="6" t="s">
        <v>8112</v>
      </c>
      <c r="J1644" s="6" t="s">
        <v>1942</v>
      </c>
      <c r="K1644" s="3" t="s">
        <v>2074</v>
      </c>
      <c r="L1644" s="3" t="s">
        <v>2075</v>
      </c>
    </row>
    <row r="1645" spans="1:12" s="13" customFormat="1" ht="20.100000000000001" customHeight="1">
      <c r="A1645" s="36">
        <v>10</v>
      </c>
      <c r="B1645" s="5" t="s">
        <v>2083</v>
      </c>
      <c r="C1645" s="3" t="s">
        <v>2069</v>
      </c>
      <c r="D1645" s="3" t="s">
        <v>1573</v>
      </c>
      <c r="E1645" s="27">
        <v>400</v>
      </c>
      <c r="F1645" s="27">
        <v>355</v>
      </c>
      <c r="G1645" s="60">
        <v>40</v>
      </c>
      <c r="H1645" s="27">
        <v>5</v>
      </c>
      <c r="I1645" s="6" t="s">
        <v>8112</v>
      </c>
      <c r="J1645" s="6" t="s">
        <v>2070</v>
      </c>
      <c r="K1645" s="3" t="s">
        <v>2084</v>
      </c>
      <c r="L1645" s="3" t="s">
        <v>2085</v>
      </c>
    </row>
    <row r="1646" spans="1:12" s="13" customFormat="1" ht="20.100000000000001" customHeight="1">
      <c r="A1646" s="36">
        <v>10</v>
      </c>
      <c r="B1646" s="5" t="s">
        <v>475</v>
      </c>
      <c r="C1646" s="3" t="s">
        <v>79</v>
      </c>
      <c r="D1646" s="3" t="s">
        <v>10</v>
      </c>
      <c r="E1646" s="28">
        <v>550</v>
      </c>
      <c r="F1646" s="28">
        <v>50</v>
      </c>
      <c r="G1646" s="59">
        <v>310</v>
      </c>
      <c r="H1646" s="28">
        <v>190</v>
      </c>
      <c r="I1646" s="6" t="s">
        <v>239</v>
      </c>
      <c r="J1646" s="6" t="s">
        <v>240</v>
      </c>
      <c r="K1646" s="3" t="s">
        <v>426</v>
      </c>
      <c r="L1646" s="3" t="s">
        <v>427</v>
      </c>
    </row>
    <row r="1647" spans="1:12" s="13" customFormat="1" ht="20.100000000000001" customHeight="1">
      <c r="A1647" s="36">
        <v>10</v>
      </c>
      <c r="B1647" s="5" t="s">
        <v>4386</v>
      </c>
      <c r="C1647" s="3" t="s">
        <v>14</v>
      </c>
      <c r="D1647" s="3" t="s">
        <v>1551</v>
      </c>
      <c r="E1647" s="27">
        <v>75</v>
      </c>
      <c r="F1647" s="27">
        <v>0</v>
      </c>
      <c r="G1647" s="60">
        <v>75</v>
      </c>
      <c r="H1647" s="27">
        <v>0</v>
      </c>
      <c r="I1647" s="6" t="s">
        <v>8113</v>
      </c>
      <c r="J1647" s="6" t="s">
        <v>4334</v>
      </c>
      <c r="K1647" s="3" t="s">
        <v>4335</v>
      </c>
      <c r="L1647" s="3" t="s">
        <v>4336</v>
      </c>
    </row>
    <row r="1648" spans="1:12" s="13" customFormat="1" ht="20.100000000000001" customHeight="1">
      <c r="A1648" s="36">
        <v>10</v>
      </c>
      <c r="B1648" s="5" t="s">
        <v>4383</v>
      </c>
      <c r="C1648" s="3" t="s">
        <v>1635</v>
      </c>
      <c r="D1648" s="3" t="s">
        <v>1551</v>
      </c>
      <c r="E1648" s="27">
        <f>SUM(F1648:J1648)</f>
        <v>600</v>
      </c>
      <c r="F1648" s="27">
        <v>600</v>
      </c>
      <c r="G1648" s="60">
        <v>0</v>
      </c>
      <c r="H1648" s="27">
        <v>0</v>
      </c>
      <c r="I1648" s="6" t="s">
        <v>8113</v>
      </c>
      <c r="J1648" s="6" t="s">
        <v>1938</v>
      </c>
      <c r="K1648" s="3" t="s">
        <v>4384</v>
      </c>
      <c r="L1648" s="3" t="s">
        <v>4385</v>
      </c>
    </row>
    <row r="1649" spans="1:12" s="13" customFormat="1" ht="20.100000000000001" customHeight="1">
      <c r="A1649" s="36">
        <v>10</v>
      </c>
      <c r="B1649" s="5" t="s">
        <v>4700</v>
      </c>
      <c r="C1649" s="3" t="s">
        <v>193</v>
      </c>
      <c r="D1649" s="3" t="s">
        <v>1569</v>
      </c>
      <c r="E1649" s="27">
        <f>SUM(F1649:J1649)</f>
        <v>8472</v>
      </c>
      <c r="F1649" s="27">
        <v>2399</v>
      </c>
      <c r="G1649" s="60">
        <v>5713</v>
      </c>
      <c r="H1649" s="27">
        <v>360</v>
      </c>
      <c r="I1649" s="6" t="s">
        <v>4526</v>
      </c>
      <c r="J1649" s="6" t="s">
        <v>4474</v>
      </c>
      <c r="K1649" s="3" t="s">
        <v>4701</v>
      </c>
      <c r="L1649" s="3" t="s">
        <v>4702</v>
      </c>
    </row>
    <row r="1650" spans="1:12" s="13" customFormat="1" ht="20.100000000000001" customHeight="1">
      <c r="A1650" s="36">
        <v>10</v>
      </c>
      <c r="B1650" s="5" t="s">
        <v>4692</v>
      </c>
      <c r="C1650" s="3" t="s">
        <v>193</v>
      </c>
      <c r="D1650" s="3" t="s">
        <v>10</v>
      </c>
      <c r="E1650" s="27">
        <f>SUM(F1650:J1650)</f>
        <v>5944</v>
      </c>
      <c r="F1650" s="27">
        <v>1987</v>
      </c>
      <c r="G1650" s="60">
        <v>3676</v>
      </c>
      <c r="H1650" s="27">
        <v>281</v>
      </c>
      <c r="I1650" s="6" t="s">
        <v>4693</v>
      </c>
      <c r="J1650" s="3" t="s">
        <v>4694</v>
      </c>
      <c r="K1650" s="3" t="s">
        <v>4695</v>
      </c>
      <c r="L1650" s="3" t="s">
        <v>4696</v>
      </c>
    </row>
    <row r="1651" spans="1:12" s="13" customFormat="1" ht="20.100000000000001" customHeight="1">
      <c r="A1651" s="36">
        <v>10</v>
      </c>
      <c r="B1651" s="5" t="s">
        <v>4717</v>
      </c>
      <c r="C1651" s="3" t="s">
        <v>2468</v>
      </c>
      <c r="D1651" s="3" t="s">
        <v>10</v>
      </c>
      <c r="E1651" s="27">
        <v>5348</v>
      </c>
      <c r="F1651" s="27">
        <v>4070</v>
      </c>
      <c r="G1651" s="60">
        <v>1248</v>
      </c>
      <c r="H1651" s="27">
        <v>30</v>
      </c>
      <c r="I1651" s="6" t="s">
        <v>4693</v>
      </c>
      <c r="J1651" s="6" t="s">
        <v>4714</v>
      </c>
      <c r="K1651" s="3" t="s">
        <v>4718</v>
      </c>
      <c r="L1651" s="3" t="s">
        <v>4719</v>
      </c>
    </row>
    <row r="1652" spans="1:12" s="13" customFormat="1" ht="20.100000000000001" customHeight="1">
      <c r="A1652" s="36">
        <v>10</v>
      </c>
      <c r="B1652" s="5" t="s">
        <v>4725</v>
      </c>
      <c r="C1652" s="3" t="s">
        <v>2468</v>
      </c>
      <c r="D1652" s="3" t="s">
        <v>1644</v>
      </c>
      <c r="E1652" s="27">
        <f>SUM(F1652:J1652)</f>
        <v>4691.818181818182</v>
      </c>
      <c r="F1652" s="27">
        <f>4018/1.1</f>
        <v>3652.7272727272725</v>
      </c>
      <c r="G1652" s="60">
        <f>1116/1.1</f>
        <v>1014.5454545454545</v>
      </c>
      <c r="H1652" s="27">
        <f>27/1.1</f>
        <v>24.545454545454543</v>
      </c>
      <c r="I1652" s="6" t="s">
        <v>4693</v>
      </c>
      <c r="J1652" s="6" t="s">
        <v>4722</v>
      </c>
      <c r="K1652" s="3" t="s">
        <v>4726</v>
      </c>
      <c r="L1652" s="3" t="s">
        <v>4727</v>
      </c>
    </row>
    <row r="1653" spans="1:12" s="13" customFormat="1" ht="20.100000000000001" customHeight="1">
      <c r="A1653" s="36">
        <v>10</v>
      </c>
      <c r="B1653" s="5" t="s">
        <v>4703</v>
      </c>
      <c r="C1653" s="3" t="s">
        <v>83</v>
      </c>
      <c r="D1653" s="3" t="s">
        <v>10</v>
      </c>
      <c r="E1653" s="27">
        <v>8733</v>
      </c>
      <c r="F1653" s="27">
        <v>7465</v>
      </c>
      <c r="G1653" s="60">
        <v>921</v>
      </c>
      <c r="H1653" s="27">
        <f>G1653*0.15</f>
        <v>138.15</v>
      </c>
      <c r="I1653" s="6" t="s">
        <v>4526</v>
      </c>
      <c r="J1653" s="6" t="s">
        <v>4474</v>
      </c>
      <c r="K1653" s="3" t="s">
        <v>4704</v>
      </c>
      <c r="L1653" s="39" t="s">
        <v>4476</v>
      </c>
    </row>
    <row r="1654" spans="1:12" s="13" customFormat="1" ht="20.100000000000001" customHeight="1">
      <c r="A1654" s="36">
        <v>10</v>
      </c>
      <c r="B1654" s="5" t="s">
        <v>1211</v>
      </c>
      <c r="C1654" s="3" t="s">
        <v>79</v>
      </c>
      <c r="D1654" s="3" t="s">
        <v>10</v>
      </c>
      <c r="E1654" s="27">
        <f>SUM(F1654:J1654)</f>
        <v>2506.3636363636365</v>
      </c>
      <c r="F1654" s="27">
        <f>2059/1.1</f>
        <v>1871.8181818181818</v>
      </c>
      <c r="G1654" s="60">
        <f>680/1.1</f>
        <v>618.18181818181813</v>
      </c>
      <c r="H1654" s="27">
        <f>18/1.1</f>
        <v>16.363636363636363</v>
      </c>
      <c r="I1654" s="6" t="s">
        <v>4693</v>
      </c>
      <c r="J1654" s="6" t="s">
        <v>4722</v>
      </c>
      <c r="K1654" s="3" t="s">
        <v>4723</v>
      </c>
      <c r="L1654" s="3" t="s">
        <v>4724</v>
      </c>
    </row>
    <row r="1655" spans="1:12" s="13" customFormat="1" ht="20.100000000000001" customHeight="1">
      <c r="A1655" s="36">
        <v>10</v>
      </c>
      <c r="B1655" s="5" t="s">
        <v>4713</v>
      </c>
      <c r="C1655" s="3" t="s">
        <v>2468</v>
      </c>
      <c r="D1655" s="3" t="s">
        <v>10</v>
      </c>
      <c r="E1655" s="27">
        <v>2124</v>
      </c>
      <c r="F1655" s="27">
        <v>1615</v>
      </c>
      <c r="G1655" s="60">
        <v>496</v>
      </c>
      <c r="H1655" s="27">
        <v>13</v>
      </c>
      <c r="I1655" s="6" t="s">
        <v>4693</v>
      </c>
      <c r="J1655" s="6" t="s">
        <v>4714</v>
      </c>
      <c r="K1655" s="3" t="s">
        <v>4715</v>
      </c>
      <c r="L1655" s="3" t="s">
        <v>4716</v>
      </c>
    </row>
    <row r="1656" spans="1:12" s="13" customFormat="1" ht="20.100000000000001" customHeight="1">
      <c r="A1656" s="36">
        <v>10</v>
      </c>
      <c r="B1656" s="5" t="s">
        <v>4705</v>
      </c>
      <c r="C1656" s="3" t="s">
        <v>83</v>
      </c>
      <c r="D1656" s="3" t="s">
        <v>10</v>
      </c>
      <c r="E1656" s="27">
        <f t="shared" ref="E1656:E1663" si="36">SUM(F1656:J1656)</f>
        <v>1968.1</v>
      </c>
      <c r="F1656" s="27">
        <v>1537</v>
      </c>
      <c r="G1656" s="60">
        <v>414.6</v>
      </c>
      <c r="H1656" s="27">
        <v>16.5</v>
      </c>
      <c r="I1656" s="6" t="s">
        <v>4526</v>
      </c>
      <c r="J1656" s="6" t="s">
        <v>4474</v>
      </c>
      <c r="K1656" s="3" t="s">
        <v>4704</v>
      </c>
      <c r="L1656" s="39" t="s">
        <v>4476</v>
      </c>
    </row>
    <row r="1657" spans="1:12" s="13" customFormat="1" ht="20.100000000000001" customHeight="1">
      <c r="A1657" s="36">
        <v>10</v>
      </c>
      <c r="B1657" s="5" t="s">
        <v>4706</v>
      </c>
      <c r="C1657" s="3" t="s">
        <v>83</v>
      </c>
      <c r="D1657" s="3" t="s">
        <v>10</v>
      </c>
      <c r="E1657" s="27">
        <f t="shared" si="36"/>
        <v>15559</v>
      </c>
      <c r="F1657" s="27">
        <v>1691</v>
      </c>
      <c r="G1657" s="60">
        <v>288</v>
      </c>
      <c r="H1657" s="27">
        <v>13580</v>
      </c>
      <c r="I1657" s="6" t="s">
        <v>4526</v>
      </c>
      <c r="J1657" s="6" t="s">
        <v>4474</v>
      </c>
      <c r="K1657" s="3" t="s">
        <v>4704</v>
      </c>
      <c r="L1657" s="39" t="s">
        <v>4476</v>
      </c>
    </row>
    <row r="1658" spans="1:12" s="13" customFormat="1" ht="20.100000000000001" customHeight="1">
      <c r="A1658" s="36">
        <v>10</v>
      </c>
      <c r="B1658" s="5" t="s">
        <v>4711</v>
      </c>
      <c r="C1658" s="3" t="s">
        <v>147</v>
      </c>
      <c r="D1658" s="3" t="s">
        <v>10</v>
      </c>
      <c r="E1658" s="27">
        <f t="shared" si="36"/>
        <v>620</v>
      </c>
      <c r="F1658" s="27">
        <v>450</v>
      </c>
      <c r="G1658" s="60">
        <v>160</v>
      </c>
      <c r="H1658" s="27">
        <v>10</v>
      </c>
      <c r="I1658" s="6" t="s">
        <v>4526</v>
      </c>
      <c r="J1658" s="6" t="s">
        <v>4474</v>
      </c>
      <c r="K1658" s="3" t="s">
        <v>4708</v>
      </c>
      <c r="L1658" s="39" t="s">
        <v>4709</v>
      </c>
    </row>
    <row r="1659" spans="1:12" s="13" customFormat="1" ht="20.100000000000001" customHeight="1">
      <c r="A1659" s="36">
        <v>10</v>
      </c>
      <c r="B1659" s="5" t="s">
        <v>4721</v>
      </c>
      <c r="C1659" s="3" t="s">
        <v>147</v>
      </c>
      <c r="D1659" s="3" t="s">
        <v>67</v>
      </c>
      <c r="E1659" s="27">
        <f t="shared" si="36"/>
        <v>100</v>
      </c>
      <c r="F1659" s="27">
        <v>0</v>
      </c>
      <c r="G1659" s="60">
        <v>100</v>
      </c>
      <c r="H1659" s="27">
        <v>0</v>
      </c>
      <c r="I1659" s="6" t="s">
        <v>4526</v>
      </c>
      <c r="J1659" s="6" t="s">
        <v>4527</v>
      </c>
      <c r="K1659" s="3" t="s">
        <v>4532</v>
      </c>
      <c r="L1659" s="3" t="s">
        <v>4533</v>
      </c>
    </row>
    <row r="1660" spans="1:12" s="13" customFormat="1" ht="20.100000000000001" customHeight="1">
      <c r="A1660" s="36">
        <v>10</v>
      </c>
      <c r="B1660" s="5" t="s">
        <v>4720</v>
      </c>
      <c r="C1660" s="3" t="s">
        <v>147</v>
      </c>
      <c r="D1660" s="3" t="s">
        <v>10</v>
      </c>
      <c r="E1660" s="27">
        <f t="shared" si="36"/>
        <v>70</v>
      </c>
      <c r="F1660" s="27">
        <v>0</v>
      </c>
      <c r="G1660" s="60">
        <v>70</v>
      </c>
      <c r="H1660" s="27">
        <v>0</v>
      </c>
      <c r="I1660" s="6" t="s">
        <v>4526</v>
      </c>
      <c r="J1660" s="6" t="s">
        <v>4527</v>
      </c>
      <c r="K1660" s="3" t="s">
        <v>4660</v>
      </c>
      <c r="L1660" s="3" t="s">
        <v>4661</v>
      </c>
    </row>
    <row r="1661" spans="1:12" s="13" customFormat="1" ht="20.100000000000001" customHeight="1">
      <c r="A1661" s="36">
        <v>10</v>
      </c>
      <c r="B1661" s="5" t="s">
        <v>4712</v>
      </c>
      <c r="C1661" s="3" t="s">
        <v>147</v>
      </c>
      <c r="D1661" s="3" t="s">
        <v>10</v>
      </c>
      <c r="E1661" s="27">
        <f t="shared" si="36"/>
        <v>185</v>
      </c>
      <c r="F1661" s="27">
        <v>110</v>
      </c>
      <c r="G1661" s="60">
        <v>70</v>
      </c>
      <c r="H1661" s="27">
        <v>5</v>
      </c>
      <c r="I1661" s="6" t="s">
        <v>4526</v>
      </c>
      <c r="J1661" s="6" t="s">
        <v>4474</v>
      </c>
      <c r="K1661" s="3" t="s">
        <v>4708</v>
      </c>
      <c r="L1661" s="39" t="s">
        <v>4709</v>
      </c>
    </row>
    <row r="1662" spans="1:12" s="13" customFormat="1" ht="20.100000000000001" customHeight="1">
      <c r="A1662" s="36">
        <v>10</v>
      </c>
      <c r="B1662" s="5" t="s">
        <v>4707</v>
      </c>
      <c r="C1662" s="3" t="s">
        <v>147</v>
      </c>
      <c r="D1662" s="3" t="s">
        <v>67</v>
      </c>
      <c r="E1662" s="27">
        <f t="shared" si="36"/>
        <v>85</v>
      </c>
      <c r="F1662" s="27">
        <v>20</v>
      </c>
      <c r="G1662" s="60">
        <v>62</v>
      </c>
      <c r="H1662" s="27">
        <v>3</v>
      </c>
      <c r="I1662" s="6" t="s">
        <v>4526</v>
      </c>
      <c r="J1662" s="6" t="s">
        <v>4474</v>
      </c>
      <c r="K1662" s="3" t="s">
        <v>4708</v>
      </c>
      <c r="L1662" s="39" t="s">
        <v>4709</v>
      </c>
    </row>
    <row r="1663" spans="1:12" s="13" customFormat="1" ht="20.100000000000001" customHeight="1">
      <c r="A1663" s="36">
        <v>10</v>
      </c>
      <c r="B1663" s="5" t="s">
        <v>4710</v>
      </c>
      <c r="C1663" s="3" t="s">
        <v>147</v>
      </c>
      <c r="D1663" s="3" t="s">
        <v>10</v>
      </c>
      <c r="E1663" s="27">
        <f t="shared" si="36"/>
        <v>68</v>
      </c>
      <c r="F1663" s="27">
        <v>30</v>
      </c>
      <c r="G1663" s="60">
        <v>35</v>
      </c>
      <c r="H1663" s="27">
        <v>3</v>
      </c>
      <c r="I1663" s="6" t="s">
        <v>4526</v>
      </c>
      <c r="J1663" s="6" t="s">
        <v>4474</v>
      </c>
      <c r="K1663" s="3" t="s">
        <v>4708</v>
      </c>
      <c r="L1663" s="39" t="s">
        <v>4709</v>
      </c>
    </row>
    <row r="1664" spans="1:12" s="13" customFormat="1" ht="20.100000000000001" customHeight="1">
      <c r="A1664" s="36">
        <v>10</v>
      </c>
      <c r="B1664" s="5" t="s">
        <v>4697</v>
      </c>
      <c r="C1664" s="3" t="s">
        <v>1064</v>
      </c>
      <c r="D1664" s="3" t="s">
        <v>10</v>
      </c>
      <c r="E1664" s="27">
        <v>8883</v>
      </c>
      <c r="F1664" s="27">
        <v>0</v>
      </c>
      <c r="G1664" s="60">
        <v>0</v>
      </c>
      <c r="H1664" s="27">
        <v>0</v>
      </c>
      <c r="I1664" s="6" t="s">
        <v>4526</v>
      </c>
      <c r="J1664" s="6" t="s">
        <v>4474</v>
      </c>
      <c r="K1664" s="3" t="s">
        <v>4698</v>
      </c>
      <c r="L1664" s="3" t="s">
        <v>4699</v>
      </c>
    </row>
    <row r="1665" spans="1:12" s="13" customFormat="1" ht="20.100000000000001" customHeight="1">
      <c r="A1665" s="36">
        <v>10</v>
      </c>
      <c r="B1665" s="5" t="s">
        <v>3175</v>
      </c>
      <c r="C1665" s="3" t="s">
        <v>2468</v>
      </c>
      <c r="D1665" s="3" t="s">
        <v>1644</v>
      </c>
      <c r="E1665" s="27">
        <v>2800</v>
      </c>
      <c r="F1665" s="27">
        <v>1500</v>
      </c>
      <c r="G1665" s="60">
        <v>1300</v>
      </c>
      <c r="H1665" s="47">
        <v>0</v>
      </c>
      <c r="I1665" s="6" t="s">
        <v>3017</v>
      </c>
      <c r="J1665" s="6" t="s">
        <v>2469</v>
      </c>
      <c r="K1665" s="3" t="s">
        <v>3176</v>
      </c>
      <c r="L1665" s="3" t="s">
        <v>3177</v>
      </c>
    </row>
    <row r="1666" spans="1:12" s="13" customFormat="1" ht="20.100000000000001" customHeight="1">
      <c r="A1666" s="36">
        <v>10</v>
      </c>
      <c r="B1666" s="5" t="s">
        <v>3120</v>
      </c>
      <c r="C1666" s="3" t="s">
        <v>2468</v>
      </c>
      <c r="D1666" s="3" t="s">
        <v>1644</v>
      </c>
      <c r="E1666" s="27">
        <v>1350</v>
      </c>
      <c r="F1666" s="27">
        <v>540</v>
      </c>
      <c r="G1666" s="60">
        <v>810</v>
      </c>
      <c r="H1666" s="27">
        <v>0</v>
      </c>
      <c r="I1666" s="6" t="s">
        <v>3017</v>
      </c>
      <c r="J1666" s="6" t="s">
        <v>3121</v>
      </c>
      <c r="K1666" s="3" t="s">
        <v>3122</v>
      </c>
      <c r="L1666" s="3" t="s">
        <v>3123</v>
      </c>
    </row>
    <row r="1667" spans="1:12" s="13" customFormat="1" ht="20.100000000000001" customHeight="1">
      <c r="A1667" s="36">
        <v>10</v>
      </c>
      <c r="B1667" s="5" t="s">
        <v>3179</v>
      </c>
      <c r="C1667" s="3" t="s">
        <v>2468</v>
      </c>
      <c r="D1667" s="3" t="s">
        <v>1644</v>
      </c>
      <c r="E1667" s="27">
        <v>1800</v>
      </c>
      <c r="F1667" s="27">
        <v>1200</v>
      </c>
      <c r="G1667" s="60">
        <v>600</v>
      </c>
      <c r="H1667" s="27">
        <v>0</v>
      </c>
      <c r="I1667" s="6" t="s">
        <v>3017</v>
      </c>
      <c r="J1667" s="6" t="s">
        <v>2469</v>
      </c>
      <c r="K1667" s="3" t="s">
        <v>3180</v>
      </c>
      <c r="L1667" s="3" t="s">
        <v>3181</v>
      </c>
    </row>
    <row r="1668" spans="1:12" s="13" customFormat="1" ht="20.100000000000001" customHeight="1">
      <c r="A1668" s="36">
        <v>10</v>
      </c>
      <c r="B1668" s="5" t="s">
        <v>3178</v>
      </c>
      <c r="C1668" s="3" t="s">
        <v>2468</v>
      </c>
      <c r="D1668" s="3" t="s">
        <v>1644</v>
      </c>
      <c r="E1668" s="27">
        <v>1500</v>
      </c>
      <c r="F1668" s="27">
        <v>1000</v>
      </c>
      <c r="G1668" s="60">
        <v>500</v>
      </c>
      <c r="H1668" s="27">
        <v>0</v>
      </c>
      <c r="I1668" s="6" t="s">
        <v>3017</v>
      </c>
      <c r="J1668" s="6" t="s">
        <v>2469</v>
      </c>
      <c r="K1668" s="3" t="s">
        <v>3176</v>
      </c>
      <c r="L1668" s="3" t="s">
        <v>3177</v>
      </c>
    </row>
    <row r="1669" spans="1:12" s="13" customFormat="1" ht="20.100000000000001" customHeight="1">
      <c r="A1669" s="36">
        <v>10</v>
      </c>
      <c r="B1669" s="5" t="s">
        <v>3152</v>
      </c>
      <c r="C1669" s="3" t="s">
        <v>83</v>
      </c>
      <c r="D1669" s="3" t="s">
        <v>10</v>
      </c>
      <c r="E1669" s="27">
        <f>SUM(F1669:J1669)</f>
        <v>4200</v>
      </c>
      <c r="F1669" s="27">
        <v>4000</v>
      </c>
      <c r="G1669" s="60">
        <v>200</v>
      </c>
      <c r="H1669" s="27">
        <v>0</v>
      </c>
      <c r="I1669" s="6" t="s">
        <v>3017</v>
      </c>
      <c r="J1669" s="6" t="s">
        <v>2451</v>
      </c>
      <c r="K1669" s="3" t="s">
        <v>3153</v>
      </c>
      <c r="L1669" s="3" t="s">
        <v>3154</v>
      </c>
    </row>
    <row r="1670" spans="1:12" s="13" customFormat="1" ht="20.100000000000001" customHeight="1">
      <c r="A1670" s="36">
        <v>10</v>
      </c>
      <c r="B1670" s="5" t="s">
        <v>973</v>
      </c>
      <c r="C1670" s="3" t="s">
        <v>79</v>
      </c>
      <c r="D1670" s="3" t="s">
        <v>10</v>
      </c>
      <c r="E1670" s="27">
        <v>300</v>
      </c>
      <c r="F1670" s="27">
        <v>80</v>
      </c>
      <c r="G1670" s="60">
        <v>200</v>
      </c>
      <c r="H1670" s="27">
        <v>20</v>
      </c>
      <c r="I1670" s="6" t="s">
        <v>3017</v>
      </c>
      <c r="J1670" s="6" t="s">
        <v>972</v>
      </c>
      <c r="K1670" s="3" t="s">
        <v>974</v>
      </c>
      <c r="L1670" s="3" t="s">
        <v>975</v>
      </c>
    </row>
    <row r="1671" spans="1:12" s="13" customFormat="1" ht="20.100000000000001" customHeight="1">
      <c r="A1671" s="36">
        <v>10</v>
      </c>
      <c r="B1671" s="5" t="s">
        <v>4937</v>
      </c>
      <c r="C1671" s="3" t="s">
        <v>79</v>
      </c>
      <c r="D1671" s="3" t="s">
        <v>10</v>
      </c>
      <c r="E1671" s="27">
        <f t="shared" ref="E1671:E1681" si="37">SUM(F1671:J1671)</f>
        <v>7929</v>
      </c>
      <c r="F1671" s="27">
        <v>6182</v>
      </c>
      <c r="G1671" s="60">
        <v>1710</v>
      </c>
      <c r="H1671" s="27">
        <v>37</v>
      </c>
      <c r="I1671" s="6" t="s">
        <v>4786</v>
      </c>
      <c r="J1671" s="6" t="s">
        <v>4424</v>
      </c>
      <c r="K1671" s="3" t="s">
        <v>4938</v>
      </c>
      <c r="L1671" s="3" t="s">
        <v>4939</v>
      </c>
    </row>
    <row r="1672" spans="1:12" s="13" customFormat="1" ht="20.100000000000001" customHeight="1">
      <c r="A1672" s="36">
        <v>10</v>
      </c>
      <c r="B1672" s="5" t="s">
        <v>4970</v>
      </c>
      <c r="C1672" s="3" t="s">
        <v>83</v>
      </c>
      <c r="D1672" s="3" t="s">
        <v>10</v>
      </c>
      <c r="E1672" s="27">
        <f t="shared" si="37"/>
        <v>34000</v>
      </c>
      <c r="F1672" s="27">
        <v>32400</v>
      </c>
      <c r="G1672" s="60">
        <v>1500</v>
      </c>
      <c r="H1672" s="27">
        <v>100</v>
      </c>
      <c r="I1672" s="6" t="s">
        <v>4947</v>
      </c>
      <c r="J1672" s="6" t="s">
        <v>4396</v>
      </c>
      <c r="K1672" s="3" t="s">
        <v>4968</v>
      </c>
      <c r="L1672" s="3" t="s">
        <v>4969</v>
      </c>
    </row>
    <row r="1673" spans="1:12" s="13" customFormat="1" ht="20.100000000000001" customHeight="1">
      <c r="A1673" s="36">
        <v>10</v>
      </c>
      <c r="B1673" s="5" t="s">
        <v>4967</v>
      </c>
      <c r="C1673" s="3" t="s">
        <v>83</v>
      </c>
      <c r="D1673" s="3" t="s">
        <v>10</v>
      </c>
      <c r="E1673" s="27">
        <f t="shared" si="37"/>
        <v>5300</v>
      </c>
      <c r="F1673" s="27">
        <v>4000</v>
      </c>
      <c r="G1673" s="60">
        <v>1200</v>
      </c>
      <c r="H1673" s="27">
        <v>100</v>
      </c>
      <c r="I1673" s="6" t="s">
        <v>4947</v>
      </c>
      <c r="J1673" s="6" t="s">
        <v>4396</v>
      </c>
      <c r="K1673" s="3" t="s">
        <v>4968</v>
      </c>
      <c r="L1673" s="3" t="s">
        <v>4969</v>
      </c>
    </row>
    <row r="1674" spans="1:12" s="13" customFormat="1" ht="20.100000000000001" customHeight="1">
      <c r="A1674" s="36">
        <v>10</v>
      </c>
      <c r="B1674" s="5" t="s">
        <v>4932</v>
      </c>
      <c r="C1674" s="3" t="s">
        <v>1064</v>
      </c>
      <c r="D1674" s="3" t="s">
        <v>67</v>
      </c>
      <c r="E1674" s="27">
        <f t="shared" si="37"/>
        <v>1500</v>
      </c>
      <c r="F1674" s="27">
        <v>300</v>
      </c>
      <c r="G1674" s="60">
        <v>1100</v>
      </c>
      <c r="H1674" s="27">
        <v>100</v>
      </c>
      <c r="I1674" s="6" t="s">
        <v>4777</v>
      </c>
      <c r="J1674" s="6" t="s">
        <v>4778</v>
      </c>
      <c r="K1674" s="3" t="s">
        <v>4804</v>
      </c>
      <c r="L1674" s="3" t="s">
        <v>4805</v>
      </c>
    </row>
    <row r="1675" spans="1:12" s="13" customFormat="1" ht="20.100000000000001" customHeight="1">
      <c r="A1675" s="36">
        <v>10</v>
      </c>
      <c r="B1675" s="5" t="s">
        <v>4953</v>
      </c>
      <c r="C1675" s="3" t="s">
        <v>83</v>
      </c>
      <c r="D1675" s="3" t="s">
        <v>10</v>
      </c>
      <c r="E1675" s="27">
        <f t="shared" si="37"/>
        <v>940</v>
      </c>
      <c r="F1675" s="27">
        <v>350</v>
      </c>
      <c r="G1675" s="60">
        <v>540</v>
      </c>
      <c r="H1675" s="27">
        <v>50</v>
      </c>
      <c r="I1675" s="6" t="s">
        <v>4947</v>
      </c>
      <c r="J1675" s="6" t="s">
        <v>4396</v>
      </c>
      <c r="K1675" s="3" t="s">
        <v>4954</v>
      </c>
      <c r="L1675" s="3" t="s">
        <v>4955</v>
      </c>
    </row>
    <row r="1676" spans="1:12" s="13" customFormat="1" ht="20.100000000000001" customHeight="1">
      <c r="A1676" s="36">
        <v>10</v>
      </c>
      <c r="B1676" s="5" t="s">
        <v>4956</v>
      </c>
      <c r="C1676" s="3" t="s">
        <v>83</v>
      </c>
      <c r="D1676" s="3" t="s">
        <v>10</v>
      </c>
      <c r="E1676" s="27">
        <f t="shared" si="37"/>
        <v>940</v>
      </c>
      <c r="F1676" s="27">
        <v>350</v>
      </c>
      <c r="G1676" s="60">
        <v>540</v>
      </c>
      <c r="H1676" s="27">
        <v>50</v>
      </c>
      <c r="I1676" s="6" t="s">
        <v>4947</v>
      </c>
      <c r="J1676" s="6" t="s">
        <v>4396</v>
      </c>
      <c r="K1676" s="3" t="s">
        <v>4948</v>
      </c>
      <c r="L1676" s="3" t="s">
        <v>4949</v>
      </c>
    </row>
    <row r="1677" spans="1:12" s="13" customFormat="1" ht="20.100000000000001" customHeight="1">
      <c r="A1677" s="36">
        <v>10</v>
      </c>
      <c r="B1677" s="5" t="s">
        <v>4936</v>
      </c>
      <c r="C1677" s="3" t="s">
        <v>147</v>
      </c>
      <c r="D1677" s="3" t="s">
        <v>1551</v>
      </c>
      <c r="E1677" s="27">
        <f t="shared" si="37"/>
        <v>665</v>
      </c>
      <c r="F1677" s="27">
        <v>580</v>
      </c>
      <c r="G1677" s="60">
        <v>83</v>
      </c>
      <c r="H1677" s="27">
        <v>2</v>
      </c>
      <c r="I1677" s="6" t="s">
        <v>4786</v>
      </c>
      <c r="J1677" s="6" t="s">
        <v>4424</v>
      </c>
      <c r="K1677" s="3" t="s">
        <v>4922</v>
      </c>
      <c r="L1677" s="3" t="s">
        <v>4923</v>
      </c>
    </row>
    <row r="1678" spans="1:12" s="13" customFormat="1" ht="20.100000000000001" customHeight="1">
      <c r="A1678" s="36">
        <v>10</v>
      </c>
      <c r="B1678" s="5" t="s">
        <v>4957</v>
      </c>
      <c r="C1678" s="3" t="s">
        <v>83</v>
      </c>
      <c r="D1678" s="3" t="s">
        <v>10</v>
      </c>
      <c r="E1678" s="27">
        <f t="shared" si="37"/>
        <v>370</v>
      </c>
      <c r="F1678" s="27">
        <v>240</v>
      </c>
      <c r="G1678" s="60">
        <v>80</v>
      </c>
      <c r="H1678" s="27">
        <v>50</v>
      </c>
      <c r="I1678" s="6" t="s">
        <v>4947</v>
      </c>
      <c r="J1678" s="6" t="s">
        <v>4396</v>
      </c>
      <c r="K1678" s="3" t="s">
        <v>4958</v>
      </c>
      <c r="L1678" s="3" t="s">
        <v>4959</v>
      </c>
    </row>
    <row r="1679" spans="1:12" s="13" customFormat="1" ht="20.100000000000001" customHeight="1">
      <c r="A1679" s="36">
        <v>10</v>
      </c>
      <c r="B1679" s="5" t="s">
        <v>4961</v>
      </c>
      <c r="C1679" s="3" t="s">
        <v>83</v>
      </c>
      <c r="D1679" s="3" t="s">
        <v>10</v>
      </c>
      <c r="E1679" s="27">
        <f t="shared" si="37"/>
        <v>370</v>
      </c>
      <c r="F1679" s="27">
        <v>240</v>
      </c>
      <c r="G1679" s="60">
        <v>80</v>
      </c>
      <c r="H1679" s="27">
        <v>50</v>
      </c>
      <c r="I1679" s="6" t="s">
        <v>4947</v>
      </c>
      <c r="J1679" s="6" t="s">
        <v>4396</v>
      </c>
      <c r="K1679" s="3" t="s">
        <v>4948</v>
      </c>
      <c r="L1679" s="3" t="s">
        <v>4949</v>
      </c>
    </row>
    <row r="1680" spans="1:12" s="13" customFormat="1" ht="20.100000000000001" customHeight="1">
      <c r="A1680" s="36">
        <v>10</v>
      </c>
      <c r="B1680" s="5" t="s">
        <v>4944</v>
      </c>
      <c r="C1680" s="3" t="s">
        <v>1635</v>
      </c>
      <c r="D1680" s="3" t="s">
        <v>1551</v>
      </c>
      <c r="E1680" s="27">
        <f t="shared" si="37"/>
        <v>382</v>
      </c>
      <c r="F1680" s="27">
        <v>302</v>
      </c>
      <c r="G1680" s="60">
        <v>70</v>
      </c>
      <c r="H1680" s="27">
        <v>10</v>
      </c>
      <c r="I1680" s="6" t="s">
        <v>4786</v>
      </c>
      <c r="J1680" s="6" t="s">
        <v>4424</v>
      </c>
      <c r="K1680" s="3" t="s">
        <v>4941</v>
      </c>
      <c r="L1680" s="3" t="s">
        <v>4942</v>
      </c>
    </row>
    <row r="1681" spans="1:12" s="13" customFormat="1" ht="20.100000000000001" customHeight="1">
      <c r="A1681" s="36">
        <v>10</v>
      </c>
      <c r="B1681" s="5" t="s">
        <v>4943</v>
      </c>
      <c r="C1681" s="3" t="s">
        <v>1635</v>
      </c>
      <c r="D1681" s="3" t="s">
        <v>1551</v>
      </c>
      <c r="E1681" s="27">
        <f t="shared" si="37"/>
        <v>980</v>
      </c>
      <c r="F1681" s="27">
        <v>900</v>
      </c>
      <c r="G1681" s="60">
        <v>70</v>
      </c>
      <c r="H1681" s="27">
        <v>10</v>
      </c>
      <c r="I1681" s="6" t="s">
        <v>4786</v>
      </c>
      <c r="J1681" s="6" t="s">
        <v>4424</v>
      </c>
      <c r="K1681" s="3" t="s">
        <v>4941</v>
      </c>
      <c r="L1681" s="3" t="s">
        <v>4942</v>
      </c>
    </row>
    <row r="1682" spans="1:12" s="13" customFormat="1" ht="20.100000000000001" customHeight="1">
      <c r="A1682" s="36">
        <v>10</v>
      </c>
      <c r="B1682" s="5" t="s">
        <v>4934</v>
      </c>
      <c r="C1682" s="3" t="s">
        <v>147</v>
      </c>
      <c r="D1682" s="3" t="s">
        <v>1551</v>
      </c>
      <c r="E1682" s="27">
        <v>70</v>
      </c>
      <c r="F1682" s="27">
        <v>0</v>
      </c>
      <c r="G1682" s="60">
        <v>69</v>
      </c>
      <c r="H1682" s="27">
        <v>1</v>
      </c>
      <c r="I1682" s="6" t="s">
        <v>4786</v>
      </c>
      <c r="J1682" s="6" t="s">
        <v>4424</v>
      </c>
      <c r="K1682" s="3" t="s">
        <v>4903</v>
      </c>
      <c r="L1682" s="3" t="s">
        <v>4904</v>
      </c>
    </row>
    <row r="1683" spans="1:12" s="13" customFormat="1" ht="20.100000000000001" customHeight="1">
      <c r="A1683" s="36">
        <v>10</v>
      </c>
      <c r="B1683" s="5" t="s">
        <v>4935</v>
      </c>
      <c r="C1683" s="3" t="s">
        <v>147</v>
      </c>
      <c r="D1683" s="3" t="s">
        <v>1551</v>
      </c>
      <c r="E1683" s="27">
        <v>70</v>
      </c>
      <c r="F1683" s="27">
        <v>0</v>
      </c>
      <c r="G1683" s="60">
        <v>69</v>
      </c>
      <c r="H1683" s="27">
        <v>1</v>
      </c>
      <c r="I1683" s="6" t="s">
        <v>4786</v>
      </c>
      <c r="J1683" s="6" t="s">
        <v>4424</v>
      </c>
      <c r="K1683" s="3" t="s">
        <v>4906</v>
      </c>
      <c r="L1683" s="3" t="s">
        <v>4907</v>
      </c>
    </row>
    <row r="1684" spans="1:12" s="13" customFormat="1" ht="20.100000000000001" customHeight="1">
      <c r="A1684" s="36">
        <v>10</v>
      </c>
      <c r="B1684" s="5" t="s">
        <v>4963</v>
      </c>
      <c r="C1684" s="3" t="s">
        <v>83</v>
      </c>
      <c r="D1684" s="3" t="s">
        <v>10</v>
      </c>
      <c r="E1684" s="27">
        <f t="shared" ref="E1684:E1694" si="38">SUM(F1684:J1684)</f>
        <v>140</v>
      </c>
      <c r="F1684" s="27">
        <v>70</v>
      </c>
      <c r="G1684" s="60">
        <v>60</v>
      </c>
      <c r="H1684" s="27">
        <v>10</v>
      </c>
      <c r="I1684" s="6" t="s">
        <v>4947</v>
      </c>
      <c r="J1684" s="6" t="s">
        <v>4396</v>
      </c>
      <c r="K1684" s="3" t="s">
        <v>4964</v>
      </c>
      <c r="L1684" s="3" t="s">
        <v>4965</v>
      </c>
    </row>
    <row r="1685" spans="1:12" s="13" customFormat="1" ht="20.100000000000001" customHeight="1">
      <c r="A1685" s="36">
        <v>10</v>
      </c>
      <c r="B1685" s="5" t="s">
        <v>4966</v>
      </c>
      <c r="C1685" s="3" t="s">
        <v>83</v>
      </c>
      <c r="D1685" s="3" t="s">
        <v>10</v>
      </c>
      <c r="E1685" s="27">
        <f t="shared" si="38"/>
        <v>820</v>
      </c>
      <c r="F1685" s="27">
        <v>750</v>
      </c>
      <c r="G1685" s="60">
        <v>60</v>
      </c>
      <c r="H1685" s="27">
        <v>10</v>
      </c>
      <c r="I1685" s="6" t="s">
        <v>4947</v>
      </c>
      <c r="J1685" s="6" t="s">
        <v>4396</v>
      </c>
      <c r="K1685" s="3" t="s">
        <v>4964</v>
      </c>
      <c r="L1685" s="3" t="s">
        <v>4965</v>
      </c>
    </row>
    <row r="1686" spans="1:12" s="13" customFormat="1" ht="20.100000000000001" customHeight="1">
      <c r="A1686" s="36">
        <v>10</v>
      </c>
      <c r="B1686" s="5" t="s">
        <v>4960</v>
      </c>
      <c r="C1686" s="3" t="s">
        <v>83</v>
      </c>
      <c r="D1686" s="3" t="s">
        <v>10</v>
      </c>
      <c r="E1686" s="27">
        <f t="shared" si="38"/>
        <v>110</v>
      </c>
      <c r="F1686" s="27">
        <v>0</v>
      </c>
      <c r="G1686" s="60">
        <v>60</v>
      </c>
      <c r="H1686" s="27">
        <v>50</v>
      </c>
      <c r="I1686" s="6" t="s">
        <v>4947</v>
      </c>
      <c r="J1686" s="6" t="s">
        <v>4396</v>
      </c>
      <c r="K1686" s="3" t="s">
        <v>4958</v>
      </c>
      <c r="L1686" s="3" t="s">
        <v>4959</v>
      </c>
    </row>
    <row r="1687" spans="1:12" s="13" customFormat="1" ht="20.100000000000001" customHeight="1">
      <c r="A1687" s="36">
        <v>10</v>
      </c>
      <c r="B1687" s="5" t="s">
        <v>4962</v>
      </c>
      <c r="C1687" s="3" t="s">
        <v>83</v>
      </c>
      <c r="D1687" s="3" t="s">
        <v>10</v>
      </c>
      <c r="E1687" s="27">
        <f t="shared" si="38"/>
        <v>110</v>
      </c>
      <c r="F1687" s="27">
        <v>0</v>
      </c>
      <c r="G1687" s="60">
        <v>60</v>
      </c>
      <c r="H1687" s="27">
        <v>50</v>
      </c>
      <c r="I1687" s="6" t="s">
        <v>4947</v>
      </c>
      <c r="J1687" s="6" t="s">
        <v>4396</v>
      </c>
      <c r="K1687" s="3" t="s">
        <v>4948</v>
      </c>
      <c r="L1687" s="3" t="s">
        <v>4949</v>
      </c>
    </row>
    <row r="1688" spans="1:12" s="13" customFormat="1" ht="20.100000000000001" customHeight="1">
      <c r="A1688" s="36">
        <v>10</v>
      </c>
      <c r="B1688" s="5" t="s">
        <v>4940</v>
      </c>
      <c r="C1688" s="3" t="s">
        <v>1635</v>
      </c>
      <c r="D1688" s="3" t="s">
        <v>1551</v>
      </c>
      <c r="E1688" s="27">
        <f t="shared" si="38"/>
        <v>110</v>
      </c>
      <c r="F1688" s="27">
        <v>50</v>
      </c>
      <c r="G1688" s="60">
        <v>50</v>
      </c>
      <c r="H1688" s="27">
        <v>10</v>
      </c>
      <c r="I1688" s="6" t="s">
        <v>4786</v>
      </c>
      <c r="J1688" s="6" t="s">
        <v>4424</v>
      </c>
      <c r="K1688" s="3" t="s">
        <v>4941</v>
      </c>
      <c r="L1688" s="3" t="s">
        <v>4942</v>
      </c>
    </row>
    <row r="1689" spans="1:12" s="13" customFormat="1" ht="20.100000000000001" customHeight="1">
      <c r="A1689" s="36">
        <v>10</v>
      </c>
      <c r="B1689" s="5" t="s">
        <v>4946</v>
      </c>
      <c r="C1689" s="3" t="s">
        <v>83</v>
      </c>
      <c r="D1689" s="3" t="s">
        <v>10</v>
      </c>
      <c r="E1689" s="27">
        <f t="shared" si="38"/>
        <v>110</v>
      </c>
      <c r="F1689" s="27">
        <v>50</v>
      </c>
      <c r="G1689" s="60">
        <v>50</v>
      </c>
      <c r="H1689" s="27">
        <v>10</v>
      </c>
      <c r="I1689" s="6" t="s">
        <v>4947</v>
      </c>
      <c r="J1689" s="6" t="s">
        <v>4396</v>
      </c>
      <c r="K1689" s="3" t="s">
        <v>4948</v>
      </c>
      <c r="L1689" s="3" t="s">
        <v>4949</v>
      </c>
    </row>
    <row r="1690" spans="1:12" s="13" customFormat="1" ht="20.100000000000001" customHeight="1">
      <c r="A1690" s="36">
        <v>10</v>
      </c>
      <c r="B1690" s="5" t="s">
        <v>4950</v>
      </c>
      <c r="C1690" s="3" t="s">
        <v>83</v>
      </c>
      <c r="D1690" s="3" t="s">
        <v>10</v>
      </c>
      <c r="E1690" s="27">
        <f t="shared" si="38"/>
        <v>360</v>
      </c>
      <c r="F1690" s="27">
        <v>300</v>
      </c>
      <c r="G1690" s="60">
        <v>50</v>
      </c>
      <c r="H1690" s="27">
        <v>10</v>
      </c>
      <c r="I1690" s="6" t="s">
        <v>4947</v>
      </c>
      <c r="J1690" s="6" t="s">
        <v>4396</v>
      </c>
      <c r="K1690" s="3" t="s">
        <v>4948</v>
      </c>
      <c r="L1690" s="3" t="s">
        <v>4949</v>
      </c>
    </row>
    <row r="1691" spans="1:12" s="13" customFormat="1" ht="20.100000000000001" customHeight="1">
      <c r="A1691" s="36">
        <v>10</v>
      </c>
      <c r="B1691" s="5" t="s">
        <v>4951</v>
      </c>
      <c r="C1691" s="3" t="s">
        <v>83</v>
      </c>
      <c r="D1691" s="3" t="s">
        <v>10</v>
      </c>
      <c r="E1691" s="27">
        <f t="shared" si="38"/>
        <v>362</v>
      </c>
      <c r="F1691" s="27">
        <v>302</v>
      </c>
      <c r="G1691" s="60">
        <v>50</v>
      </c>
      <c r="H1691" s="27">
        <v>10</v>
      </c>
      <c r="I1691" s="6" t="s">
        <v>4947</v>
      </c>
      <c r="J1691" s="6" t="s">
        <v>4396</v>
      </c>
      <c r="K1691" s="3" t="s">
        <v>4948</v>
      </c>
      <c r="L1691" s="3" t="s">
        <v>4949</v>
      </c>
    </row>
    <row r="1692" spans="1:12" s="13" customFormat="1" ht="20.100000000000001" customHeight="1">
      <c r="A1692" s="36">
        <v>10</v>
      </c>
      <c r="B1692" s="5" t="s">
        <v>4945</v>
      </c>
      <c r="C1692" s="3" t="s">
        <v>1635</v>
      </c>
      <c r="D1692" s="3" t="s">
        <v>1551</v>
      </c>
      <c r="E1692" s="27">
        <f t="shared" si="38"/>
        <v>60</v>
      </c>
      <c r="F1692" s="27">
        <v>20</v>
      </c>
      <c r="G1692" s="60">
        <v>30</v>
      </c>
      <c r="H1692" s="27">
        <v>10</v>
      </c>
      <c r="I1692" s="6" t="s">
        <v>4786</v>
      </c>
      <c r="J1692" s="6" t="s">
        <v>4424</v>
      </c>
      <c r="K1692" s="3" t="s">
        <v>4941</v>
      </c>
      <c r="L1692" s="3" t="s">
        <v>4942</v>
      </c>
    </row>
    <row r="1693" spans="1:12" s="13" customFormat="1" ht="20.100000000000001" customHeight="1">
      <c r="A1693" s="36">
        <v>10</v>
      </c>
      <c r="B1693" s="5" t="s">
        <v>4952</v>
      </c>
      <c r="C1693" s="3" t="s">
        <v>83</v>
      </c>
      <c r="D1693" s="3" t="s">
        <v>10</v>
      </c>
      <c r="E1693" s="27">
        <f t="shared" si="38"/>
        <v>50</v>
      </c>
      <c r="F1693" s="27">
        <v>20</v>
      </c>
      <c r="G1693" s="60">
        <v>20</v>
      </c>
      <c r="H1693" s="27">
        <v>10</v>
      </c>
      <c r="I1693" s="6" t="s">
        <v>4947</v>
      </c>
      <c r="J1693" s="6" t="s">
        <v>4396</v>
      </c>
      <c r="K1693" s="3" t="s">
        <v>4948</v>
      </c>
      <c r="L1693" s="3" t="s">
        <v>4949</v>
      </c>
    </row>
    <row r="1694" spans="1:12" s="13" customFormat="1" ht="20.100000000000001" customHeight="1">
      <c r="A1694" s="36">
        <v>10</v>
      </c>
      <c r="B1694" s="5" t="s">
        <v>4933</v>
      </c>
      <c r="C1694" s="3" t="s">
        <v>147</v>
      </c>
      <c r="D1694" s="3" t="s">
        <v>1551</v>
      </c>
      <c r="E1694" s="27">
        <f t="shared" si="38"/>
        <v>48</v>
      </c>
      <c r="F1694" s="27">
        <v>42</v>
      </c>
      <c r="G1694" s="60">
        <v>5</v>
      </c>
      <c r="H1694" s="27">
        <v>1</v>
      </c>
      <c r="I1694" s="6" t="s">
        <v>4786</v>
      </c>
      <c r="J1694" s="6" t="s">
        <v>4424</v>
      </c>
      <c r="K1694" s="3" t="s">
        <v>4788</v>
      </c>
      <c r="L1694" s="3" t="s">
        <v>4789</v>
      </c>
    </row>
    <row r="1695" spans="1:12" s="13" customFormat="1" ht="20.100000000000001" customHeight="1">
      <c r="A1695" s="36">
        <v>10</v>
      </c>
      <c r="B1695" s="5" t="s">
        <v>8078</v>
      </c>
      <c r="C1695" s="3" t="s">
        <v>14</v>
      </c>
      <c r="D1695" s="3" t="s">
        <v>10</v>
      </c>
      <c r="E1695" s="27">
        <v>602</v>
      </c>
      <c r="F1695" s="27">
        <v>133</v>
      </c>
      <c r="G1695" s="60">
        <v>446</v>
      </c>
      <c r="H1695" s="28">
        <v>23</v>
      </c>
      <c r="I1695" s="6" t="s">
        <v>206</v>
      </c>
      <c r="J1695" s="6" t="s">
        <v>8027</v>
      </c>
      <c r="K1695" s="3" t="s">
        <v>8079</v>
      </c>
      <c r="L1695" s="3" t="s">
        <v>8080</v>
      </c>
    </row>
    <row r="1696" spans="1:12" s="13" customFormat="1" ht="20.100000000000001" customHeight="1">
      <c r="A1696" s="36">
        <v>10</v>
      </c>
      <c r="B1696" s="5" t="s">
        <v>8075</v>
      </c>
      <c r="C1696" s="3" t="s">
        <v>83</v>
      </c>
      <c r="D1696" s="3" t="s">
        <v>10</v>
      </c>
      <c r="E1696" s="27">
        <v>4800</v>
      </c>
      <c r="F1696" s="27">
        <v>4300</v>
      </c>
      <c r="G1696" s="60">
        <v>500</v>
      </c>
      <c r="H1696" s="28">
        <v>0</v>
      </c>
      <c r="I1696" s="6" t="s">
        <v>206</v>
      </c>
      <c r="J1696" s="6" t="s">
        <v>240</v>
      </c>
      <c r="K1696" s="3" t="s">
        <v>8076</v>
      </c>
      <c r="L1696" s="3" t="s">
        <v>8077</v>
      </c>
    </row>
    <row r="1697" spans="1:229" s="13" customFormat="1" ht="20.100000000000001" customHeight="1">
      <c r="A1697" s="36">
        <v>10</v>
      </c>
      <c r="B1697" s="5" t="s">
        <v>3727</v>
      </c>
      <c r="C1697" s="3" t="s">
        <v>83</v>
      </c>
      <c r="D1697" s="3" t="s">
        <v>10</v>
      </c>
      <c r="E1697" s="18">
        <v>300</v>
      </c>
      <c r="F1697" s="18">
        <v>0</v>
      </c>
      <c r="G1697" s="61">
        <v>300</v>
      </c>
      <c r="H1697" s="28" t="s">
        <v>2227</v>
      </c>
      <c r="I1697" s="6" t="s">
        <v>3720</v>
      </c>
      <c r="J1697" s="6" t="s">
        <v>3431</v>
      </c>
      <c r="K1697" s="3" t="s">
        <v>3728</v>
      </c>
      <c r="L1697" s="3" t="s">
        <v>3729</v>
      </c>
    </row>
    <row r="1698" spans="1:229" s="13" customFormat="1" ht="20.100000000000001" customHeight="1">
      <c r="A1698" s="36">
        <v>10</v>
      </c>
      <c r="B1698" s="5" t="s">
        <v>3723</v>
      </c>
      <c r="C1698" s="3" t="s">
        <v>83</v>
      </c>
      <c r="D1698" s="3" t="s">
        <v>10</v>
      </c>
      <c r="E1698" s="18">
        <f>SUM(F1698:J1698)</f>
        <v>281</v>
      </c>
      <c r="F1698" s="18">
        <v>50</v>
      </c>
      <c r="G1698" s="61">
        <v>230</v>
      </c>
      <c r="H1698" s="18">
        <v>1</v>
      </c>
      <c r="I1698" s="6" t="s">
        <v>3720</v>
      </c>
      <c r="J1698" s="6" t="s">
        <v>3724</v>
      </c>
      <c r="K1698" s="3" t="s">
        <v>3725</v>
      </c>
      <c r="L1698" s="3" t="s">
        <v>3726</v>
      </c>
    </row>
    <row r="1699" spans="1:229" s="13" customFormat="1" ht="20.100000000000001" customHeight="1">
      <c r="A1699" s="36">
        <v>10</v>
      </c>
      <c r="B1699" s="5" t="s">
        <v>3719</v>
      </c>
      <c r="C1699" s="3" t="s">
        <v>83</v>
      </c>
      <c r="D1699" s="3" t="s">
        <v>10</v>
      </c>
      <c r="E1699" s="18">
        <v>190</v>
      </c>
      <c r="F1699" s="28">
        <v>0</v>
      </c>
      <c r="G1699" s="61">
        <v>190</v>
      </c>
      <c r="H1699" s="28" t="s">
        <v>2227</v>
      </c>
      <c r="I1699" s="6" t="s">
        <v>3720</v>
      </c>
      <c r="J1699" s="6" t="s">
        <v>3431</v>
      </c>
      <c r="K1699" s="3" t="s">
        <v>3721</v>
      </c>
      <c r="L1699" s="3" t="s">
        <v>3722</v>
      </c>
    </row>
    <row r="1700" spans="1:229" s="13" customFormat="1" ht="20.100000000000001" customHeight="1">
      <c r="A1700" s="36">
        <v>10</v>
      </c>
      <c r="B1700" s="5" t="s">
        <v>918</v>
      </c>
      <c r="C1700" s="3" t="s">
        <v>14</v>
      </c>
      <c r="D1700" s="3" t="s">
        <v>10</v>
      </c>
      <c r="E1700" s="27">
        <f>SUM(F1700:J1700)</f>
        <v>247</v>
      </c>
      <c r="F1700" s="27">
        <v>109</v>
      </c>
      <c r="G1700" s="60">
        <v>138</v>
      </c>
      <c r="H1700" s="27">
        <v>0</v>
      </c>
      <c r="I1700" s="6" t="s">
        <v>2658</v>
      </c>
      <c r="J1700" s="6" t="s">
        <v>2769</v>
      </c>
      <c r="K1700" s="3" t="s">
        <v>919</v>
      </c>
      <c r="L1700" s="3" t="s">
        <v>920</v>
      </c>
    </row>
    <row r="1701" spans="1:229" s="13" customFormat="1" ht="20.100000000000001" customHeight="1">
      <c r="A1701" s="36">
        <v>10</v>
      </c>
      <c r="B1701" s="31" t="s">
        <v>5054</v>
      </c>
      <c r="C1701" s="3" t="s">
        <v>147</v>
      </c>
      <c r="D1701" s="3" t="s">
        <v>67</v>
      </c>
      <c r="E1701" s="32">
        <v>300</v>
      </c>
      <c r="F1701" s="27">
        <v>200</v>
      </c>
      <c r="G1701" s="60">
        <v>100</v>
      </c>
      <c r="H1701" s="28" t="s">
        <v>2227</v>
      </c>
      <c r="I1701" s="6" t="s">
        <v>5055</v>
      </c>
      <c r="J1701" s="6" t="s">
        <v>5056</v>
      </c>
      <c r="K1701" s="3" t="s">
        <v>5057</v>
      </c>
      <c r="L1701" s="3" t="s">
        <v>5058</v>
      </c>
    </row>
    <row r="1702" spans="1:229" s="13" customFormat="1" ht="20.100000000000001" customHeight="1">
      <c r="A1702" s="36">
        <v>10</v>
      </c>
      <c r="B1702" s="31" t="s">
        <v>5060</v>
      </c>
      <c r="C1702" s="3" t="s">
        <v>147</v>
      </c>
      <c r="D1702" s="3" t="s">
        <v>67</v>
      </c>
      <c r="E1702" s="32">
        <v>200</v>
      </c>
      <c r="F1702" s="27">
        <v>200</v>
      </c>
      <c r="G1702" s="60">
        <v>0</v>
      </c>
      <c r="H1702" s="27">
        <v>0</v>
      </c>
      <c r="I1702" s="6" t="s">
        <v>5055</v>
      </c>
      <c r="J1702" s="6" t="s">
        <v>5056</v>
      </c>
      <c r="K1702" s="3" t="s">
        <v>5057</v>
      </c>
      <c r="L1702" s="3" t="s">
        <v>5058</v>
      </c>
    </row>
    <row r="1703" spans="1:229" s="13" customFormat="1" ht="20.100000000000001" customHeight="1">
      <c r="A1703" s="36">
        <v>10</v>
      </c>
      <c r="B1703" s="5" t="s">
        <v>3747</v>
      </c>
      <c r="C1703" s="3" t="s">
        <v>2449</v>
      </c>
      <c r="D1703" s="3" t="s">
        <v>67</v>
      </c>
      <c r="E1703" s="27">
        <v>8400</v>
      </c>
      <c r="F1703" s="27">
        <v>4000</v>
      </c>
      <c r="G1703" s="60">
        <v>4300</v>
      </c>
      <c r="H1703" s="27">
        <v>100</v>
      </c>
      <c r="I1703" s="6" t="s">
        <v>3748</v>
      </c>
      <c r="J1703" s="6" t="s">
        <v>2829</v>
      </c>
      <c r="K1703" s="3" t="s">
        <v>3749</v>
      </c>
      <c r="L1703" s="3" t="s">
        <v>3750</v>
      </c>
    </row>
    <row r="1704" spans="1:229" s="13" customFormat="1" ht="20.100000000000001" customHeight="1">
      <c r="A1704" s="36">
        <v>10</v>
      </c>
      <c r="B1704" s="5" t="s">
        <v>3751</v>
      </c>
      <c r="C1704" s="3" t="s">
        <v>2449</v>
      </c>
      <c r="D1704" s="3" t="s">
        <v>67</v>
      </c>
      <c r="E1704" s="27">
        <v>220.5</v>
      </c>
      <c r="F1704" s="27">
        <v>7</v>
      </c>
      <c r="G1704" s="60">
        <v>213</v>
      </c>
      <c r="H1704" s="27">
        <v>0.5</v>
      </c>
      <c r="I1704" s="6" t="s">
        <v>3748</v>
      </c>
      <c r="J1704" s="6" t="s">
        <v>2070</v>
      </c>
      <c r="K1704" s="3" t="s">
        <v>3752</v>
      </c>
      <c r="L1704" s="3" t="s">
        <v>3753</v>
      </c>
    </row>
    <row r="1705" spans="1:229" s="13" customFormat="1" ht="20.100000000000001" customHeight="1">
      <c r="A1705" s="36">
        <v>10</v>
      </c>
      <c r="B1705" s="5" t="s">
        <v>3754</v>
      </c>
      <c r="C1705" s="3" t="s">
        <v>1635</v>
      </c>
      <c r="D1705" s="3" t="s">
        <v>10</v>
      </c>
      <c r="E1705" s="27">
        <v>180</v>
      </c>
      <c r="F1705" s="27">
        <v>0</v>
      </c>
      <c r="G1705" s="60">
        <v>180</v>
      </c>
      <c r="H1705" s="27">
        <v>0</v>
      </c>
      <c r="I1705" s="6" t="s">
        <v>3748</v>
      </c>
      <c r="J1705" s="6" t="s">
        <v>3755</v>
      </c>
      <c r="K1705" s="3" t="s">
        <v>3756</v>
      </c>
      <c r="L1705" s="3" t="s">
        <v>3757</v>
      </c>
    </row>
    <row r="1706" spans="1:229" s="13" customFormat="1" ht="20.100000000000001" customHeight="1">
      <c r="A1706" s="36">
        <v>10</v>
      </c>
      <c r="B1706" s="5" t="s">
        <v>3758</v>
      </c>
      <c r="C1706" s="3" t="s">
        <v>2449</v>
      </c>
      <c r="D1706" s="3" t="s">
        <v>67</v>
      </c>
      <c r="E1706" s="27">
        <v>104.5</v>
      </c>
      <c r="F1706" s="27">
        <v>4</v>
      </c>
      <c r="G1706" s="60">
        <v>100</v>
      </c>
      <c r="H1706" s="27">
        <v>0.5</v>
      </c>
      <c r="I1706" s="6" t="s">
        <v>3748</v>
      </c>
      <c r="J1706" s="6" t="s">
        <v>2070</v>
      </c>
      <c r="K1706" s="3" t="s">
        <v>3752</v>
      </c>
      <c r="L1706" s="3" t="s">
        <v>3753</v>
      </c>
    </row>
    <row r="1707" spans="1:229" s="13" customFormat="1" ht="20.100000000000001" customHeight="1">
      <c r="A1707" s="36">
        <v>10</v>
      </c>
      <c r="B1707" s="5" t="s">
        <v>3759</v>
      </c>
      <c r="C1707" s="3" t="s">
        <v>2449</v>
      </c>
      <c r="D1707" s="3" t="s">
        <v>67</v>
      </c>
      <c r="E1707" s="27">
        <v>40.5</v>
      </c>
      <c r="F1707" s="27">
        <v>0</v>
      </c>
      <c r="G1707" s="60">
        <v>40</v>
      </c>
      <c r="H1707" s="27">
        <v>0.5</v>
      </c>
      <c r="I1707" s="6" t="s">
        <v>3748</v>
      </c>
      <c r="J1707" s="6" t="s">
        <v>2070</v>
      </c>
      <c r="K1707" s="3" t="s">
        <v>3752</v>
      </c>
      <c r="L1707" s="3" t="s">
        <v>3753</v>
      </c>
    </row>
    <row r="1708" spans="1:229" s="13" customFormat="1" ht="20.100000000000001" customHeight="1">
      <c r="A1708" s="36">
        <v>10</v>
      </c>
      <c r="B1708" s="5" t="s">
        <v>3760</v>
      </c>
      <c r="C1708" s="3" t="s">
        <v>2449</v>
      </c>
      <c r="D1708" s="3" t="s">
        <v>10</v>
      </c>
      <c r="E1708" s="27">
        <v>32.5</v>
      </c>
      <c r="F1708" s="27">
        <v>2</v>
      </c>
      <c r="G1708" s="60">
        <v>30</v>
      </c>
      <c r="H1708" s="27">
        <v>0.5</v>
      </c>
      <c r="I1708" s="6" t="s">
        <v>3748</v>
      </c>
      <c r="J1708" s="6" t="s">
        <v>2070</v>
      </c>
      <c r="K1708" s="3" t="s">
        <v>3752</v>
      </c>
      <c r="L1708" s="3" t="s">
        <v>3753</v>
      </c>
    </row>
    <row r="1709" spans="1:229" s="13" customFormat="1" ht="20.100000000000001" customHeight="1">
      <c r="A1709" s="36">
        <v>10</v>
      </c>
      <c r="B1709" s="5" t="s">
        <v>3761</v>
      </c>
      <c r="C1709" s="3" t="s">
        <v>2449</v>
      </c>
      <c r="D1709" s="3" t="s">
        <v>10</v>
      </c>
      <c r="E1709" s="27">
        <v>20.5</v>
      </c>
      <c r="F1709" s="27">
        <v>0</v>
      </c>
      <c r="G1709" s="60">
        <v>20</v>
      </c>
      <c r="H1709" s="27">
        <v>0.5</v>
      </c>
      <c r="I1709" s="6" t="s">
        <v>3748</v>
      </c>
      <c r="J1709" s="6" t="s">
        <v>2070</v>
      </c>
      <c r="K1709" s="3" t="s">
        <v>3752</v>
      </c>
      <c r="L1709" s="3" t="s">
        <v>3753</v>
      </c>
    </row>
    <row r="1710" spans="1:229" s="13" customFormat="1" ht="20.100000000000001" customHeight="1">
      <c r="A1710" s="36">
        <v>10</v>
      </c>
      <c r="B1710" s="5" t="s">
        <v>8102</v>
      </c>
      <c r="C1710" s="3" t="s">
        <v>193</v>
      </c>
      <c r="D1710" s="3" t="s">
        <v>8009</v>
      </c>
      <c r="E1710" s="18">
        <v>100</v>
      </c>
      <c r="F1710" s="18">
        <v>0</v>
      </c>
      <c r="G1710" s="61">
        <v>100</v>
      </c>
      <c r="H1710" s="18">
        <v>0</v>
      </c>
      <c r="I1710" s="6" t="s">
        <v>8082</v>
      </c>
      <c r="J1710" s="3"/>
      <c r="K1710" s="3" t="s">
        <v>8103</v>
      </c>
      <c r="L1710" s="3" t="s">
        <v>8104</v>
      </c>
      <c r="M1710" s="8"/>
      <c r="N1710" s="8"/>
      <c r="O1710" s="8"/>
      <c r="P1710" s="8"/>
      <c r="Q1710" s="8"/>
      <c r="R1710" s="8"/>
      <c r="S1710" s="8"/>
      <c r="T1710" s="8"/>
      <c r="U1710" s="8"/>
      <c r="V1710" s="8"/>
      <c r="W1710" s="8"/>
      <c r="X1710" s="8"/>
      <c r="Y1710" s="8"/>
      <c r="Z1710" s="8"/>
      <c r="AA1710" s="8"/>
      <c r="AB1710" s="8"/>
      <c r="AC1710" s="8"/>
      <c r="AD1710" s="8"/>
      <c r="AE1710" s="8"/>
      <c r="AF1710" s="8"/>
      <c r="AG1710" s="8"/>
      <c r="AH1710" s="8"/>
      <c r="AI1710" s="8"/>
      <c r="AJ1710" s="8"/>
      <c r="AK1710" s="8"/>
      <c r="AL1710" s="8"/>
      <c r="AM1710" s="8"/>
      <c r="AN1710" s="8"/>
      <c r="AO1710" s="8"/>
      <c r="AP1710" s="8"/>
      <c r="AQ1710" s="8"/>
      <c r="AR1710" s="8"/>
      <c r="AS1710" s="8"/>
      <c r="AT1710" s="8"/>
      <c r="AU1710" s="8"/>
      <c r="AV1710" s="8"/>
      <c r="AW1710" s="8"/>
      <c r="AX1710" s="8"/>
      <c r="AY1710" s="8"/>
      <c r="AZ1710" s="8"/>
      <c r="BA1710" s="8"/>
      <c r="BB1710" s="8"/>
      <c r="BC1710" s="8"/>
      <c r="BD1710" s="8"/>
      <c r="BE1710" s="8"/>
      <c r="BF1710" s="8"/>
      <c r="BG1710" s="8"/>
      <c r="BH1710" s="8"/>
      <c r="BI1710" s="8"/>
      <c r="BJ1710" s="8"/>
      <c r="BK1710" s="8"/>
      <c r="BL1710" s="8"/>
      <c r="BM1710" s="8"/>
      <c r="BN1710" s="8"/>
      <c r="BO1710" s="8"/>
      <c r="BP1710" s="8"/>
      <c r="BQ1710" s="8"/>
      <c r="BR1710" s="8"/>
      <c r="BS1710" s="8"/>
      <c r="BT1710" s="8"/>
      <c r="BU1710" s="8"/>
      <c r="BV1710" s="8"/>
      <c r="BW1710" s="8"/>
      <c r="BX1710" s="8"/>
      <c r="BY1710" s="8"/>
      <c r="BZ1710" s="8"/>
      <c r="CA1710" s="8"/>
      <c r="CB1710" s="8"/>
      <c r="CC1710" s="8"/>
      <c r="CD1710" s="8"/>
      <c r="CE1710" s="8"/>
      <c r="CF1710" s="8"/>
      <c r="CG1710" s="8"/>
      <c r="CH1710" s="8"/>
      <c r="CI1710" s="8"/>
      <c r="CJ1710" s="8"/>
      <c r="CK1710" s="8"/>
      <c r="CL1710" s="8"/>
      <c r="CM1710" s="8"/>
      <c r="CN1710" s="8"/>
      <c r="CO1710" s="8"/>
      <c r="CP1710" s="8"/>
      <c r="CQ1710" s="8"/>
      <c r="CR1710" s="8"/>
      <c r="CS1710" s="8"/>
      <c r="CT1710" s="8"/>
      <c r="CU1710" s="8"/>
      <c r="CV1710" s="8"/>
      <c r="CW1710" s="8"/>
      <c r="CX1710" s="8"/>
      <c r="CY1710" s="8"/>
      <c r="CZ1710" s="8"/>
      <c r="DA1710" s="8"/>
      <c r="DB1710" s="8"/>
      <c r="DC1710" s="8"/>
      <c r="DD1710" s="8"/>
      <c r="DE1710" s="8"/>
      <c r="DF1710" s="8"/>
      <c r="DG1710" s="8"/>
      <c r="DH1710" s="8"/>
      <c r="DI1710" s="8"/>
      <c r="DJ1710" s="8"/>
      <c r="DK1710" s="8"/>
      <c r="DL1710" s="8"/>
      <c r="DM1710" s="8"/>
      <c r="DN1710" s="8"/>
      <c r="DO1710" s="8"/>
      <c r="DP1710" s="8"/>
      <c r="DQ1710" s="8"/>
      <c r="DR1710" s="8"/>
      <c r="DS1710" s="8"/>
      <c r="DT1710" s="8"/>
      <c r="DU1710" s="8"/>
      <c r="DV1710" s="8"/>
      <c r="DW1710" s="8"/>
      <c r="DX1710" s="8"/>
      <c r="DY1710" s="8"/>
      <c r="DZ1710" s="8"/>
      <c r="EA1710" s="8"/>
      <c r="EB1710" s="8"/>
      <c r="EC1710" s="8"/>
      <c r="ED1710" s="8"/>
      <c r="EE1710" s="8"/>
      <c r="EF1710" s="8"/>
      <c r="EG1710" s="8"/>
      <c r="EH1710" s="8"/>
      <c r="EI1710" s="8"/>
      <c r="EJ1710" s="8"/>
      <c r="EK1710" s="8"/>
      <c r="EL1710" s="8"/>
      <c r="EM1710" s="8"/>
      <c r="EN1710" s="8"/>
      <c r="EO1710" s="8"/>
      <c r="EP1710" s="8"/>
      <c r="EQ1710" s="8"/>
      <c r="ER1710" s="8"/>
      <c r="ES1710" s="8"/>
      <c r="ET1710" s="8"/>
      <c r="EU1710" s="8"/>
      <c r="EV1710" s="8"/>
      <c r="EW1710" s="8"/>
      <c r="EX1710" s="8"/>
      <c r="EY1710" s="8"/>
      <c r="EZ1710" s="8"/>
      <c r="FA1710" s="8"/>
      <c r="FB1710" s="8"/>
      <c r="FC1710" s="8"/>
      <c r="FD1710" s="8"/>
      <c r="FE1710" s="8"/>
      <c r="FF1710" s="8"/>
      <c r="FG1710" s="8"/>
      <c r="FH1710" s="8"/>
      <c r="FI1710" s="8"/>
      <c r="FJ1710" s="8"/>
      <c r="FK1710" s="8"/>
      <c r="FL1710" s="8"/>
      <c r="FM1710" s="8"/>
      <c r="FN1710" s="8"/>
      <c r="FO1710" s="8"/>
      <c r="FP1710" s="8"/>
      <c r="FQ1710" s="8"/>
      <c r="FR1710" s="8"/>
      <c r="FS1710" s="8"/>
      <c r="FT1710" s="8"/>
      <c r="FU1710" s="8"/>
      <c r="FV1710" s="8"/>
      <c r="FW1710" s="8"/>
      <c r="FX1710" s="8"/>
      <c r="FY1710" s="8"/>
      <c r="FZ1710" s="8"/>
      <c r="GA1710" s="8"/>
      <c r="GB1710" s="8"/>
      <c r="GC1710" s="8"/>
      <c r="GD1710" s="8"/>
      <c r="GE1710" s="8"/>
      <c r="GF1710" s="8"/>
      <c r="GG1710" s="8"/>
      <c r="GH1710" s="8"/>
      <c r="GI1710" s="8"/>
      <c r="GJ1710" s="8"/>
      <c r="GK1710" s="8"/>
      <c r="GL1710" s="8"/>
      <c r="GM1710" s="8"/>
      <c r="GN1710" s="8"/>
      <c r="GO1710" s="8"/>
      <c r="GP1710" s="8"/>
      <c r="GQ1710" s="8"/>
      <c r="GR1710" s="8"/>
      <c r="GS1710" s="8"/>
      <c r="GT1710" s="8"/>
      <c r="GU1710" s="8"/>
      <c r="GV1710" s="8"/>
      <c r="GW1710" s="8"/>
      <c r="GX1710" s="8"/>
      <c r="GY1710" s="8"/>
      <c r="GZ1710" s="8"/>
      <c r="HA1710" s="8"/>
      <c r="HB1710" s="8"/>
      <c r="HC1710" s="8"/>
      <c r="HD1710" s="8"/>
      <c r="HE1710" s="8"/>
      <c r="HF1710" s="8"/>
      <c r="HG1710" s="8"/>
      <c r="HH1710" s="8"/>
      <c r="HI1710" s="8"/>
      <c r="HJ1710" s="8"/>
      <c r="HK1710" s="8"/>
      <c r="HL1710" s="8"/>
      <c r="HM1710" s="8"/>
      <c r="HN1710" s="8"/>
      <c r="HO1710" s="8"/>
      <c r="HP1710" s="8"/>
      <c r="HQ1710" s="8"/>
      <c r="HR1710" s="8"/>
      <c r="HS1710" s="8"/>
      <c r="HT1710" s="8"/>
      <c r="HU1710" s="8"/>
    </row>
    <row r="1711" spans="1:229" s="13" customFormat="1" ht="20.100000000000001" customHeight="1">
      <c r="A1711" s="36">
        <v>10</v>
      </c>
      <c r="B1711" s="5" t="s">
        <v>229</v>
      </c>
      <c r="C1711" s="3" t="s">
        <v>83</v>
      </c>
      <c r="D1711" s="3" t="s">
        <v>10</v>
      </c>
      <c r="E1711" s="28">
        <f>SUM(F1711:J1711)</f>
        <v>120</v>
      </c>
      <c r="F1711" s="28">
        <v>0</v>
      </c>
      <c r="G1711" s="59">
        <v>120</v>
      </c>
      <c r="H1711" s="28">
        <v>0</v>
      </c>
      <c r="I1711" s="3" t="s">
        <v>1645</v>
      </c>
      <c r="J1711" s="6" t="s">
        <v>1643</v>
      </c>
      <c r="K1711" s="3" t="s">
        <v>221</v>
      </c>
      <c r="L1711" s="3" t="s">
        <v>222</v>
      </c>
    </row>
    <row r="1712" spans="1:229" s="13" customFormat="1" ht="20.100000000000001" customHeight="1">
      <c r="A1712" s="36">
        <v>10</v>
      </c>
      <c r="B1712" s="5" t="s">
        <v>5043</v>
      </c>
      <c r="C1712" s="3" t="s">
        <v>193</v>
      </c>
      <c r="D1712" s="3" t="s">
        <v>10</v>
      </c>
      <c r="E1712" s="27">
        <v>10662.05690759378</v>
      </c>
      <c r="F1712" s="27">
        <v>2985.3759341262589</v>
      </c>
      <c r="G1712" s="60">
        <v>6823.7164208600198</v>
      </c>
      <c r="H1712" s="27">
        <v>852.96455260750247</v>
      </c>
      <c r="I1712" s="6" t="s">
        <v>5030</v>
      </c>
      <c r="J1712" s="6" t="s">
        <v>5031</v>
      </c>
      <c r="K1712" s="3" t="s">
        <v>5032</v>
      </c>
      <c r="L1712" s="3" t="s">
        <v>5033</v>
      </c>
    </row>
    <row r="1713" spans="1:12" s="13" customFormat="1" ht="20.100000000000001" customHeight="1">
      <c r="A1713" s="36">
        <v>10</v>
      </c>
      <c r="B1713" s="5" t="s">
        <v>5045</v>
      </c>
      <c r="C1713" s="3" t="s">
        <v>194</v>
      </c>
      <c r="D1713" s="3" t="s">
        <v>10</v>
      </c>
      <c r="E1713" s="27">
        <v>925.81061299176565</v>
      </c>
      <c r="F1713" s="27">
        <v>138.87159194876483</v>
      </c>
      <c r="G1713" s="60">
        <v>712.87417200365962</v>
      </c>
      <c r="H1713" s="27">
        <v>74.064849039341254</v>
      </c>
      <c r="I1713" s="6" t="s">
        <v>5030</v>
      </c>
      <c r="J1713" s="6" t="s">
        <v>5031</v>
      </c>
      <c r="K1713" s="3" t="s">
        <v>5038</v>
      </c>
      <c r="L1713" s="3" t="s">
        <v>5039</v>
      </c>
    </row>
    <row r="1714" spans="1:12" s="13" customFormat="1" ht="20.100000000000001" customHeight="1">
      <c r="A1714" s="36">
        <v>10</v>
      </c>
      <c r="B1714" s="5" t="s">
        <v>5044</v>
      </c>
      <c r="C1714" s="3" t="s">
        <v>194</v>
      </c>
      <c r="D1714" s="3" t="s">
        <v>10</v>
      </c>
      <c r="E1714" s="27">
        <v>1221.1324794144557</v>
      </c>
      <c r="F1714" s="27">
        <v>744.89081244281795</v>
      </c>
      <c r="G1714" s="60">
        <v>378.55106861848128</v>
      </c>
      <c r="H1714" s="27">
        <v>97.69059835315646</v>
      </c>
      <c r="I1714" s="6" t="s">
        <v>5030</v>
      </c>
      <c r="J1714" s="6" t="s">
        <v>5031</v>
      </c>
      <c r="K1714" s="3" t="s">
        <v>5035</v>
      </c>
      <c r="L1714" s="3" t="s">
        <v>5036</v>
      </c>
    </row>
    <row r="1715" spans="1:12" s="13" customFormat="1" ht="20.100000000000001" customHeight="1">
      <c r="A1715" s="36">
        <v>10</v>
      </c>
      <c r="B1715" s="5" t="s">
        <v>1528</v>
      </c>
      <c r="C1715" s="3" t="s">
        <v>193</v>
      </c>
      <c r="D1715" s="3" t="s">
        <v>10</v>
      </c>
      <c r="E1715" s="18">
        <v>65</v>
      </c>
      <c r="F1715" s="28">
        <v>0</v>
      </c>
      <c r="G1715" s="61">
        <v>65</v>
      </c>
      <c r="H1715" s="28" t="s">
        <v>2227</v>
      </c>
      <c r="I1715" s="6" t="s">
        <v>1503</v>
      </c>
      <c r="J1715" s="6" t="s">
        <v>1504</v>
      </c>
      <c r="K1715" s="3" t="s">
        <v>1520</v>
      </c>
      <c r="L1715" s="3" t="s">
        <v>1507</v>
      </c>
    </row>
    <row r="1716" spans="1:12" s="13" customFormat="1" ht="20.100000000000001" customHeight="1">
      <c r="A1716" s="36">
        <v>10</v>
      </c>
      <c r="B1716" s="5" t="s">
        <v>1525</v>
      </c>
      <c r="C1716" s="3" t="s">
        <v>194</v>
      </c>
      <c r="D1716" s="3" t="s">
        <v>10</v>
      </c>
      <c r="E1716" s="18">
        <v>15</v>
      </c>
      <c r="F1716" s="33">
        <v>0</v>
      </c>
      <c r="G1716" s="61">
        <v>15</v>
      </c>
      <c r="H1716" s="28" t="s">
        <v>2227</v>
      </c>
      <c r="I1716" s="6" t="s">
        <v>1503</v>
      </c>
      <c r="J1716" s="6" t="s">
        <v>1504</v>
      </c>
      <c r="K1716" s="3" t="s">
        <v>1526</v>
      </c>
      <c r="L1716" s="3" t="s">
        <v>1527</v>
      </c>
    </row>
    <row r="1717" spans="1:12" s="13" customFormat="1" ht="20.100000000000001" customHeight="1">
      <c r="A1717" s="36">
        <v>10</v>
      </c>
      <c r="B1717" s="5" t="s">
        <v>1226</v>
      </c>
      <c r="C1717" s="3" t="s">
        <v>1064</v>
      </c>
      <c r="D1717" s="3" t="s">
        <v>10</v>
      </c>
      <c r="E1717" s="27">
        <v>17500</v>
      </c>
      <c r="F1717" s="27">
        <v>1033</v>
      </c>
      <c r="G1717" s="60">
        <v>14946</v>
      </c>
      <c r="H1717" s="27">
        <v>1521</v>
      </c>
      <c r="I1717" s="6" t="s">
        <v>1219</v>
      </c>
      <c r="J1717" s="6" t="s">
        <v>4602</v>
      </c>
      <c r="K1717" s="3" t="s">
        <v>1227</v>
      </c>
      <c r="L1717" s="3" t="s">
        <v>1228</v>
      </c>
    </row>
    <row r="1718" spans="1:12" s="13" customFormat="1" ht="20.100000000000001" customHeight="1">
      <c r="A1718" s="36">
        <v>10</v>
      </c>
      <c r="B1718" s="5" t="s">
        <v>1255</v>
      </c>
      <c r="C1718" s="3" t="s">
        <v>193</v>
      </c>
      <c r="D1718" s="3" t="s">
        <v>10</v>
      </c>
      <c r="E1718" s="18">
        <v>6029</v>
      </c>
      <c r="F1718" s="18">
        <v>1847</v>
      </c>
      <c r="G1718" s="61">
        <v>3879</v>
      </c>
      <c r="H1718" s="18">
        <v>303</v>
      </c>
      <c r="I1718" s="6" t="s">
        <v>1219</v>
      </c>
      <c r="J1718" s="6" t="s">
        <v>1254</v>
      </c>
      <c r="K1718" s="3" t="s">
        <v>1256</v>
      </c>
      <c r="L1718" s="3" t="s">
        <v>1257</v>
      </c>
    </row>
    <row r="1719" spans="1:12" s="13" customFormat="1" ht="20.100000000000001" customHeight="1">
      <c r="A1719" s="36">
        <v>10</v>
      </c>
      <c r="B1719" s="5" t="s">
        <v>1277</v>
      </c>
      <c r="C1719" s="3" t="s">
        <v>79</v>
      </c>
      <c r="D1719" s="3" t="s">
        <v>10</v>
      </c>
      <c r="E1719" s="27">
        <v>8966</v>
      </c>
      <c r="F1719" s="27">
        <v>5832</v>
      </c>
      <c r="G1719" s="60">
        <v>3054</v>
      </c>
      <c r="H1719" s="27">
        <v>80</v>
      </c>
      <c r="I1719" s="6" t="s">
        <v>4751</v>
      </c>
      <c r="J1719" s="6" t="s">
        <v>1233</v>
      </c>
      <c r="K1719" s="3" t="s">
        <v>1278</v>
      </c>
      <c r="L1719" s="3" t="s">
        <v>1279</v>
      </c>
    </row>
    <row r="1720" spans="1:12" s="13" customFormat="1" ht="20.100000000000001" customHeight="1">
      <c r="A1720" s="36">
        <v>10</v>
      </c>
      <c r="B1720" s="5" t="s">
        <v>1290</v>
      </c>
      <c r="C1720" s="3" t="s">
        <v>79</v>
      </c>
      <c r="D1720" s="3" t="s">
        <v>10</v>
      </c>
      <c r="E1720" s="27">
        <v>6920</v>
      </c>
      <c r="F1720" s="27">
        <v>5265</v>
      </c>
      <c r="G1720" s="60">
        <v>1612</v>
      </c>
      <c r="H1720" s="27">
        <v>43</v>
      </c>
      <c r="I1720" s="6" t="s">
        <v>4751</v>
      </c>
      <c r="J1720" s="6" t="s">
        <v>1233</v>
      </c>
      <c r="K1720" s="3" t="s">
        <v>1291</v>
      </c>
      <c r="L1720" s="3" t="s">
        <v>1292</v>
      </c>
    </row>
    <row r="1721" spans="1:12" s="13" customFormat="1" ht="20.100000000000001" customHeight="1">
      <c r="A1721" s="36">
        <v>10</v>
      </c>
      <c r="B1721" s="5" t="s">
        <v>1302</v>
      </c>
      <c r="C1721" s="3" t="s">
        <v>1064</v>
      </c>
      <c r="D1721" s="3" t="s">
        <v>10</v>
      </c>
      <c r="E1721" s="27">
        <v>2610</v>
      </c>
      <c r="F1721" s="27">
        <v>1117</v>
      </c>
      <c r="G1721" s="60">
        <v>1410</v>
      </c>
      <c r="H1721" s="27">
        <v>83</v>
      </c>
      <c r="I1721" s="6" t="s">
        <v>1219</v>
      </c>
      <c r="J1721" s="6" t="s">
        <v>4602</v>
      </c>
      <c r="K1721" s="3" t="s">
        <v>1227</v>
      </c>
      <c r="L1721" s="3" t="s">
        <v>1228</v>
      </c>
    </row>
    <row r="1722" spans="1:12" s="13" customFormat="1" ht="20.100000000000001" customHeight="1">
      <c r="A1722" s="36">
        <v>10</v>
      </c>
      <c r="B1722" s="5" t="s">
        <v>1341</v>
      </c>
      <c r="C1722" s="3" t="s">
        <v>79</v>
      </c>
      <c r="D1722" s="3" t="s">
        <v>10</v>
      </c>
      <c r="E1722" s="27">
        <v>660</v>
      </c>
      <c r="F1722" s="27">
        <v>160</v>
      </c>
      <c r="G1722" s="60">
        <v>420</v>
      </c>
      <c r="H1722" s="27">
        <v>80</v>
      </c>
      <c r="I1722" s="6" t="s">
        <v>1219</v>
      </c>
      <c r="J1722" s="6" t="s">
        <v>4764</v>
      </c>
      <c r="K1722" s="3" t="s">
        <v>1328</v>
      </c>
      <c r="L1722" s="3" t="s">
        <v>1329</v>
      </c>
    </row>
    <row r="1723" spans="1:12" s="13" customFormat="1" ht="20.100000000000001" customHeight="1">
      <c r="A1723" s="36">
        <v>10</v>
      </c>
      <c r="B1723" s="5" t="s">
        <v>1378</v>
      </c>
      <c r="C1723" s="3" t="s">
        <v>79</v>
      </c>
      <c r="D1723" s="3" t="s">
        <v>10</v>
      </c>
      <c r="E1723" s="27">
        <v>589</v>
      </c>
      <c r="F1723" s="27">
        <v>371</v>
      </c>
      <c r="G1723" s="60">
        <v>212</v>
      </c>
      <c r="H1723" s="27">
        <v>6</v>
      </c>
      <c r="I1723" s="6" t="s">
        <v>4751</v>
      </c>
      <c r="J1723" s="6" t="s">
        <v>1233</v>
      </c>
      <c r="K1723" s="3" t="s">
        <v>1235</v>
      </c>
      <c r="L1723" s="3" t="s">
        <v>1236</v>
      </c>
    </row>
    <row r="1724" spans="1:12" s="13" customFormat="1" ht="20.100000000000001" customHeight="1">
      <c r="A1724" s="36">
        <v>10</v>
      </c>
      <c r="B1724" s="34" t="s">
        <v>1394</v>
      </c>
      <c r="C1724" s="3" t="s">
        <v>1064</v>
      </c>
      <c r="D1724" s="3" t="s">
        <v>10</v>
      </c>
      <c r="E1724" s="27">
        <v>200</v>
      </c>
      <c r="F1724" s="27">
        <v>50</v>
      </c>
      <c r="G1724" s="60">
        <v>145</v>
      </c>
      <c r="H1724" s="27">
        <v>5</v>
      </c>
      <c r="I1724" s="6" t="s">
        <v>1219</v>
      </c>
      <c r="J1724" s="6" t="s">
        <v>1247</v>
      </c>
      <c r="K1724" s="3" t="s">
        <v>1395</v>
      </c>
      <c r="L1724" s="3" t="s">
        <v>1396</v>
      </c>
    </row>
    <row r="1725" spans="1:12" s="13" customFormat="1" ht="20.100000000000001" customHeight="1">
      <c r="A1725" s="36">
        <v>10</v>
      </c>
      <c r="B1725" s="5" t="s">
        <v>1435</v>
      </c>
      <c r="C1725" s="3" t="s">
        <v>83</v>
      </c>
      <c r="D1725" s="3" t="s">
        <v>10</v>
      </c>
      <c r="E1725" s="27">
        <v>95</v>
      </c>
      <c r="F1725" s="18">
        <v>0</v>
      </c>
      <c r="G1725" s="60">
        <v>80</v>
      </c>
      <c r="H1725" s="27">
        <v>15</v>
      </c>
      <c r="I1725" s="6" t="s">
        <v>1219</v>
      </c>
      <c r="J1725" s="6" t="s">
        <v>1240</v>
      </c>
      <c r="K1725" s="3" t="s">
        <v>1412</v>
      </c>
      <c r="L1725" s="3" t="s">
        <v>1413</v>
      </c>
    </row>
    <row r="1726" spans="1:12" s="13" customFormat="1" ht="20.100000000000001" customHeight="1">
      <c r="A1726" s="36">
        <v>10</v>
      </c>
      <c r="B1726" s="5" t="s">
        <v>1436</v>
      </c>
      <c r="C1726" s="3" t="s">
        <v>83</v>
      </c>
      <c r="D1726" s="3" t="s">
        <v>10</v>
      </c>
      <c r="E1726" s="27">
        <v>95</v>
      </c>
      <c r="F1726" s="28">
        <v>0</v>
      </c>
      <c r="G1726" s="60">
        <v>80</v>
      </c>
      <c r="H1726" s="27">
        <v>15</v>
      </c>
      <c r="I1726" s="6" t="s">
        <v>1219</v>
      </c>
      <c r="J1726" s="6" t="s">
        <v>1240</v>
      </c>
      <c r="K1726" s="3" t="s">
        <v>1437</v>
      </c>
      <c r="L1726" s="3" t="s">
        <v>1438</v>
      </c>
    </row>
    <row r="1727" spans="1:12" s="13" customFormat="1" ht="20.100000000000001" customHeight="1">
      <c r="A1727" s="36">
        <v>10</v>
      </c>
      <c r="B1727" s="5" t="s">
        <v>1439</v>
      </c>
      <c r="C1727" s="3" t="s">
        <v>83</v>
      </c>
      <c r="D1727" s="3" t="s">
        <v>10</v>
      </c>
      <c r="E1727" s="27">
        <v>95</v>
      </c>
      <c r="F1727" s="28">
        <v>0</v>
      </c>
      <c r="G1727" s="60">
        <v>80</v>
      </c>
      <c r="H1727" s="27">
        <v>15</v>
      </c>
      <c r="I1727" s="6" t="s">
        <v>1219</v>
      </c>
      <c r="J1727" s="6" t="s">
        <v>1240</v>
      </c>
      <c r="K1727" s="3" t="s">
        <v>1440</v>
      </c>
      <c r="L1727" s="3" t="s">
        <v>1441</v>
      </c>
    </row>
    <row r="1728" spans="1:12" s="13" customFormat="1" ht="20.100000000000001" customHeight="1">
      <c r="A1728" s="36">
        <v>10</v>
      </c>
      <c r="B1728" s="5" t="s">
        <v>1449</v>
      </c>
      <c r="C1728" s="3" t="s">
        <v>83</v>
      </c>
      <c r="D1728" s="3" t="s">
        <v>10</v>
      </c>
      <c r="E1728" s="27">
        <v>564</v>
      </c>
      <c r="F1728" s="27">
        <v>480</v>
      </c>
      <c r="G1728" s="60">
        <v>60</v>
      </c>
      <c r="H1728" s="27">
        <v>24</v>
      </c>
      <c r="I1728" s="6" t="s">
        <v>1219</v>
      </c>
      <c r="J1728" s="6" t="s">
        <v>1240</v>
      </c>
      <c r="K1728" s="3" t="s">
        <v>1325</v>
      </c>
      <c r="L1728" s="3" t="s">
        <v>1326</v>
      </c>
    </row>
    <row r="1729" spans="1:12" s="13" customFormat="1" ht="20.100000000000001" customHeight="1">
      <c r="A1729" s="36">
        <v>10</v>
      </c>
      <c r="B1729" s="5" t="s">
        <v>1456</v>
      </c>
      <c r="C1729" s="3" t="s">
        <v>83</v>
      </c>
      <c r="D1729" s="3" t="s">
        <v>10</v>
      </c>
      <c r="E1729" s="27">
        <v>855</v>
      </c>
      <c r="F1729" s="27">
        <v>780</v>
      </c>
      <c r="G1729" s="60">
        <v>50</v>
      </c>
      <c r="H1729" s="27">
        <v>25</v>
      </c>
      <c r="I1729" s="6" t="s">
        <v>1219</v>
      </c>
      <c r="J1729" s="6" t="s">
        <v>1240</v>
      </c>
      <c r="K1729" s="3" t="s">
        <v>1412</v>
      </c>
      <c r="L1729" s="3" t="s">
        <v>1413</v>
      </c>
    </row>
    <row r="1730" spans="1:12" s="13" customFormat="1" ht="20.100000000000001" customHeight="1">
      <c r="A1730" s="36">
        <v>10</v>
      </c>
      <c r="B1730" s="5" t="s">
        <v>1457</v>
      </c>
      <c r="C1730" s="3" t="s">
        <v>83</v>
      </c>
      <c r="D1730" s="3" t="s">
        <v>10</v>
      </c>
      <c r="E1730" s="27">
        <v>855</v>
      </c>
      <c r="F1730" s="27">
        <v>780</v>
      </c>
      <c r="G1730" s="60">
        <v>50</v>
      </c>
      <c r="H1730" s="27">
        <v>25</v>
      </c>
      <c r="I1730" s="6" t="s">
        <v>1219</v>
      </c>
      <c r="J1730" s="6" t="s">
        <v>1240</v>
      </c>
      <c r="K1730" s="3" t="s">
        <v>1437</v>
      </c>
      <c r="L1730" s="3" t="s">
        <v>1438</v>
      </c>
    </row>
    <row r="1731" spans="1:12" s="13" customFormat="1" ht="20.100000000000001" customHeight="1">
      <c r="A1731" s="36">
        <v>10</v>
      </c>
      <c r="B1731" s="5" t="s">
        <v>1458</v>
      </c>
      <c r="C1731" s="3" t="s">
        <v>83</v>
      </c>
      <c r="D1731" s="3" t="s">
        <v>10</v>
      </c>
      <c r="E1731" s="27">
        <v>855</v>
      </c>
      <c r="F1731" s="27">
        <v>780</v>
      </c>
      <c r="G1731" s="60">
        <v>50</v>
      </c>
      <c r="H1731" s="27">
        <v>25</v>
      </c>
      <c r="I1731" s="6" t="s">
        <v>1219</v>
      </c>
      <c r="J1731" s="6" t="s">
        <v>1240</v>
      </c>
      <c r="K1731" s="3" t="s">
        <v>1440</v>
      </c>
      <c r="L1731" s="3" t="s">
        <v>1441</v>
      </c>
    </row>
    <row r="1732" spans="1:12" s="13" customFormat="1" ht="20.100000000000001" customHeight="1">
      <c r="A1732" s="36">
        <v>10</v>
      </c>
      <c r="B1732" s="5" t="s">
        <v>1466</v>
      </c>
      <c r="C1732" s="3" t="s">
        <v>83</v>
      </c>
      <c r="D1732" s="3" t="s">
        <v>10</v>
      </c>
      <c r="E1732" s="27">
        <v>135</v>
      </c>
      <c r="F1732" s="27">
        <v>100</v>
      </c>
      <c r="G1732" s="60">
        <v>30</v>
      </c>
      <c r="H1732" s="27">
        <v>5</v>
      </c>
      <c r="I1732" s="6" t="s">
        <v>1219</v>
      </c>
      <c r="J1732" s="6" t="s">
        <v>1240</v>
      </c>
      <c r="K1732" s="3" t="s">
        <v>1325</v>
      </c>
      <c r="L1732" s="3" t="s">
        <v>1326</v>
      </c>
    </row>
    <row r="1733" spans="1:12" s="13" customFormat="1" ht="20.100000000000001" customHeight="1">
      <c r="A1733" s="36">
        <v>10</v>
      </c>
      <c r="B1733" s="5" t="s">
        <v>1467</v>
      </c>
      <c r="C1733" s="3" t="s">
        <v>83</v>
      </c>
      <c r="D1733" s="3" t="s">
        <v>10</v>
      </c>
      <c r="E1733" s="27">
        <v>570</v>
      </c>
      <c r="F1733" s="27">
        <v>520</v>
      </c>
      <c r="G1733" s="60">
        <v>30</v>
      </c>
      <c r="H1733" s="27">
        <v>20</v>
      </c>
      <c r="I1733" s="6" t="s">
        <v>1219</v>
      </c>
      <c r="J1733" s="6" t="s">
        <v>1240</v>
      </c>
      <c r="K1733" s="3" t="s">
        <v>1412</v>
      </c>
      <c r="L1733" s="3" t="s">
        <v>1413</v>
      </c>
    </row>
    <row r="1734" spans="1:12" s="13" customFormat="1" ht="20.100000000000001" customHeight="1">
      <c r="A1734" s="36">
        <v>10</v>
      </c>
      <c r="B1734" s="5" t="s">
        <v>1468</v>
      </c>
      <c r="C1734" s="3" t="s">
        <v>83</v>
      </c>
      <c r="D1734" s="3" t="s">
        <v>10</v>
      </c>
      <c r="E1734" s="27">
        <v>570</v>
      </c>
      <c r="F1734" s="27">
        <v>520</v>
      </c>
      <c r="G1734" s="60">
        <v>30</v>
      </c>
      <c r="H1734" s="27">
        <v>20</v>
      </c>
      <c r="I1734" s="6" t="s">
        <v>1219</v>
      </c>
      <c r="J1734" s="6" t="s">
        <v>1240</v>
      </c>
      <c r="K1734" s="3" t="s">
        <v>1437</v>
      </c>
      <c r="L1734" s="3" t="s">
        <v>1438</v>
      </c>
    </row>
    <row r="1735" spans="1:12" s="13" customFormat="1" ht="20.100000000000001" customHeight="1">
      <c r="A1735" s="36">
        <v>10</v>
      </c>
      <c r="B1735" s="5" t="s">
        <v>1469</v>
      </c>
      <c r="C1735" s="3" t="s">
        <v>83</v>
      </c>
      <c r="D1735" s="3" t="s">
        <v>10</v>
      </c>
      <c r="E1735" s="27">
        <v>570</v>
      </c>
      <c r="F1735" s="27">
        <v>520</v>
      </c>
      <c r="G1735" s="60">
        <v>30</v>
      </c>
      <c r="H1735" s="27">
        <v>20</v>
      </c>
      <c r="I1735" s="6" t="s">
        <v>1219</v>
      </c>
      <c r="J1735" s="6" t="s">
        <v>1240</v>
      </c>
      <c r="K1735" s="3" t="s">
        <v>1440</v>
      </c>
      <c r="L1735" s="3" t="s">
        <v>1441</v>
      </c>
    </row>
    <row r="1736" spans="1:12" s="13" customFormat="1" ht="20.100000000000001" customHeight="1">
      <c r="A1736" s="36">
        <v>10</v>
      </c>
      <c r="B1736" s="5" t="s">
        <v>2654</v>
      </c>
      <c r="C1736" s="3" t="s">
        <v>2634</v>
      </c>
      <c r="D1736" s="3" t="s">
        <v>1648</v>
      </c>
      <c r="E1736" s="27">
        <f>SUM(F1736:J1736)</f>
        <v>280</v>
      </c>
      <c r="F1736" s="27">
        <v>0</v>
      </c>
      <c r="G1736" s="60">
        <v>280</v>
      </c>
      <c r="H1736" s="27">
        <v>0</v>
      </c>
      <c r="I1736" s="6" t="s">
        <v>2635</v>
      </c>
      <c r="J1736" s="6" t="s">
        <v>2648</v>
      </c>
      <c r="K1736" s="3" t="s">
        <v>2655</v>
      </c>
      <c r="L1736" s="3" t="s">
        <v>2656</v>
      </c>
    </row>
    <row r="1737" spans="1:12" s="13" customFormat="1" ht="20.100000000000001" customHeight="1">
      <c r="A1737" s="36">
        <v>11</v>
      </c>
      <c r="B1737" s="5" t="s">
        <v>2089</v>
      </c>
      <c r="C1737" s="3" t="s">
        <v>1703</v>
      </c>
      <c r="D1737" s="3" t="s">
        <v>1573</v>
      </c>
      <c r="E1737" s="27">
        <v>160</v>
      </c>
      <c r="F1737" s="27">
        <v>0</v>
      </c>
      <c r="G1737" s="60">
        <v>160</v>
      </c>
      <c r="H1737" s="27">
        <v>0</v>
      </c>
      <c r="I1737" s="6" t="s">
        <v>8112</v>
      </c>
      <c r="J1737" s="6" t="s">
        <v>1818</v>
      </c>
      <c r="K1737" s="3" t="s">
        <v>2090</v>
      </c>
      <c r="L1737" s="3" t="s">
        <v>2091</v>
      </c>
    </row>
    <row r="1738" spans="1:12" s="13" customFormat="1" ht="20.100000000000001" customHeight="1">
      <c r="A1738" s="36">
        <v>11</v>
      </c>
      <c r="B1738" s="5" t="s">
        <v>2087</v>
      </c>
      <c r="C1738" s="3" t="s">
        <v>1977</v>
      </c>
      <c r="D1738" s="3" t="s">
        <v>1573</v>
      </c>
      <c r="E1738" s="27">
        <f>SUM(F1738:J1738)</f>
        <v>70</v>
      </c>
      <c r="F1738" s="27">
        <v>0</v>
      </c>
      <c r="G1738" s="60">
        <v>70</v>
      </c>
      <c r="H1738" s="27">
        <v>0</v>
      </c>
      <c r="I1738" s="6" t="s">
        <v>8112</v>
      </c>
      <c r="J1738" s="6" t="s">
        <v>1942</v>
      </c>
      <c r="K1738" s="3" t="s">
        <v>1943</v>
      </c>
      <c r="L1738" s="3" t="s">
        <v>1944</v>
      </c>
    </row>
    <row r="1739" spans="1:12" s="13" customFormat="1" ht="20.100000000000001" customHeight="1">
      <c r="A1739" s="36">
        <v>11</v>
      </c>
      <c r="B1739" s="5" t="s">
        <v>485</v>
      </c>
      <c r="C1739" s="3" t="s">
        <v>79</v>
      </c>
      <c r="D1739" s="3" t="s">
        <v>10</v>
      </c>
      <c r="E1739" s="28">
        <v>1800</v>
      </c>
      <c r="F1739" s="28">
        <v>0</v>
      </c>
      <c r="G1739" s="59">
        <v>1800</v>
      </c>
      <c r="H1739" s="28" t="s">
        <v>2227</v>
      </c>
      <c r="I1739" s="6" t="s">
        <v>239</v>
      </c>
      <c r="J1739" s="6" t="s">
        <v>296</v>
      </c>
      <c r="K1739" s="3" t="s">
        <v>486</v>
      </c>
      <c r="L1739" s="3" t="s">
        <v>487</v>
      </c>
    </row>
    <row r="1740" spans="1:12" s="13" customFormat="1" ht="20.100000000000001" customHeight="1">
      <c r="A1740" s="36">
        <v>11</v>
      </c>
      <c r="B1740" s="5" t="s">
        <v>476</v>
      </c>
      <c r="C1740" s="3" t="s">
        <v>1623</v>
      </c>
      <c r="D1740" s="3" t="s">
        <v>1644</v>
      </c>
      <c r="E1740" s="28">
        <v>3143</v>
      </c>
      <c r="F1740" s="28">
        <v>2200.1</v>
      </c>
      <c r="G1740" s="59">
        <v>942.9</v>
      </c>
      <c r="H1740" s="28">
        <v>30</v>
      </c>
      <c r="I1740" s="6" t="s">
        <v>2119</v>
      </c>
      <c r="J1740" s="6" t="s">
        <v>2156</v>
      </c>
      <c r="K1740" s="3" t="s">
        <v>2200</v>
      </c>
      <c r="L1740" s="3" t="s">
        <v>2201</v>
      </c>
    </row>
    <row r="1741" spans="1:12" s="13" customFormat="1" ht="20.100000000000001" customHeight="1">
      <c r="A1741" s="36">
        <v>11</v>
      </c>
      <c r="B1741" s="5" t="s">
        <v>2197</v>
      </c>
      <c r="C1741" s="3" t="s">
        <v>1623</v>
      </c>
      <c r="D1741" s="3" t="s">
        <v>1644</v>
      </c>
      <c r="E1741" s="28">
        <v>3092.6</v>
      </c>
      <c r="F1741" s="28">
        <v>2216.8999999999996</v>
      </c>
      <c r="G1741" s="59">
        <v>875.69999999999993</v>
      </c>
      <c r="H1741" s="28">
        <v>30</v>
      </c>
      <c r="I1741" s="6" t="s">
        <v>2119</v>
      </c>
      <c r="J1741" s="6" t="s">
        <v>2156</v>
      </c>
      <c r="K1741" s="3" t="s">
        <v>2200</v>
      </c>
      <c r="L1741" s="3" t="s">
        <v>2201</v>
      </c>
    </row>
    <row r="1742" spans="1:12" s="13" customFormat="1" ht="20.100000000000001" customHeight="1">
      <c r="A1742" s="36">
        <v>11</v>
      </c>
      <c r="B1742" s="5" t="s">
        <v>477</v>
      </c>
      <c r="C1742" s="3" t="s">
        <v>1623</v>
      </c>
      <c r="D1742" s="3" t="s">
        <v>1644</v>
      </c>
      <c r="E1742" s="28">
        <v>2475.1999999999998</v>
      </c>
      <c r="F1742" s="28">
        <v>1764.6999999999998</v>
      </c>
      <c r="G1742" s="59">
        <v>710.5</v>
      </c>
      <c r="H1742" s="28">
        <v>30</v>
      </c>
      <c r="I1742" s="6" t="s">
        <v>2119</v>
      </c>
      <c r="J1742" s="6" t="s">
        <v>2156</v>
      </c>
      <c r="K1742" s="3" t="s">
        <v>2200</v>
      </c>
      <c r="L1742" s="3" t="s">
        <v>2201</v>
      </c>
    </row>
    <row r="1743" spans="1:12" s="13" customFormat="1" ht="20.100000000000001" customHeight="1">
      <c r="A1743" s="36">
        <v>11</v>
      </c>
      <c r="B1743" s="5" t="s">
        <v>479</v>
      </c>
      <c r="C1743" s="3" t="s">
        <v>14</v>
      </c>
      <c r="D1743" s="3" t="s">
        <v>10</v>
      </c>
      <c r="E1743" s="28">
        <v>1345</v>
      </c>
      <c r="F1743" s="28">
        <v>0</v>
      </c>
      <c r="G1743" s="59">
        <v>682</v>
      </c>
      <c r="H1743" s="28">
        <v>0</v>
      </c>
      <c r="I1743" s="6" t="s">
        <v>239</v>
      </c>
      <c r="J1743" s="6" t="s">
        <v>478</v>
      </c>
      <c r="K1743" s="3" t="s">
        <v>480</v>
      </c>
      <c r="L1743" s="3" t="s">
        <v>481</v>
      </c>
    </row>
    <row r="1744" spans="1:12" s="13" customFormat="1" ht="20.100000000000001" customHeight="1">
      <c r="A1744" s="36">
        <v>11</v>
      </c>
      <c r="B1744" s="5" t="s">
        <v>4390</v>
      </c>
      <c r="C1744" s="3" t="s">
        <v>1623</v>
      </c>
      <c r="D1744" s="3" t="s">
        <v>1644</v>
      </c>
      <c r="E1744" s="27">
        <v>438</v>
      </c>
      <c r="F1744" s="27">
        <v>180</v>
      </c>
      <c r="G1744" s="60">
        <v>220</v>
      </c>
      <c r="H1744" s="27">
        <v>38</v>
      </c>
      <c r="I1744" s="6" t="s">
        <v>8113</v>
      </c>
      <c r="J1744" s="6" t="s">
        <v>4391</v>
      </c>
      <c r="K1744" s="3" t="s">
        <v>4392</v>
      </c>
      <c r="L1744" s="3" t="s">
        <v>4393</v>
      </c>
    </row>
    <row r="1745" spans="1:229" s="13" customFormat="1" ht="20.100000000000001" customHeight="1">
      <c r="A1745" s="36">
        <v>11</v>
      </c>
      <c r="B1745" s="5" t="s">
        <v>4728</v>
      </c>
      <c r="C1745" s="3" t="s">
        <v>193</v>
      </c>
      <c r="D1745" s="3" t="s">
        <v>1644</v>
      </c>
      <c r="E1745" s="27">
        <f>SUM(F1745:J1745)</f>
        <v>8472</v>
      </c>
      <c r="F1745" s="27">
        <v>2399</v>
      </c>
      <c r="G1745" s="60">
        <v>5713</v>
      </c>
      <c r="H1745" s="27">
        <v>360</v>
      </c>
      <c r="I1745" s="6" t="s">
        <v>4693</v>
      </c>
      <c r="J1745" s="6" t="s">
        <v>4714</v>
      </c>
      <c r="K1745" s="3" t="s">
        <v>4729</v>
      </c>
      <c r="L1745" s="3" t="s">
        <v>4730</v>
      </c>
    </row>
    <row r="1746" spans="1:229" s="13" customFormat="1" ht="20.100000000000001" customHeight="1">
      <c r="A1746" s="36">
        <v>11</v>
      </c>
      <c r="B1746" s="5" t="s">
        <v>4731</v>
      </c>
      <c r="C1746" s="3" t="s">
        <v>2468</v>
      </c>
      <c r="D1746" s="3" t="s">
        <v>10</v>
      </c>
      <c r="E1746" s="27">
        <v>3793</v>
      </c>
      <c r="F1746" s="27">
        <v>2885</v>
      </c>
      <c r="G1746" s="60">
        <v>885</v>
      </c>
      <c r="H1746" s="27">
        <v>23</v>
      </c>
      <c r="I1746" s="6" t="s">
        <v>4693</v>
      </c>
      <c r="J1746" s="6" t="s">
        <v>4714</v>
      </c>
      <c r="K1746" s="3" t="s">
        <v>4732</v>
      </c>
      <c r="L1746" s="3" t="s">
        <v>4733</v>
      </c>
    </row>
    <row r="1747" spans="1:229" s="13" customFormat="1" ht="20.100000000000001" customHeight="1">
      <c r="A1747" s="36">
        <v>11</v>
      </c>
      <c r="B1747" s="5" t="s">
        <v>1215</v>
      </c>
      <c r="C1747" s="3" t="s">
        <v>83</v>
      </c>
      <c r="D1747" s="3" t="s">
        <v>10</v>
      </c>
      <c r="E1747" s="27">
        <v>110</v>
      </c>
      <c r="F1747" s="27">
        <v>0</v>
      </c>
      <c r="G1747" s="60">
        <v>100</v>
      </c>
      <c r="H1747" s="27">
        <v>10</v>
      </c>
      <c r="I1747" s="6" t="s">
        <v>1204</v>
      </c>
      <c r="J1747" s="6" t="s">
        <v>4562</v>
      </c>
      <c r="K1747" s="3" t="s">
        <v>1213</v>
      </c>
      <c r="L1747" s="3" t="s">
        <v>1214</v>
      </c>
    </row>
    <row r="1748" spans="1:229" s="13" customFormat="1" ht="20.100000000000001" customHeight="1">
      <c r="A1748" s="36">
        <v>11</v>
      </c>
      <c r="B1748" s="5" t="s">
        <v>4735</v>
      </c>
      <c r="C1748" s="3" t="s">
        <v>147</v>
      </c>
      <c r="D1748" s="3" t="s">
        <v>10</v>
      </c>
      <c r="E1748" s="27">
        <f>SUM(F1748:J1748)</f>
        <v>70</v>
      </c>
      <c r="F1748" s="27">
        <v>0</v>
      </c>
      <c r="G1748" s="60">
        <v>70</v>
      </c>
      <c r="H1748" s="27">
        <v>0</v>
      </c>
      <c r="I1748" s="6" t="s">
        <v>4526</v>
      </c>
      <c r="J1748" s="6" t="s">
        <v>4527</v>
      </c>
      <c r="K1748" s="3" t="s">
        <v>4528</v>
      </c>
      <c r="L1748" s="3" t="s">
        <v>4529</v>
      </c>
    </row>
    <row r="1749" spans="1:229" s="13" customFormat="1" ht="20.100000000000001" customHeight="1">
      <c r="A1749" s="36">
        <v>11</v>
      </c>
      <c r="B1749" s="5" t="s">
        <v>4736</v>
      </c>
      <c r="C1749" s="3" t="s">
        <v>147</v>
      </c>
      <c r="D1749" s="3" t="s">
        <v>10</v>
      </c>
      <c r="E1749" s="27">
        <f>SUM(F1749:J1749)</f>
        <v>70</v>
      </c>
      <c r="F1749" s="27">
        <v>0</v>
      </c>
      <c r="G1749" s="60">
        <v>70</v>
      </c>
      <c r="H1749" s="27">
        <v>0</v>
      </c>
      <c r="I1749" s="6" t="s">
        <v>4526</v>
      </c>
      <c r="J1749" s="6" t="s">
        <v>4527</v>
      </c>
      <c r="K1749" s="3" t="s">
        <v>4600</v>
      </c>
      <c r="L1749" s="3" t="s">
        <v>4601</v>
      </c>
    </row>
    <row r="1750" spans="1:229" s="13" customFormat="1" ht="20.100000000000001" customHeight="1">
      <c r="A1750" s="36">
        <v>11</v>
      </c>
      <c r="B1750" s="5" t="s">
        <v>1212</v>
      </c>
      <c r="C1750" s="3" t="s">
        <v>83</v>
      </c>
      <c r="D1750" s="3" t="s">
        <v>10</v>
      </c>
      <c r="E1750" s="27">
        <v>55</v>
      </c>
      <c r="F1750" s="18">
        <v>0</v>
      </c>
      <c r="G1750" s="60">
        <v>50</v>
      </c>
      <c r="H1750" s="27">
        <v>5</v>
      </c>
      <c r="I1750" s="6" t="s">
        <v>1204</v>
      </c>
      <c r="J1750" s="6" t="s">
        <v>4562</v>
      </c>
      <c r="K1750" s="3" t="s">
        <v>1213</v>
      </c>
      <c r="L1750" s="3" t="s">
        <v>1214</v>
      </c>
    </row>
    <row r="1751" spans="1:229" s="13" customFormat="1" ht="20.100000000000001" customHeight="1">
      <c r="A1751" s="44">
        <v>11</v>
      </c>
      <c r="B1751" s="14" t="s">
        <v>3240</v>
      </c>
      <c r="C1751" s="16" t="s">
        <v>147</v>
      </c>
      <c r="D1751" s="16" t="s">
        <v>10</v>
      </c>
      <c r="E1751" s="15">
        <f t="shared" ref="E1751:E1756" si="39">SUM(F1751:J1751)</f>
        <v>124</v>
      </c>
      <c r="F1751" s="18">
        <v>0</v>
      </c>
      <c r="G1751" s="63">
        <v>121</v>
      </c>
      <c r="H1751" s="15">
        <v>3</v>
      </c>
      <c r="I1751" s="6" t="s">
        <v>3017</v>
      </c>
      <c r="J1751" s="26" t="s">
        <v>2236</v>
      </c>
      <c r="K1751" s="16" t="s">
        <v>3241</v>
      </c>
      <c r="L1751" s="16" t="s">
        <v>3242</v>
      </c>
      <c r="HO1751" s="8"/>
      <c r="HP1751" s="8"/>
      <c r="HQ1751" s="8"/>
      <c r="HR1751" s="8"/>
      <c r="HS1751" s="8"/>
      <c r="HT1751" s="8"/>
      <c r="HU1751" s="8"/>
    </row>
    <row r="1752" spans="1:229" s="13" customFormat="1" ht="20.100000000000001" customHeight="1">
      <c r="A1752" s="36">
        <v>11</v>
      </c>
      <c r="B1752" s="5" t="s">
        <v>4974</v>
      </c>
      <c r="C1752" s="3" t="s">
        <v>79</v>
      </c>
      <c r="D1752" s="3" t="s">
        <v>1569</v>
      </c>
      <c r="E1752" s="27">
        <f t="shared" si="39"/>
        <v>36740</v>
      </c>
      <c r="F1752" s="27">
        <v>9410</v>
      </c>
      <c r="G1752" s="60">
        <v>24910</v>
      </c>
      <c r="H1752" s="27">
        <v>2420</v>
      </c>
      <c r="I1752" s="6" t="s">
        <v>4777</v>
      </c>
      <c r="J1752" s="6" t="s">
        <v>4778</v>
      </c>
      <c r="K1752" s="3" t="s">
        <v>4975</v>
      </c>
      <c r="L1752" s="3" t="s">
        <v>4976</v>
      </c>
    </row>
    <row r="1753" spans="1:229" s="13" customFormat="1" ht="20.100000000000001" customHeight="1">
      <c r="A1753" s="36">
        <v>11</v>
      </c>
      <c r="B1753" s="5" t="s">
        <v>4971</v>
      </c>
      <c r="C1753" s="3" t="s">
        <v>1064</v>
      </c>
      <c r="D1753" s="3" t="s">
        <v>10</v>
      </c>
      <c r="E1753" s="27">
        <f t="shared" si="39"/>
        <v>9900</v>
      </c>
      <c r="F1753" s="27">
        <v>1000</v>
      </c>
      <c r="G1753" s="60">
        <v>8000</v>
      </c>
      <c r="H1753" s="27">
        <v>900</v>
      </c>
      <c r="I1753" s="6" t="s">
        <v>4777</v>
      </c>
      <c r="J1753" s="6" t="s">
        <v>4778</v>
      </c>
      <c r="K1753" s="3" t="s">
        <v>4851</v>
      </c>
      <c r="L1753" s="3" t="s">
        <v>4852</v>
      </c>
    </row>
    <row r="1754" spans="1:229" s="13" customFormat="1" ht="20.100000000000001" customHeight="1">
      <c r="A1754" s="36">
        <v>11</v>
      </c>
      <c r="B1754" s="5" t="s">
        <v>4977</v>
      </c>
      <c r="C1754" s="3" t="s">
        <v>4011</v>
      </c>
      <c r="D1754" s="3" t="s">
        <v>1569</v>
      </c>
      <c r="E1754" s="27">
        <f t="shared" si="39"/>
        <v>6000</v>
      </c>
      <c r="F1754" s="27">
        <v>5000</v>
      </c>
      <c r="G1754" s="60">
        <v>900</v>
      </c>
      <c r="H1754" s="27">
        <v>100</v>
      </c>
      <c r="I1754" s="6" t="s">
        <v>4777</v>
      </c>
      <c r="J1754" s="6" t="s">
        <v>4778</v>
      </c>
      <c r="K1754" s="3" t="s">
        <v>4978</v>
      </c>
      <c r="L1754" s="3" t="s">
        <v>4979</v>
      </c>
    </row>
    <row r="1755" spans="1:229" s="13" customFormat="1" ht="20.100000000000001" customHeight="1">
      <c r="A1755" s="36">
        <v>11</v>
      </c>
      <c r="B1755" s="5" t="s">
        <v>4972</v>
      </c>
      <c r="C1755" s="3" t="s">
        <v>83</v>
      </c>
      <c r="D1755" s="3" t="s">
        <v>10</v>
      </c>
      <c r="E1755" s="27">
        <f t="shared" si="39"/>
        <v>1680</v>
      </c>
      <c r="F1755" s="27">
        <v>1520</v>
      </c>
      <c r="G1755" s="60">
        <v>120</v>
      </c>
      <c r="H1755" s="27">
        <v>40</v>
      </c>
      <c r="I1755" s="6" t="s">
        <v>4777</v>
      </c>
      <c r="J1755" s="6" t="s">
        <v>4808</v>
      </c>
      <c r="K1755" s="3" t="s">
        <v>4858</v>
      </c>
      <c r="L1755" s="3" t="s">
        <v>4859</v>
      </c>
    </row>
    <row r="1756" spans="1:229" s="13" customFormat="1" ht="20.100000000000001" customHeight="1">
      <c r="A1756" s="36">
        <v>11</v>
      </c>
      <c r="B1756" s="5" t="s">
        <v>4973</v>
      </c>
      <c r="C1756" s="3" t="s">
        <v>83</v>
      </c>
      <c r="D1756" s="3" t="s">
        <v>10</v>
      </c>
      <c r="E1756" s="27">
        <f t="shared" si="39"/>
        <v>100</v>
      </c>
      <c r="F1756" s="27">
        <v>40</v>
      </c>
      <c r="G1756" s="60">
        <v>60</v>
      </c>
      <c r="H1756" s="27">
        <v>0</v>
      </c>
      <c r="I1756" s="6" t="s">
        <v>4777</v>
      </c>
      <c r="J1756" s="6" t="s">
        <v>4808</v>
      </c>
      <c r="K1756" s="3" t="s">
        <v>4858</v>
      </c>
      <c r="L1756" s="3" t="s">
        <v>4859</v>
      </c>
    </row>
    <row r="1757" spans="1:229" s="13" customFormat="1" ht="20.100000000000001" customHeight="1">
      <c r="A1757" s="36">
        <v>11</v>
      </c>
      <c r="B1757" s="5" t="s">
        <v>3741</v>
      </c>
      <c r="C1757" s="3" t="s">
        <v>193</v>
      </c>
      <c r="D1757" s="3" t="s">
        <v>10</v>
      </c>
      <c r="E1757" s="18">
        <v>59</v>
      </c>
      <c r="F1757" s="28">
        <v>0</v>
      </c>
      <c r="G1757" s="61">
        <v>3980</v>
      </c>
      <c r="H1757" s="28" t="s">
        <v>2227</v>
      </c>
      <c r="I1757" s="6" t="s">
        <v>3720</v>
      </c>
      <c r="J1757" s="6" t="s">
        <v>3731</v>
      </c>
      <c r="K1757" s="3" t="s">
        <v>3742</v>
      </c>
      <c r="L1757" s="3" t="s">
        <v>1078</v>
      </c>
    </row>
    <row r="1758" spans="1:229" s="13" customFormat="1" ht="20.100000000000001" customHeight="1">
      <c r="A1758" s="36">
        <v>11</v>
      </c>
      <c r="B1758" s="5" t="s">
        <v>3744</v>
      </c>
      <c r="C1758" s="3" t="s">
        <v>79</v>
      </c>
      <c r="D1758" s="3" t="s">
        <v>10</v>
      </c>
      <c r="E1758" s="18">
        <f>SUM(F1758:J1758)</f>
        <v>2000</v>
      </c>
      <c r="F1758" s="18">
        <v>190</v>
      </c>
      <c r="G1758" s="61">
        <v>1800</v>
      </c>
      <c r="H1758" s="18">
        <v>10</v>
      </c>
      <c r="I1758" s="6" t="s">
        <v>3720</v>
      </c>
      <c r="J1758" s="6" t="s">
        <v>2469</v>
      </c>
      <c r="K1758" s="3" t="s">
        <v>3282</v>
      </c>
      <c r="L1758" s="3" t="s">
        <v>3746</v>
      </c>
    </row>
    <row r="1759" spans="1:229" s="13" customFormat="1" ht="20.100000000000001" customHeight="1">
      <c r="A1759" s="36">
        <v>11</v>
      </c>
      <c r="B1759" s="5" t="s">
        <v>3743</v>
      </c>
      <c r="C1759" s="3" t="s">
        <v>193</v>
      </c>
      <c r="D1759" s="3" t="s">
        <v>10</v>
      </c>
      <c r="E1759" s="18">
        <v>60</v>
      </c>
      <c r="F1759" s="28">
        <v>0</v>
      </c>
      <c r="G1759" s="61">
        <v>60</v>
      </c>
      <c r="H1759" s="28" t="s">
        <v>2227</v>
      </c>
      <c r="I1759" s="6" t="s">
        <v>3720</v>
      </c>
      <c r="J1759" s="6" t="s">
        <v>3731</v>
      </c>
      <c r="K1759" s="3" t="s">
        <v>3742</v>
      </c>
      <c r="L1759" s="3" t="s">
        <v>1079</v>
      </c>
    </row>
    <row r="1760" spans="1:229" s="13" customFormat="1" ht="20.100000000000001" customHeight="1">
      <c r="A1760" s="36">
        <v>11</v>
      </c>
      <c r="B1760" s="5" t="s">
        <v>3737</v>
      </c>
      <c r="C1760" s="3" t="s">
        <v>83</v>
      </c>
      <c r="D1760" s="3" t="s">
        <v>1644</v>
      </c>
      <c r="E1760" s="18">
        <f>SUM(F1760:J1760)</f>
        <v>52</v>
      </c>
      <c r="F1760" s="18">
        <v>0</v>
      </c>
      <c r="G1760" s="61">
        <v>50</v>
      </c>
      <c r="H1760" s="18">
        <v>2</v>
      </c>
      <c r="I1760" s="6" t="s">
        <v>3720</v>
      </c>
      <c r="J1760" s="6" t="s">
        <v>3738</v>
      </c>
      <c r="K1760" s="3" t="s">
        <v>3739</v>
      </c>
      <c r="L1760" s="3" t="s">
        <v>3740</v>
      </c>
    </row>
    <row r="1761" spans="1:12" s="13" customFormat="1" ht="20.100000000000001" customHeight="1">
      <c r="A1761" s="36">
        <v>11</v>
      </c>
      <c r="B1761" s="5" t="s">
        <v>3733</v>
      </c>
      <c r="C1761" s="3" t="s">
        <v>83</v>
      </c>
      <c r="D1761" s="3" t="s">
        <v>10</v>
      </c>
      <c r="E1761" s="18">
        <f>SUM(F1761:J1761)</f>
        <v>153</v>
      </c>
      <c r="F1761" s="18">
        <v>100</v>
      </c>
      <c r="G1761" s="61">
        <v>50</v>
      </c>
      <c r="H1761" s="18">
        <v>3</v>
      </c>
      <c r="I1761" s="6" t="s">
        <v>3720</v>
      </c>
      <c r="J1761" s="6" t="s">
        <v>3734</v>
      </c>
      <c r="K1761" s="3" t="s">
        <v>3735</v>
      </c>
      <c r="L1761" s="3" t="s">
        <v>3736</v>
      </c>
    </row>
    <row r="1762" spans="1:12" s="13" customFormat="1" ht="20.100000000000001" customHeight="1">
      <c r="A1762" s="36">
        <v>11</v>
      </c>
      <c r="B1762" s="5" t="s">
        <v>3730</v>
      </c>
      <c r="C1762" s="3" t="s">
        <v>193</v>
      </c>
      <c r="D1762" s="3" t="s">
        <v>10</v>
      </c>
      <c r="E1762" s="18">
        <v>44</v>
      </c>
      <c r="F1762" s="28">
        <v>0</v>
      </c>
      <c r="G1762" s="61">
        <v>44</v>
      </c>
      <c r="H1762" s="28" t="s">
        <v>2227</v>
      </c>
      <c r="I1762" s="6" t="s">
        <v>3720</v>
      </c>
      <c r="J1762" s="6" t="s">
        <v>3731</v>
      </c>
      <c r="K1762" s="3" t="s">
        <v>3732</v>
      </c>
      <c r="L1762" s="3" t="s">
        <v>1077</v>
      </c>
    </row>
    <row r="1763" spans="1:12" s="13" customFormat="1" ht="20.100000000000001" customHeight="1">
      <c r="A1763" s="36">
        <v>11</v>
      </c>
      <c r="B1763" s="5" t="s">
        <v>2775</v>
      </c>
      <c r="C1763" s="3" t="s">
        <v>14</v>
      </c>
      <c r="D1763" s="3" t="s">
        <v>10</v>
      </c>
      <c r="E1763" s="27">
        <f>SUM(F1763:J1763)</f>
        <v>1404</v>
      </c>
      <c r="F1763" s="27">
        <v>482</v>
      </c>
      <c r="G1763" s="60">
        <v>913</v>
      </c>
      <c r="H1763" s="27">
        <v>9</v>
      </c>
      <c r="I1763" s="6" t="s">
        <v>2658</v>
      </c>
      <c r="J1763" s="6" t="s">
        <v>921</v>
      </c>
      <c r="K1763" s="3" t="s">
        <v>924</v>
      </c>
      <c r="L1763" s="3" t="s">
        <v>925</v>
      </c>
    </row>
    <row r="1764" spans="1:12" s="13" customFormat="1" ht="20.100000000000001" customHeight="1">
      <c r="A1764" s="36">
        <v>11</v>
      </c>
      <c r="B1764" s="5" t="s">
        <v>2773</v>
      </c>
      <c r="C1764" s="3" t="s">
        <v>14</v>
      </c>
      <c r="D1764" s="3" t="s">
        <v>10</v>
      </c>
      <c r="E1764" s="27">
        <f>SUM(F1764:J1764)</f>
        <v>1048</v>
      </c>
      <c r="F1764" s="27">
        <v>200</v>
      </c>
      <c r="G1764" s="60">
        <v>840</v>
      </c>
      <c r="H1764" s="27">
        <v>8</v>
      </c>
      <c r="I1764" s="6" t="s">
        <v>2658</v>
      </c>
      <c r="J1764" s="6" t="s">
        <v>921</v>
      </c>
      <c r="K1764" s="3" t="s">
        <v>922</v>
      </c>
      <c r="L1764" s="3" t="s">
        <v>923</v>
      </c>
    </row>
    <row r="1765" spans="1:12" s="13" customFormat="1" ht="20.100000000000001" customHeight="1">
      <c r="A1765" s="36">
        <v>11</v>
      </c>
      <c r="B1765" s="5" t="s">
        <v>2774</v>
      </c>
      <c r="C1765" s="3" t="s">
        <v>14</v>
      </c>
      <c r="D1765" s="3" t="s">
        <v>10</v>
      </c>
      <c r="E1765" s="27">
        <f>SUM(F1765:J1765)</f>
        <v>827</v>
      </c>
      <c r="F1765" s="27">
        <v>260</v>
      </c>
      <c r="G1765" s="60">
        <v>560</v>
      </c>
      <c r="H1765" s="27">
        <v>7</v>
      </c>
      <c r="I1765" s="6" t="s">
        <v>2658</v>
      </c>
      <c r="J1765" s="6" t="s">
        <v>921</v>
      </c>
      <c r="K1765" s="3" t="s">
        <v>922</v>
      </c>
      <c r="L1765" s="3" t="s">
        <v>923</v>
      </c>
    </row>
    <row r="1766" spans="1:12" s="13" customFormat="1" ht="20.100000000000001" customHeight="1">
      <c r="A1766" s="36">
        <v>11</v>
      </c>
      <c r="B1766" s="31" t="s">
        <v>5059</v>
      </c>
      <c r="C1766" s="3" t="s">
        <v>147</v>
      </c>
      <c r="D1766" s="3" t="s">
        <v>67</v>
      </c>
      <c r="E1766" s="32">
        <v>162</v>
      </c>
      <c r="F1766" s="27">
        <v>100</v>
      </c>
      <c r="G1766" s="60">
        <v>62</v>
      </c>
      <c r="H1766" s="28" t="s">
        <v>2227</v>
      </c>
      <c r="I1766" s="6" t="s">
        <v>5055</v>
      </c>
      <c r="J1766" s="6" t="s">
        <v>5056</v>
      </c>
      <c r="K1766" s="3" t="s">
        <v>5057</v>
      </c>
      <c r="L1766" s="3" t="s">
        <v>5058</v>
      </c>
    </row>
    <row r="1767" spans="1:12" s="13" customFormat="1" ht="20.100000000000001" customHeight="1">
      <c r="A1767" s="36">
        <v>11</v>
      </c>
      <c r="B1767" s="5" t="s">
        <v>3765</v>
      </c>
      <c r="C1767" s="3" t="s">
        <v>3766</v>
      </c>
      <c r="D1767" s="3" t="s">
        <v>10</v>
      </c>
      <c r="E1767" s="27">
        <v>2000</v>
      </c>
      <c r="F1767" s="27">
        <v>0</v>
      </c>
      <c r="G1767" s="60">
        <v>2000</v>
      </c>
      <c r="H1767" s="27">
        <v>0</v>
      </c>
      <c r="I1767" s="6" t="s">
        <v>3748</v>
      </c>
      <c r="J1767" s="6" t="s">
        <v>2469</v>
      </c>
      <c r="K1767" s="3" t="s">
        <v>3767</v>
      </c>
      <c r="L1767" s="3" t="s">
        <v>3768</v>
      </c>
    </row>
    <row r="1768" spans="1:12" s="13" customFormat="1" ht="20.100000000000001" customHeight="1">
      <c r="A1768" s="36">
        <v>11</v>
      </c>
      <c r="B1768" s="5" t="s">
        <v>3769</v>
      </c>
      <c r="C1768" s="3" t="s">
        <v>2468</v>
      </c>
      <c r="D1768" s="3" t="s">
        <v>10</v>
      </c>
      <c r="E1768" s="27">
        <v>1500</v>
      </c>
      <c r="F1768" s="27">
        <v>0</v>
      </c>
      <c r="G1768" s="60">
        <v>1500</v>
      </c>
      <c r="H1768" s="27">
        <v>0</v>
      </c>
      <c r="I1768" s="6" t="s">
        <v>3748</v>
      </c>
      <c r="J1768" s="6" t="s">
        <v>3770</v>
      </c>
      <c r="K1768" s="3" t="s">
        <v>3771</v>
      </c>
      <c r="L1768" s="3" t="s">
        <v>3772</v>
      </c>
    </row>
    <row r="1769" spans="1:12" s="13" customFormat="1" ht="20.100000000000001" customHeight="1">
      <c r="A1769" s="36">
        <v>11</v>
      </c>
      <c r="B1769" s="5" t="s">
        <v>1631</v>
      </c>
      <c r="C1769" s="3" t="s">
        <v>79</v>
      </c>
      <c r="D1769" s="3" t="s">
        <v>10</v>
      </c>
      <c r="E1769" s="27">
        <f>SUM(F1769:J1769)</f>
        <v>2155</v>
      </c>
      <c r="F1769" s="27">
        <v>0</v>
      </c>
      <c r="G1769" s="60">
        <v>2155</v>
      </c>
      <c r="H1769" s="27">
        <v>0</v>
      </c>
      <c r="I1769" s="6" t="s">
        <v>11</v>
      </c>
      <c r="J1769" s="6" t="s">
        <v>158</v>
      </c>
      <c r="K1769" s="3" t="s">
        <v>1632</v>
      </c>
      <c r="L1769" s="3" t="s">
        <v>1633</v>
      </c>
    </row>
    <row r="1770" spans="1:12" s="13" customFormat="1" ht="20.100000000000001" customHeight="1">
      <c r="A1770" s="36">
        <v>11</v>
      </c>
      <c r="B1770" s="5" t="s">
        <v>95</v>
      </c>
      <c r="C1770" s="3" t="s">
        <v>79</v>
      </c>
      <c r="D1770" s="3" t="s">
        <v>10</v>
      </c>
      <c r="E1770" s="27">
        <f>SUM(F1770:J1770)</f>
        <v>1700</v>
      </c>
      <c r="F1770" s="27">
        <v>0</v>
      </c>
      <c r="G1770" s="60">
        <v>1700</v>
      </c>
      <c r="H1770" s="27">
        <v>0</v>
      </c>
      <c r="I1770" s="6" t="s">
        <v>11</v>
      </c>
      <c r="J1770" s="6" t="s">
        <v>77</v>
      </c>
      <c r="K1770" s="3" t="s">
        <v>96</v>
      </c>
      <c r="L1770" s="3" t="s">
        <v>97</v>
      </c>
    </row>
    <row r="1771" spans="1:12" s="13" customFormat="1" ht="20.100000000000001" customHeight="1">
      <c r="A1771" s="36">
        <v>11</v>
      </c>
      <c r="B1771" s="5" t="s">
        <v>138</v>
      </c>
      <c r="C1771" s="3" t="s">
        <v>14</v>
      </c>
      <c r="D1771" s="3" t="s">
        <v>10</v>
      </c>
      <c r="E1771" s="27">
        <v>150</v>
      </c>
      <c r="F1771" s="27">
        <v>55</v>
      </c>
      <c r="G1771" s="60">
        <v>85</v>
      </c>
      <c r="H1771" s="27">
        <v>10</v>
      </c>
      <c r="I1771" s="6" t="s">
        <v>11</v>
      </c>
      <c r="J1771" s="6" t="s">
        <v>12</v>
      </c>
      <c r="K1771" s="3" t="s">
        <v>139</v>
      </c>
      <c r="L1771" s="3" t="s">
        <v>140</v>
      </c>
    </row>
    <row r="1772" spans="1:12" s="13" customFormat="1" ht="20.100000000000001" customHeight="1">
      <c r="A1772" s="36">
        <v>11</v>
      </c>
      <c r="B1772" s="5" t="s">
        <v>141</v>
      </c>
      <c r="C1772" s="3" t="s">
        <v>14</v>
      </c>
      <c r="D1772" s="3" t="s">
        <v>10</v>
      </c>
      <c r="E1772" s="27">
        <v>158</v>
      </c>
      <c r="F1772" s="27">
        <v>60</v>
      </c>
      <c r="G1772" s="60">
        <v>85</v>
      </c>
      <c r="H1772" s="27">
        <v>13</v>
      </c>
      <c r="I1772" s="6" t="s">
        <v>11</v>
      </c>
      <c r="J1772" s="6" t="s">
        <v>12</v>
      </c>
      <c r="K1772" s="3" t="s">
        <v>142</v>
      </c>
      <c r="L1772" s="3" t="s">
        <v>143</v>
      </c>
    </row>
    <row r="1773" spans="1:12" s="13" customFormat="1" ht="20.100000000000001" customHeight="1">
      <c r="A1773" s="36">
        <v>11</v>
      </c>
      <c r="B1773" s="5" t="s">
        <v>1735</v>
      </c>
      <c r="C1773" s="3" t="s">
        <v>79</v>
      </c>
      <c r="D1773" s="3" t="s">
        <v>10</v>
      </c>
      <c r="E1773" s="28">
        <f>SUM(F1773:J1773)</f>
        <v>3500</v>
      </c>
      <c r="F1773" s="28">
        <v>0</v>
      </c>
      <c r="G1773" s="59">
        <v>3500</v>
      </c>
      <c r="H1773" s="28">
        <v>0</v>
      </c>
      <c r="I1773" s="3" t="s">
        <v>1645</v>
      </c>
      <c r="J1773" s="6" t="s">
        <v>1736</v>
      </c>
      <c r="K1773" s="3" t="s">
        <v>1737</v>
      </c>
      <c r="L1773" s="3" t="s">
        <v>1738</v>
      </c>
    </row>
    <row r="1774" spans="1:12" s="13" customFormat="1" ht="20.100000000000001" customHeight="1">
      <c r="A1774" s="36">
        <v>11</v>
      </c>
      <c r="B1774" s="5" t="s">
        <v>1764</v>
      </c>
      <c r="C1774" s="3" t="s">
        <v>79</v>
      </c>
      <c r="D1774" s="3" t="s">
        <v>10</v>
      </c>
      <c r="E1774" s="28">
        <f>SUM(F1774:J1774)</f>
        <v>1398</v>
      </c>
      <c r="F1774" s="28">
        <v>0</v>
      </c>
      <c r="G1774" s="59">
        <v>1398</v>
      </c>
      <c r="H1774" s="28">
        <v>0</v>
      </c>
      <c r="I1774" s="3" t="s">
        <v>1645</v>
      </c>
      <c r="J1774" s="6" t="s">
        <v>1765</v>
      </c>
      <c r="K1774" s="3" t="s">
        <v>1766</v>
      </c>
      <c r="L1774" s="3" t="s">
        <v>1767</v>
      </c>
    </row>
    <row r="1775" spans="1:12" s="13" customFormat="1" ht="20.100000000000001" customHeight="1">
      <c r="A1775" s="36">
        <v>11</v>
      </c>
      <c r="B1775" s="5" t="s">
        <v>5046</v>
      </c>
      <c r="C1775" s="3" t="s">
        <v>193</v>
      </c>
      <c r="D1775" s="3" t="s">
        <v>10</v>
      </c>
      <c r="E1775" s="27">
        <v>7822.781701738335</v>
      </c>
      <c r="F1775" s="27">
        <v>2190.378876486734</v>
      </c>
      <c r="G1775" s="60">
        <v>5006.580289112534</v>
      </c>
      <c r="H1775" s="27">
        <v>625.82253613906676</v>
      </c>
      <c r="I1775" s="6" t="s">
        <v>5030</v>
      </c>
      <c r="J1775" s="6" t="s">
        <v>5031</v>
      </c>
      <c r="K1775" s="3" t="s">
        <v>5032</v>
      </c>
      <c r="L1775" s="3" t="s">
        <v>5033</v>
      </c>
    </row>
    <row r="1776" spans="1:12" s="13" customFormat="1" ht="20.100000000000001" customHeight="1">
      <c r="A1776" s="36">
        <v>11</v>
      </c>
      <c r="B1776" s="5" t="s">
        <v>5047</v>
      </c>
      <c r="C1776" s="3" t="s">
        <v>193</v>
      </c>
      <c r="D1776" s="3" t="s">
        <v>10</v>
      </c>
      <c r="E1776" s="27">
        <v>5086</v>
      </c>
      <c r="F1776" s="27">
        <v>1424.0800000000002</v>
      </c>
      <c r="G1776" s="60">
        <v>3255.04</v>
      </c>
      <c r="H1776" s="27">
        <v>406.88</v>
      </c>
      <c r="I1776" s="6" t="s">
        <v>5030</v>
      </c>
      <c r="J1776" s="6" t="s">
        <v>5031</v>
      </c>
      <c r="K1776" s="3" t="s">
        <v>5032</v>
      </c>
      <c r="L1776" s="3" t="s">
        <v>5033</v>
      </c>
    </row>
    <row r="1777" spans="1:12" s="13" customFormat="1" ht="20.100000000000001" customHeight="1">
      <c r="A1777" s="36">
        <v>11</v>
      </c>
      <c r="B1777" s="5" t="s">
        <v>5046</v>
      </c>
      <c r="C1777" s="3" t="s">
        <v>194</v>
      </c>
      <c r="D1777" s="3" t="s">
        <v>10</v>
      </c>
      <c r="E1777" s="27">
        <v>679.26989935956078</v>
      </c>
      <c r="F1777" s="27">
        <v>101.89048490393411</v>
      </c>
      <c r="G1777" s="60">
        <v>523.03782250686186</v>
      </c>
      <c r="H1777" s="27">
        <v>54.341591948764865</v>
      </c>
      <c r="I1777" s="6" t="s">
        <v>5030</v>
      </c>
      <c r="J1777" s="6" t="s">
        <v>5031</v>
      </c>
      <c r="K1777" s="3" t="s">
        <v>5038</v>
      </c>
      <c r="L1777" s="3" t="s">
        <v>5039</v>
      </c>
    </row>
    <row r="1778" spans="1:12" s="13" customFormat="1" ht="20.100000000000001" customHeight="1">
      <c r="A1778" s="36">
        <v>11</v>
      </c>
      <c r="B1778" s="5" t="s">
        <v>5049</v>
      </c>
      <c r="C1778" s="3" t="s">
        <v>194</v>
      </c>
      <c r="D1778" s="3" t="s">
        <v>10</v>
      </c>
      <c r="E1778" s="27">
        <v>443</v>
      </c>
      <c r="F1778" s="27">
        <v>66.45</v>
      </c>
      <c r="G1778" s="60">
        <v>341.11</v>
      </c>
      <c r="H1778" s="27">
        <v>35.44</v>
      </c>
      <c r="I1778" s="6" t="s">
        <v>5030</v>
      </c>
      <c r="J1778" s="6" t="s">
        <v>5031</v>
      </c>
      <c r="K1778" s="3" t="s">
        <v>5038</v>
      </c>
      <c r="L1778" s="3" t="s">
        <v>5039</v>
      </c>
    </row>
    <row r="1779" spans="1:12" s="13" customFormat="1" ht="20.100000000000001" customHeight="1">
      <c r="A1779" s="36">
        <v>11</v>
      </c>
      <c r="B1779" s="5" t="s">
        <v>5046</v>
      </c>
      <c r="C1779" s="3" t="s">
        <v>194</v>
      </c>
      <c r="D1779" s="3" t="s">
        <v>10</v>
      </c>
      <c r="E1779" s="27">
        <v>895.94839890210437</v>
      </c>
      <c r="F1779" s="27">
        <v>546.52852333028363</v>
      </c>
      <c r="G1779" s="60">
        <v>277.74400365965238</v>
      </c>
      <c r="H1779" s="27">
        <v>71.675871912168347</v>
      </c>
      <c r="I1779" s="6" t="s">
        <v>5030</v>
      </c>
      <c r="J1779" s="6" t="s">
        <v>5031</v>
      </c>
      <c r="K1779" s="3" t="s">
        <v>5035</v>
      </c>
      <c r="L1779" s="3" t="s">
        <v>5036</v>
      </c>
    </row>
    <row r="1780" spans="1:12" s="13" customFormat="1" ht="20.100000000000001" customHeight="1">
      <c r="A1780" s="36">
        <v>11</v>
      </c>
      <c r="B1780" s="5" t="s">
        <v>5048</v>
      </c>
      <c r="C1780" s="3" t="s">
        <v>194</v>
      </c>
      <c r="D1780" s="3" t="s">
        <v>10</v>
      </c>
      <c r="E1780" s="27">
        <v>582</v>
      </c>
      <c r="F1780" s="27">
        <v>355.02</v>
      </c>
      <c r="G1780" s="60">
        <v>180.42</v>
      </c>
      <c r="H1780" s="27">
        <v>46.56</v>
      </c>
      <c r="I1780" s="6" t="s">
        <v>5030</v>
      </c>
      <c r="J1780" s="6" t="s">
        <v>5031</v>
      </c>
      <c r="K1780" s="3" t="s">
        <v>5035</v>
      </c>
      <c r="L1780" s="3" t="s">
        <v>5036</v>
      </c>
    </row>
    <row r="1781" spans="1:12" s="13" customFormat="1" ht="20.100000000000001" customHeight="1">
      <c r="A1781" s="36">
        <v>11</v>
      </c>
      <c r="B1781" s="5" t="s">
        <v>1327</v>
      </c>
      <c r="C1781" s="3" t="s">
        <v>79</v>
      </c>
      <c r="D1781" s="3" t="s">
        <v>10</v>
      </c>
      <c r="E1781" s="27">
        <v>900</v>
      </c>
      <c r="F1781" s="27">
        <v>180</v>
      </c>
      <c r="G1781" s="60">
        <v>630</v>
      </c>
      <c r="H1781" s="27">
        <v>90</v>
      </c>
      <c r="I1781" s="6" t="s">
        <v>1219</v>
      </c>
      <c r="J1781" s="6" t="s">
        <v>4763</v>
      </c>
      <c r="K1781" s="3" t="s">
        <v>1328</v>
      </c>
      <c r="L1781" s="3" t="s">
        <v>1329</v>
      </c>
    </row>
    <row r="1782" spans="1:12" s="13" customFormat="1" ht="20.100000000000001" customHeight="1">
      <c r="A1782" s="36">
        <v>11</v>
      </c>
      <c r="B1782" s="5" t="s">
        <v>1336</v>
      </c>
      <c r="C1782" s="3" t="s">
        <v>147</v>
      </c>
      <c r="D1782" s="3" t="s">
        <v>10</v>
      </c>
      <c r="E1782" s="27">
        <v>695</v>
      </c>
      <c r="F1782" s="27">
        <v>200</v>
      </c>
      <c r="G1782" s="60">
        <v>490</v>
      </c>
      <c r="H1782" s="27">
        <v>5</v>
      </c>
      <c r="I1782" s="6" t="s">
        <v>1219</v>
      </c>
      <c r="J1782" s="6" t="s">
        <v>1335</v>
      </c>
      <c r="K1782" s="3" t="s">
        <v>1337</v>
      </c>
      <c r="L1782" s="3" t="s">
        <v>1338</v>
      </c>
    </row>
    <row r="1783" spans="1:12" s="13" customFormat="1" ht="20.100000000000001" customHeight="1">
      <c r="A1783" s="36">
        <v>11</v>
      </c>
      <c r="B1783" s="5" t="s">
        <v>1391</v>
      </c>
      <c r="C1783" s="3" t="s">
        <v>147</v>
      </c>
      <c r="D1783" s="3" t="s">
        <v>10</v>
      </c>
      <c r="E1783" s="27">
        <v>315</v>
      </c>
      <c r="F1783" s="27">
        <v>140</v>
      </c>
      <c r="G1783" s="60">
        <v>170</v>
      </c>
      <c r="H1783" s="27">
        <v>5</v>
      </c>
      <c r="I1783" s="6" t="s">
        <v>1219</v>
      </c>
      <c r="J1783" s="6" t="s">
        <v>1335</v>
      </c>
      <c r="K1783" s="3" t="s">
        <v>1376</v>
      </c>
      <c r="L1783" s="3" t="s">
        <v>1377</v>
      </c>
    </row>
    <row r="1784" spans="1:12" s="13" customFormat="1" ht="20.100000000000001" customHeight="1">
      <c r="A1784" s="36">
        <v>11</v>
      </c>
      <c r="B1784" s="5" t="s">
        <v>2657</v>
      </c>
      <c r="C1784" s="3" t="s">
        <v>147</v>
      </c>
      <c r="D1784" s="3" t="s">
        <v>1551</v>
      </c>
      <c r="E1784" s="27">
        <f>SUM(F1784:J1784)</f>
        <v>142</v>
      </c>
      <c r="F1784" s="27">
        <v>90</v>
      </c>
      <c r="G1784" s="60">
        <v>50</v>
      </c>
      <c r="H1784" s="27">
        <v>2</v>
      </c>
      <c r="I1784" s="6" t="s">
        <v>2459</v>
      </c>
      <c r="J1784" s="6" t="s">
        <v>2236</v>
      </c>
      <c r="K1784" s="3" t="s">
        <v>2582</v>
      </c>
      <c r="L1784" s="3" t="s">
        <v>2583</v>
      </c>
    </row>
    <row r="1785" spans="1:12" s="13" customFormat="1" ht="20.100000000000001" customHeight="1">
      <c r="A1785" s="36">
        <v>12</v>
      </c>
      <c r="B1785" s="5" t="s">
        <v>2092</v>
      </c>
      <c r="C1785" s="3" t="s">
        <v>1628</v>
      </c>
      <c r="D1785" s="3" t="s">
        <v>37</v>
      </c>
      <c r="E1785" s="27">
        <v>8351</v>
      </c>
      <c r="F1785" s="27">
        <v>5513</v>
      </c>
      <c r="G1785" s="60">
        <v>2455</v>
      </c>
      <c r="H1785" s="27">
        <v>383</v>
      </c>
      <c r="I1785" s="6" t="s">
        <v>8112</v>
      </c>
      <c r="J1785" s="6" t="s">
        <v>1778</v>
      </c>
      <c r="K1785" s="3" t="s">
        <v>2059</v>
      </c>
      <c r="L1785" s="3" t="s">
        <v>2060</v>
      </c>
    </row>
    <row r="1786" spans="1:12" s="13" customFormat="1" ht="20.100000000000001" customHeight="1">
      <c r="A1786" s="36">
        <v>12</v>
      </c>
      <c r="B1786" s="5" t="s">
        <v>2093</v>
      </c>
      <c r="C1786" s="3" t="s">
        <v>1628</v>
      </c>
      <c r="D1786" s="3" t="s">
        <v>37</v>
      </c>
      <c r="E1786" s="27">
        <v>7115</v>
      </c>
      <c r="F1786" s="27">
        <v>4909</v>
      </c>
      <c r="G1786" s="60">
        <v>1940</v>
      </c>
      <c r="H1786" s="27">
        <v>266</v>
      </c>
      <c r="I1786" s="6" t="s">
        <v>8112</v>
      </c>
      <c r="J1786" s="6" t="s">
        <v>1778</v>
      </c>
      <c r="K1786" s="3" t="s">
        <v>2059</v>
      </c>
      <c r="L1786" s="3" t="s">
        <v>2060</v>
      </c>
    </row>
    <row r="1787" spans="1:12" s="13" customFormat="1" ht="20.100000000000001" customHeight="1">
      <c r="A1787" s="36">
        <v>12</v>
      </c>
      <c r="B1787" s="5" t="s">
        <v>2094</v>
      </c>
      <c r="C1787" s="3" t="s">
        <v>1536</v>
      </c>
      <c r="D1787" s="3" t="s">
        <v>37</v>
      </c>
      <c r="E1787" s="27">
        <f>SUM(F1787:J1787)</f>
        <v>910</v>
      </c>
      <c r="F1787" s="27">
        <v>0</v>
      </c>
      <c r="G1787" s="60">
        <v>900</v>
      </c>
      <c r="H1787" s="27">
        <v>10</v>
      </c>
      <c r="I1787" s="6" t="s">
        <v>8112</v>
      </c>
      <c r="J1787" s="6" t="s">
        <v>2006</v>
      </c>
      <c r="K1787" s="3" t="s">
        <v>2007</v>
      </c>
      <c r="L1787" s="3" t="s">
        <v>2008</v>
      </c>
    </row>
    <row r="1788" spans="1:12" s="13" customFormat="1" ht="20.100000000000001" customHeight="1">
      <c r="A1788" s="36">
        <v>12</v>
      </c>
      <c r="B1788" s="5" t="s">
        <v>2095</v>
      </c>
      <c r="C1788" s="3" t="s">
        <v>1628</v>
      </c>
      <c r="D1788" s="3" t="s">
        <v>37</v>
      </c>
      <c r="E1788" s="27">
        <v>50</v>
      </c>
      <c r="F1788" s="27">
        <v>0</v>
      </c>
      <c r="G1788" s="60">
        <v>50</v>
      </c>
      <c r="H1788" s="27">
        <v>0</v>
      </c>
      <c r="I1788" s="6" t="s">
        <v>8112</v>
      </c>
      <c r="J1788" s="6" t="s">
        <v>2055</v>
      </c>
      <c r="K1788" s="3" t="s">
        <v>2096</v>
      </c>
      <c r="L1788" s="3" t="s">
        <v>2097</v>
      </c>
    </row>
    <row r="1789" spans="1:12" s="13" customFormat="1" ht="20.100000000000001" customHeight="1">
      <c r="A1789" s="36">
        <v>12</v>
      </c>
      <c r="B1789" s="5" t="s">
        <v>2202</v>
      </c>
      <c r="C1789" s="3" t="s">
        <v>147</v>
      </c>
      <c r="D1789" s="3" t="s">
        <v>67</v>
      </c>
      <c r="E1789" s="28">
        <f>SUM(F1789:J1789)</f>
        <v>9805</v>
      </c>
      <c r="F1789" s="28">
        <v>5000</v>
      </c>
      <c r="G1789" s="59">
        <v>4800</v>
      </c>
      <c r="H1789" s="28">
        <v>5</v>
      </c>
      <c r="I1789" s="6" t="s">
        <v>2099</v>
      </c>
      <c r="J1789" s="6" t="s">
        <v>2100</v>
      </c>
      <c r="K1789" s="3" t="s">
        <v>2101</v>
      </c>
      <c r="L1789" s="3" t="s">
        <v>2102</v>
      </c>
    </row>
    <row r="1790" spans="1:12" s="13" customFormat="1" ht="20.100000000000001" customHeight="1">
      <c r="A1790" s="36">
        <v>12</v>
      </c>
      <c r="B1790" s="5" t="s">
        <v>2209</v>
      </c>
      <c r="C1790" s="3" t="s">
        <v>1623</v>
      </c>
      <c r="D1790" s="3" t="s">
        <v>67</v>
      </c>
      <c r="E1790" s="28">
        <f>SUM(F1790:J1790)</f>
        <v>1585</v>
      </c>
      <c r="F1790" s="28">
        <v>711</v>
      </c>
      <c r="G1790" s="59">
        <v>797</v>
      </c>
      <c r="H1790" s="28">
        <v>77</v>
      </c>
      <c r="I1790" s="6" t="s">
        <v>2119</v>
      </c>
      <c r="J1790" s="6" t="s">
        <v>2156</v>
      </c>
      <c r="K1790" s="3" t="s">
        <v>2207</v>
      </c>
      <c r="L1790" s="3" t="s">
        <v>2208</v>
      </c>
    </row>
    <row r="1791" spans="1:12" s="13" customFormat="1" ht="20.100000000000001" customHeight="1">
      <c r="A1791" s="36">
        <v>12</v>
      </c>
      <c r="B1791" s="5" t="s">
        <v>2210</v>
      </c>
      <c r="C1791" s="3" t="s">
        <v>14</v>
      </c>
      <c r="D1791" s="3" t="s">
        <v>10</v>
      </c>
      <c r="E1791" s="28">
        <f>SUM(F1791:J1791)</f>
        <v>1724</v>
      </c>
      <c r="F1791" s="28">
        <v>1161</v>
      </c>
      <c r="G1791" s="59">
        <v>522</v>
      </c>
      <c r="H1791" s="28">
        <v>41</v>
      </c>
      <c r="I1791" s="6" t="s">
        <v>2119</v>
      </c>
      <c r="J1791" s="6" t="s">
        <v>2156</v>
      </c>
      <c r="K1791" s="3" t="s">
        <v>2211</v>
      </c>
      <c r="L1791" s="3" t="s">
        <v>2212</v>
      </c>
    </row>
    <row r="1792" spans="1:12" s="13" customFormat="1" ht="20.100000000000001" customHeight="1">
      <c r="A1792" s="36">
        <v>12</v>
      </c>
      <c r="B1792" s="5" t="s">
        <v>2213</v>
      </c>
      <c r="C1792" s="3" t="s">
        <v>1623</v>
      </c>
      <c r="D1792" s="3" t="s">
        <v>67</v>
      </c>
      <c r="E1792" s="28">
        <v>809</v>
      </c>
      <c r="F1792" s="28">
        <v>315</v>
      </c>
      <c r="G1792" s="59">
        <v>456</v>
      </c>
      <c r="H1792" s="28">
        <v>38</v>
      </c>
      <c r="I1792" s="6" t="s">
        <v>2119</v>
      </c>
      <c r="J1792" s="6" t="s">
        <v>2156</v>
      </c>
      <c r="K1792" s="3" t="s">
        <v>2214</v>
      </c>
      <c r="L1792" s="3" t="s">
        <v>2215</v>
      </c>
    </row>
    <row r="1793" spans="1:12" s="13" customFormat="1" ht="20.100000000000001" customHeight="1">
      <c r="A1793" s="36">
        <v>12</v>
      </c>
      <c r="B1793" s="5" t="s">
        <v>2217</v>
      </c>
      <c r="C1793" s="3" t="s">
        <v>14</v>
      </c>
      <c r="D1793" s="3" t="s">
        <v>1644</v>
      </c>
      <c r="E1793" s="28">
        <v>770</v>
      </c>
      <c r="F1793" s="28">
        <v>508</v>
      </c>
      <c r="G1793" s="59">
        <v>262</v>
      </c>
      <c r="H1793" s="28">
        <v>0</v>
      </c>
      <c r="I1793" s="6" t="s">
        <v>2119</v>
      </c>
      <c r="J1793" s="6" t="s">
        <v>2156</v>
      </c>
      <c r="K1793" s="3" t="s">
        <v>2214</v>
      </c>
      <c r="L1793" s="3" t="s">
        <v>2215</v>
      </c>
    </row>
    <row r="1794" spans="1:12" s="13" customFormat="1" ht="20.100000000000001" customHeight="1">
      <c r="A1794" s="36">
        <v>12</v>
      </c>
      <c r="B1794" s="5" t="s">
        <v>2203</v>
      </c>
      <c r="C1794" s="3" t="s">
        <v>147</v>
      </c>
      <c r="D1794" s="3" t="s">
        <v>1551</v>
      </c>
      <c r="E1794" s="28">
        <f>SUM(F1794:J1794)</f>
        <v>760</v>
      </c>
      <c r="F1794" s="28">
        <v>550</v>
      </c>
      <c r="G1794" s="59">
        <v>200</v>
      </c>
      <c r="H1794" s="28">
        <v>10</v>
      </c>
      <c r="I1794" s="6" t="s">
        <v>2099</v>
      </c>
      <c r="J1794" s="6" t="s">
        <v>2100</v>
      </c>
      <c r="K1794" s="3" t="s">
        <v>2204</v>
      </c>
      <c r="L1794" s="3" t="s">
        <v>2205</v>
      </c>
    </row>
    <row r="1795" spans="1:12" s="13" customFormat="1" ht="20.100000000000001" customHeight="1">
      <c r="A1795" s="36">
        <v>12</v>
      </c>
      <c r="B1795" s="5" t="s">
        <v>488</v>
      </c>
      <c r="C1795" s="3" t="s">
        <v>147</v>
      </c>
      <c r="D1795" s="3" t="s">
        <v>10</v>
      </c>
      <c r="E1795" s="28">
        <f>SUM(F1795:J1795)</f>
        <v>200</v>
      </c>
      <c r="F1795" s="28">
        <v>50</v>
      </c>
      <c r="G1795" s="59">
        <v>140</v>
      </c>
      <c r="H1795" s="28">
        <v>10</v>
      </c>
      <c r="I1795" s="6" t="s">
        <v>2099</v>
      </c>
      <c r="J1795" s="6" t="s">
        <v>2100</v>
      </c>
      <c r="K1795" s="3" t="s">
        <v>489</v>
      </c>
      <c r="L1795" s="3" t="s">
        <v>490</v>
      </c>
    </row>
    <row r="1796" spans="1:12" s="13" customFormat="1" ht="20.100000000000001" customHeight="1">
      <c r="A1796" s="36">
        <v>12</v>
      </c>
      <c r="B1796" s="5" t="s">
        <v>2216</v>
      </c>
      <c r="C1796" s="3" t="s">
        <v>14</v>
      </c>
      <c r="D1796" s="3" t="s">
        <v>10</v>
      </c>
      <c r="E1796" s="28">
        <v>43</v>
      </c>
      <c r="F1796" s="28">
        <v>0</v>
      </c>
      <c r="G1796" s="59">
        <v>43</v>
      </c>
      <c r="H1796" s="28">
        <v>0</v>
      </c>
      <c r="I1796" s="6" t="s">
        <v>2119</v>
      </c>
      <c r="J1796" s="6" t="s">
        <v>2156</v>
      </c>
      <c r="K1796" s="3" t="s">
        <v>2214</v>
      </c>
      <c r="L1796" s="3" t="s">
        <v>2215</v>
      </c>
    </row>
    <row r="1797" spans="1:12" s="13" customFormat="1" ht="20.100000000000001" customHeight="1">
      <c r="A1797" s="36">
        <v>12</v>
      </c>
      <c r="B1797" s="5" t="s">
        <v>2206</v>
      </c>
      <c r="C1797" s="3" t="s">
        <v>1623</v>
      </c>
      <c r="D1797" s="3" t="s">
        <v>10</v>
      </c>
      <c r="E1797" s="28">
        <f>SUM(F1797:J1797)</f>
        <v>40</v>
      </c>
      <c r="F1797" s="28">
        <v>0</v>
      </c>
      <c r="G1797" s="59">
        <v>40</v>
      </c>
      <c r="H1797" s="28">
        <v>0</v>
      </c>
      <c r="I1797" s="6" t="s">
        <v>2119</v>
      </c>
      <c r="J1797" s="6" t="s">
        <v>2156</v>
      </c>
      <c r="K1797" s="3" t="s">
        <v>2207</v>
      </c>
      <c r="L1797" s="3" t="s">
        <v>2208</v>
      </c>
    </row>
    <row r="1798" spans="1:12" s="13" customFormat="1" ht="20.100000000000001" customHeight="1">
      <c r="A1798" s="36">
        <v>12</v>
      </c>
      <c r="B1798" s="5" t="s">
        <v>4740</v>
      </c>
      <c r="C1798" s="3" t="s">
        <v>193</v>
      </c>
      <c r="D1798" s="3" t="s">
        <v>1551</v>
      </c>
      <c r="E1798" s="27">
        <f>SUM(F1798:J1798)</f>
        <v>8472</v>
      </c>
      <c r="F1798" s="27">
        <v>2399</v>
      </c>
      <c r="G1798" s="60">
        <v>5713</v>
      </c>
      <c r="H1798" s="27">
        <v>360</v>
      </c>
      <c r="I1798" s="6" t="s">
        <v>4526</v>
      </c>
      <c r="J1798" s="6" t="s">
        <v>4474</v>
      </c>
      <c r="K1798" s="3" t="s">
        <v>4741</v>
      </c>
      <c r="L1798" s="3" t="s">
        <v>4742</v>
      </c>
    </row>
    <row r="1799" spans="1:12" s="13" customFormat="1" ht="20.100000000000001" customHeight="1">
      <c r="A1799" s="36">
        <v>12</v>
      </c>
      <c r="B1799" s="5" t="s">
        <v>4746</v>
      </c>
      <c r="C1799" s="3" t="s">
        <v>2468</v>
      </c>
      <c r="D1799" s="3" t="s">
        <v>10</v>
      </c>
      <c r="E1799" s="27">
        <v>10757</v>
      </c>
      <c r="F1799" s="27">
        <v>7268</v>
      </c>
      <c r="G1799" s="60">
        <v>2886</v>
      </c>
      <c r="H1799" s="27">
        <v>603</v>
      </c>
      <c r="I1799" s="6" t="s">
        <v>4693</v>
      </c>
      <c r="J1799" s="6" t="s">
        <v>4714</v>
      </c>
      <c r="K1799" s="3" t="s">
        <v>4715</v>
      </c>
      <c r="L1799" s="3" t="s">
        <v>4716</v>
      </c>
    </row>
    <row r="1800" spans="1:12" s="13" customFormat="1" ht="20.100000000000001" customHeight="1">
      <c r="A1800" s="36">
        <v>12</v>
      </c>
      <c r="B1800" s="5" t="s">
        <v>4743</v>
      </c>
      <c r="C1800" s="3" t="s">
        <v>2468</v>
      </c>
      <c r="D1800" s="3" t="s">
        <v>67</v>
      </c>
      <c r="E1800" s="27">
        <v>15112</v>
      </c>
      <c r="F1800" s="27">
        <v>9636</v>
      </c>
      <c r="G1800" s="60">
        <v>1773</v>
      </c>
      <c r="H1800" s="27">
        <v>88</v>
      </c>
      <c r="I1800" s="6" t="s">
        <v>4693</v>
      </c>
      <c r="J1800" s="6" t="s">
        <v>4714</v>
      </c>
      <c r="K1800" s="3" t="s">
        <v>4744</v>
      </c>
      <c r="L1800" s="3" t="s">
        <v>4745</v>
      </c>
    </row>
    <row r="1801" spans="1:12" s="13" customFormat="1" ht="20.100000000000001" customHeight="1">
      <c r="A1801" s="36">
        <v>12</v>
      </c>
      <c r="B1801" s="5" t="s">
        <v>4747</v>
      </c>
      <c r="C1801" s="3" t="s">
        <v>83</v>
      </c>
      <c r="D1801" s="3" t="s">
        <v>10</v>
      </c>
      <c r="E1801" s="27">
        <f>SUM(F1801:J1801)</f>
        <v>2037</v>
      </c>
      <c r="F1801" s="27">
        <v>1467</v>
      </c>
      <c r="G1801" s="60">
        <v>560</v>
      </c>
      <c r="H1801" s="27">
        <v>10</v>
      </c>
      <c r="I1801" s="6" t="s">
        <v>1204</v>
      </c>
      <c r="J1801" s="6" t="s">
        <v>4562</v>
      </c>
      <c r="K1801" s="3" t="s">
        <v>1213</v>
      </c>
      <c r="L1801" s="3" t="s">
        <v>1214</v>
      </c>
    </row>
    <row r="1802" spans="1:12" s="13" customFormat="1" ht="20.100000000000001" customHeight="1">
      <c r="A1802" s="36">
        <v>12</v>
      </c>
      <c r="B1802" s="5" t="s">
        <v>4737</v>
      </c>
      <c r="C1802" s="3" t="s">
        <v>4582</v>
      </c>
      <c r="D1802" s="3" t="s">
        <v>1551</v>
      </c>
      <c r="E1802" s="27">
        <v>6000</v>
      </c>
      <c r="F1802" s="27">
        <v>0</v>
      </c>
      <c r="G1802" s="60">
        <v>0</v>
      </c>
      <c r="H1802" s="27">
        <v>0</v>
      </c>
      <c r="I1802" s="6" t="s">
        <v>4526</v>
      </c>
      <c r="J1802" s="6" t="s">
        <v>4474</v>
      </c>
      <c r="K1802" s="3" t="s">
        <v>4738</v>
      </c>
      <c r="L1802" s="3" t="s">
        <v>4739</v>
      </c>
    </row>
    <row r="1803" spans="1:12" s="13" customFormat="1" ht="20.100000000000001" customHeight="1">
      <c r="A1803" s="36">
        <v>12</v>
      </c>
      <c r="B1803" s="5" t="s">
        <v>4995</v>
      </c>
      <c r="C1803" s="3" t="s">
        <v>79</v>
      </c>
      <c r="D1803" s="3" t="s">
        <v>10</v>
      </c>
      <c r="E1803" s="27">
        <f>SUM(F1803:J1803)</f>
        <v>9803</v>
      </c>
      <c r="F1803" s="27">
        <v>6724</v>
      </c>
      <c r="G1803" s="60">
        <v>3039</v>
      </c>
      <c r="H1803" s="27">
        <v>40</v>
      </c>
      <c r="I1803" s="6" t="s">
        <v>4947</v>
      </c>
      <c r="J1803" s="6" t="s">
        <v>4396</v>
      </c>
      <c r="K1803" s="3" t="s">
        <v>4996</v>
      </c>
      <c r="L1803" s="3" t="s">
        <v>4997</v>
      </c>
    </row>
    <row r="1804" spans="1:12" s="13" customFormat="1" ht="20.100000000000001" customHeight="1">
      <c r="A1804" s="36">
        <v>12</v>
      </c>
      <c r="B1804" s="5" t="s">
        <v>4991</v>
      </c>
      <c r="C1804" s="3" t="s">
        <v>79</v>
      </c>
      <c r="D1804" s="3" t="s">
        <v>10</v>
      </c>
      <c r="E1804" s="27">
        <f>SUM(F1804:J1804)</f>
        <v>4921</v>
      </c>
      <c r="F1804" s="27">
        <v>1570</v>
      </c>
      <c r="G1804" s="60">
        <v>2610</v>
      </c>
      <c r="H1804" s="27">
        <v>741</v>
      </c>
      <c r="I1804" s="6" t="s">
        <v>4947</v>
      </c>
      <c r="J1804" s="6" t="s">
        <v>4396</v>
      </c>
      <c r="K1804" s="3" t="s">
        <v>4992</v>
      </c>
      <c r="L1804" s="3" t="s">
        <v>4993</v>
      </c>
    </row>
    <row r="1805" spans="1:12" s="13" customFormat="1" ht="20.100000000000001" customHeight="1">
      <c r="A1805" s="36">
        <v>12</v>
      </c>
      <c r="B1805" s="5" t="s">
        <v>4998</v>
      </c>
      <c r="C1805" s="3" t="s">
        <v>79</v>
      </c>
      <c r="D1805" s="3" t="s">
        <v>10</v>
      </c>
      <c r="E1805" s="27">
        <f>SUM(F1805:J1805)</f>
        <v>5779</v>
      </c>
      <c r="F1805" s="27">
        <v>3964</v>
      </c>
      <c r="G1805" s="60">
        <v>1792</v>
      </c>
      <c r="H1805" s="27">
        <v>23</v>
      </c>
      <c r="I1805" s="6" t="s">
        <v>4947</v>
      </c>
      <c r="J1805" s="6" t="s">
        <v>4396</v>
      </c>
      <c r="K1805" s="3" t="s">
        <v>4996</v>
      </c>
      <c r="L1805" s="3" t="s">
        <v>4999</v>
      </c>
    </row>
    <row r="1806" spans="1:12" s="13" customFormat="1" ht="20.100000000000001" customHeight="1">
      <c r="A1806" s="36">
        <v>12</v>
      </c>
      <c r="B1806" s="5" t="s">
        <v>4994</v>
      </c>
      <c r="C1806" s="3" t="s">
        <v>79</v>
      </c>
      <c r="D1806" s="3" t="s">
        <v>10</v>
      </c>
      <c r="E1806" s="27">
        <f>SUM(F1806:J1806)</f>
        <v>2166</v>
      </c>
      <c r="F1806" s="27">
        <v>824</v>
      </c>
      <c r="G1806" s="60">
        <v>866</v>
      </c>
      <c r="H1806" s="27">
        <v>476</v>
      </c>
      <c r="I1806" s="6" t="s">
        <v>4947</v>
      </c>
      <c r="J1806" s="6" t="s">
        <v>4396</v>
      </c>
      <c r="K1806" s="3" t="s">
        <v>4992</v>
      </c>
      <c r="L1806" s="3" t="s">
        <v>4993</v>
      </c>
    </row>
    <row r="1807" spans="1:12" s="13" customFormat="1" ht="20.100000000000001" customHeight="1">
      <c r="A1807" s="36">
        <v>12</v>
      </c>
      <c r="B1807" s="5" t="s">
        <v>4980</v>
      </c>
      <c r="C1807" s="3" t="s">
        <v>193</v>
      </c>
      <c r="D1807" s="3" t="s">
        <v>10</v>
      </c>
      <c r="E1807" s="27">
        <v>833</v>
      </c>
      <c r="F1807" s="27">
        <v>127</v>
      </c>
      <c r="G1807" s="60">
        <v>546</v>
      </c>
      <c r="H1807" s="27">
        <v>160</v>
      </c>
      <c r="I1807" s="6" t="s">
        <v>4777</v>
      </c>
      <c r="J1807" s="6" t="s">
        <v>4778</v>
      </c>
      <c r="K1807" s="3" t="s">
        <v>4981</v>
      </c>
      <c r="L1807" s="3" t="s">
        <v>4982</v>
      </c>
    </row>
    <row r="1808" spans="1:12" s="13" customFormat="1" ht="20.100000000000001" customHeight="1">
      <c r="A1808" s="36">
        <v>12</v>
      </c>
      <c r="B1808" s="5" t="s">
        <v>4983</v>
      </c>
      <c r="C1808" s="3" t="s">
        <v>193</v>
      </c>
      <c r="D1808" s="3" t="s">
        <v>10</v>
      </c>
      <c r="E1808" s="27">
        <v>816</v>
      </c>
      <c r="F1808" s="27">
        <v>126</v>
      </c>
      <c r="G1808" s="60">
        <v>532</v>
      </c>
      <c r="H1808" s="27">
        <v>158</v>
      </c>
      <c r="I1808" s="6" t="s">
        <v>4777</v>
      </c>
      <c r="J1808" s="6" t="s">
        <v>4778</v>
      </c>
      <c r="K1808" s="3" t="s">
        <v>4984</v>
      </c>
      <c r="L1808" s="3" t="s">
        <v>4985</v>
      </c>
    </row>
    <row r="1809" spans="1:229" s="13" customFormat="1" ht="20.100000000000001" customHeight="1">
      <c r="A1809" s="36">
        <v>12</v>
      </c>
      <c r="B1809" s="5" t="s">
        <v>4986</v>
      </c>
      <c r="C1809" s="3" t="s">
        <v>83</v>
      </c>
      <c r="D1809" s="3" t="s">
        <v>10</v>
      </c>
      <c r="E1809" s="27">
        <f>SUM(F1809:J1809)</f>
        <v>2840</v>
      </c>
      <c r="F1809" s="27">
        <v>2610</v>
      </c>
      <c r="G1809" s="60">
        <v>180</v>
      </c>
      <c r="H1809" s="27">
        <v>50</v>
      </c>
      <c r="I1809" s="6" t="s">
        <v>4777</v>
      </c>
      <c r="J1809" s="6" t="s">
        <v>4808</v>
      </c>
      <c r="K1809" s="3" t="s">
        <v>4987</v>
      </c>
      <c r="L1809" s="3" t="s">
        <v>4988</v>
      </c>
    </row>
    <row r="1810" spans="1:229" s="13" customFormat="1" ht="20.100000000000001" customHeight="1">
      <c r="A1810" s="36">
        <v>12</v>
      </c>
      <c r="B1810" s="5" t="s">
        <v>4989</v>
      </c>
      <c r="C1810" s="3" t="s">
        <v>83</v>
      </c>
      <c r="D1810" s="3" t="s">
        <v>10</v>
      </c>
      <c r="E1810" s="27">
        <f>SUM(F1810:J1810)</f>
        <v>1800</v>
      </c>
      <c r="F1810" s="27">
        <v>1600</v>
      </c>
      <c r="G1810" s="60">
        <v>150</v>
      </c>
      <c r="H1810" s="27">
        <v>50</v>
      </c>
      <c r="I1810" s="6" t="s">
        <v>4777</v>
      </c>
      <c r="J1810" s="6" t="s">
        <v>4808</v>
      </c>
      <c r="K1810" s="3" t="s">
        <v>4987</v>
      </c>
      <c r="L1810" s="3" t="s">
        <v>4988</v>
      </c>
    </row>
    <row r="1811" spans="1:229" s="13" customFormat="1" ht="20.100000000000001" customHeight="1">
      <c r="A1811" s="36">
        <v>12</v>
      </c>
      <c r="B1811" s="5" t="s">
        <v>4990</v>
      </c>
      <c r="C1811" s="3" t="s">
        <v>83</v>
      </c>
      <c r="D1811" s="3" t="s">
        <v>10</v>
      </c>
      <c r="E1811" s="27">
        <f>SUM(F1811:J1811)</f>
        <v>380</v>
      </c>
      <c r="F1811" s="27">
        <v>310</v>
      </c>
      <c r="G1811" s="60">
        <v>20</v>
      </c>
      <c r="H1811" s="27">
        <v>50</v>
      </c>
      <c r="I1811" s="6" t="s">
        <v>4777</v>
      </c>
      <c r="J1811" s="6" t="s">
        <v>4808</v>
      </c>
      <c r="K1811" s="3" t="s">
        <v>4987</v>
      </c>
      <c r="L1811" s="3" t="s">
        <v>4988</v>
      </c>
    </row>
    <row r="1812" spans="1:229" s="13" customFormat="1" ht="20.100000000000001" customHeight="1">
      <c r="A1812" s="36">
        <v>12</v>
      </c>
      <c r="B1812" s="5" t="s">
        <v>926</v>
      </c>
      <c r="C1812" s="3" t="s">
        <v>147</v>
      </c>
      <c r="D1812" s="3" t="s">
        <v>10</v>
      </c>
      <c r="E1812" s="27">
        <f>SUM(F1812:J1812)</f>
        <v>30</v>
      </c>
      <c r="F1812" s="27">
        <v>0</v>
      </c>
      <c r="G1812" s="60">
        <v>30</v>
      </c>
      <c r="H1812" s="28" t="s">
        <v>2227</v>
      </c>
      <c r="I1812" s="6" t="s">
        <v>2725</v>
      </c>
      <c r="J1812" s="6" t="s">
        <v>599</v>
      </c>
      <c r="K1812" s="3" t="s">
        <v>927</v>
      </c>
      <c r="L1812" s="3" t="s">
        <v>928</v>
      </c>
    </row>
    <row r="1813" spans="1:229" s="13" customFormat="1" ht="20.100000000000001" customHeight="1">
      <c r="A1813" s="36">
        <v>12</v>
      </c>
      <c r="B1813" s="5" t="s">
        <v>3773</v>
      </c>
      <c r="C1813" s="3" t="s">
        <v>2449</v>
      </c>
      <c r="D1813" s="3" t="s">
        <v>67</v>
      </c>
      <c r="E1813" s="27">
        <v>55.5</v>
      </c>
      <c r="F1813" s="27">
        <v>5</v>
      </c>
      <c r="G1813" s="60">
        <v>50</v>
      </c>
      <c r="H1813" s="27">
        <v>0.5</v>
      </c>
      <c r="I1813" s="6" t="s">
        <v>3748</v>
      </c>
      <c r="J1813" s="6" t="s">
        <v>2070</v>
      </c>
      <c r="K1813" s="3" t="s">
        <v>3752</v>
      </c>
      <c r="L1813" s="3" t="s">
        <v>3753</v>
      </c>
    </row>
    <row r="1814" spans="1:229" s="13" customFormat="1" ht="20.100000000000001" customHeight="1">
      <c r="A1814" s="36">
        <v>12</v>
      </c>
      <c r="B1814" s="5" t="s">
        <v>1753</v>
      </c>
      <c r="C1814" s="3" t="s">
        <v>35</v>
      </c>
      <c r="D1814" s="3" t="s">
        <v>1639</v>
      </c>
      <c r="E1814" s="28">
        <f>SUM(F1814:J1814)</f>
        <v>200</v>
      </c>
      <c r="F1814" s="28">
        <v>0</v>
      </c>
      <c r="G1814" s="59">
        <v>200</v>
      </c>
      <c r="H1814" s="28">
        <v>0</v>
      </c>
      <c r="I1814" s="3" t="s">
        <v>1658</v>
      </c>
      <c r="J1814" s="6" t="s">
        <v>1754</v>
      </c>
      <c r="K1814" s="3" t="s">
        <v>1755</v>
      </c>
      <c r="L1814" s="3" t="s">
        <v>1756</v>
      </c>
    </row>
    <row r="1815" spans="1:229" s="13" customFormat="1" ht="20.100000000000001" customHeight="1">
      <c r="A1815" s="36">
        <v>12</v>
      </c>
      <c r="B1815" s="5" t="s">
        <v>5053</v>
      </c>
      <c r="C1815" s="3" t="s">
        <v>193</v>
      </c>
      <c r="D1815" s="3" t="s">
        <v>10</v>
      </c>
      <c r="E1815" s="27">
        <v>5729</v>
      </c>
      <c r="F1815" s="27">
        <v>1604.1200000000001</v>
      </c>
      <c r="G1815" s="60">
        <v>3666.56</v>
      </c>
      <c r="H1815" s="27">
        <v>458.32</v>
      </c>
      <c r="I1815" s="6" t="s">
        <v>5030</v>
      </c>
      <c r="J1815" s="6" t="s">
        <v>5031</v>
      </c>
      <c r="K1815" s="3" t="s">
        <v>5032</v>
      </c>
      <c r="L1815" s="3" t="s">
        <v>5033</v>
      </c>
    </row>
    <row r="1816" spans="1:229" s="13" customFormat="1" ht="20.100000000000001" customHeight="1">
      <c r="A1816" s="36">
        <v>12</v>
      </c>
      <c r="B1816" s="5" t="s">
        <v>5050</v>
      </c>
      <c r="C1816" s="3" t="s">
        <v>193</v>
      </c>
      <c r="D1816" s="3" t="s">
        <v>10</v>
      </c>
      <c r="E1816" s="27">
        <v>5242</v>
      </c>
      <c r="F1816" s="27">
        <v>1467.7600000000002</v>
      </c>
      <c r="G1816" s="60">
        <v>3354.88</v>
      </c>
      <c r="H1816" s="27">
        <v>419.36</v>
      </c>
      <c r="I1816" s="6" t="s">
        <v>5030</v>
      </c>
      <c r="J1816" s="6" t="s">
        <v>5031</v>
      </c>
      <c r="K1816" s="3" t="s">
        <v>5032</v>
      </c>
      <c r="L1816" s="3" t="s">
        <v>5033</v>
      </c>
    </row>
    <row r="1817" spans="1:229" s="13" customFormat="1" ht="20.100000000000001" customHeight="1">
      <c r="A1817" s="36">
        <v>12</v>
      </c>
      <c r="B1817" s="5" t="s">
        <v>5053</v>
      </c>
      <c r="C1817" s="3" t="s">
        <v>194</v>
      </c>
      <c r="D1817" s="3" t="s">
        <v>10</v>
      </c>
      <c r="E1817" s="27">
        <v>498</v>
      </c>
      <c r="F1817" s="27">
        <v>74.7</v>
      </c>
      <c r="G1817" s="60">
        <v>383.46000000000004</v>
      </c>
      <c r="H1817" s="27">
        <v>39.840000000000003</v>
      </c>
      <c r="I1817" s="6" t="s">
        <v>5030</v>
      </c>
      <c r="J1817" s="6" t="s">
        <v>5031</v>
      </c>
      <c r="K1817" s="3" t="s">
        <v>5038</v>
      </c>
      <c r="L1817" s="3" t="s">
        <v>5039</v>
      </c>
    </row>
    <row r="1818" spans="1:229" s="13" customFormat="1" ht="20.100000000000001" customHeight="1">
      <c r="A1818" s="36">
        <v>12</v>
      </c>
      <c r="B1818" s="5" t="s">
        <v>5052</v>
      </c>
      <c r="C1818" s="3" t="s">
        <v>194</v>
      </c>
      <c r="D1818" s="3" t="s">
        <v>10</v>
      </c>
      <c r="E1818" s="27">
        <v>455</v>
      </c>
      <c r="F1818" s="27">
        <v>68.25</v>
      </c>
      <c r="G1818" s="60">
        <v>350.35</v>
      </c>
      <c r="H1818" s="27">
        <v>36.4</v>
      </c>
      <c r="I1818" s="6" t="s">
        <v>5030</v>
      </c>
      <c r="J1818" s="6" t="s">
        <v>5031</v>
      </c>
      <c r="K1818" s="3" t="s">
        <v>5038</v>
      </c>
      <c r="L1818" s="3" t="s">
        <v>5039</v>
      </c>
    </row>
    <row r="1819" spans="1:229" s="13" customFormat="1" ht="20.100000000000001" customHeight="1">
      <c r="A1819" s="36">
        <v>12</v>
      </c>
      <c r="B1819" s="5" t="s">
        <v>5053</v>
      </c>
      <c r="C1819" s="3" t="s">
        <v>194</v>
      </c>
      <c r="D1819" s="3" t="s">
        <v>10</v>
      </c>
      <c r="E1819" s="27">
        <v>656</v>
      </c>
      <c r="F1819" s="27">
        <v>400.15999999999997</v>
      </c>
      <c r="G1819" s="60">
        <v>203.35999999999999</v>
      </c>
      <c r="H1819" s="27">
        <v>52.480000000000004</v>
      </c>
      <c r="I1819" s="6" t="s">
        <v>5030</v>
      </c>
      <c r="J1819" s="6" t="s">
        <v>5031</v>
      </c>
      <c r="K1819" s="3" t="s">
        <v>5035</v>
      </c>
      <c r="L1819" s="3" t="s">
        <v>5036</v>
      </c>
    </row>
    <row r="1820" spans="1:229" s="13" customFormat="1" ht="20.100000000000001" customHeight="1">
      <c r="A1820" s="36">
        <v>12</v>
      </c>
      <c r="B1820" s="5" t="s">
        <v>5051</v>
      </c>
      <c r="C1820" s="3" t="s">
        <v>194</v>
      </c>
      <c r="D1820" s="3" t="s">
        <v>10</v>
      </c>
      <c r="E1820" s="27">
        <v>601</v>
      </c>
      <c r="F1820" s="27">
        <v>366.61</v>
      </c>
      <c r="G1820" s="60">
        <v>186.31</v>
      </c>
      <c r="H1820" s="27">
        <v>48.08</v>
      </c>
      <c r="I1820" s="6" t="s">
        <v>5030</v>
      </c>
      <c r="J1820" s="6" t="s">
        <v>5031</v>
      </c>
      <c r="K1820" s="3" t="s">
        <v>5035</v>
      </c>
      <c r="L1820" s="3" t="s">
        <v>5036</v>
      </c>
    </row>
    <row r="1821" spans="1:229" s="13" customFormat="1" ht="20.100000000000001" customHeight="1">
      <c r="A1821" s="35">
        <v>12</v>
      </c>
      <c r="B1821" s="19" t="s">
        <v>3013</v>
      </c>
      <c r="C1821" s="20" t="s">
        <v>79</v>
      </c>
      <c r="D1821" s="20" t="s">
        <v>3008</v>
      </c>
      <c r="E1821" s="22">
        <f>SUM(F1821:J1821)</f>
        <v>1750</v>
      </c>
      <c r="F1821" s="22">
        <v>100</v>
      </c>
      <c r="G1821" s="62">
        <v>1600</v>
      </c>
      <c r="H1821" s="22">
        <v>50</v>
      </c>
      <c r="I1821" s="21" t="s">
        <v>929</v>
      </c>
      <c r="J1821" s="21" t="s">
        <v>2469</v>
      </c>
      <c r="K1821" s="20" t="s">
        <v>3014</v>
      </c>
      <c r="L1821" s="20" t="s">
        <v>3015</v>
      </c>
    </row>
    <row r="1822" spans="1:229" s="8" customFormat="1" ht="20.100000000000001" customHeight="1">
      <c r="A1822" s="35">
        <v>12</v>
      </c>
      <c r="B1822" s="19" t="s">
        <v>3010</v>
      </c>
      <c r="C1822" s="20" t="s">
        <v>160</v>
      </c>
      <c r="D1822" s="20" t="s">
        <v>10</v>
      </c>
      <c r="E1822" s="22">
        <f>SUM(F1822:J1822)</f>
        <v>38</v>
      </c>
      <c r="F1822" s="28">
        <v>0</v>
      </c>
      <c r="G1822" s="62">
        <v>30</v>
      </c>
      <c r="H1822" s="22">
        <v>8</v>
      </c>
      <c r="I1822" s="21" t="s">
        <v>929</v>
      </c>
      <c r="J1822" s="21" t="s">
        <v>2836</v>
      </c>
      <c r="K1822" s="20" t="s">
        <v>3011</v>
      </c>
      <c r="L1822" s="20" t="s">
        <v>3012</v>
      </c>
      <c r="M1822" s="13"/>
      <c r="N1822" s="13"/>
      <c r="O1822" s="13"/>
      <c r="P1822" s="13"/>
      <c r="Q1822" s="13"/>
      <c r="R1822" s="13"/>
      <c r="S1822" s="13"/>
      <c r="T1822" s="13"/>
      <c r="U1822" s="13"/>
      <c r="V1822" s="13"/>
      <c r="W1822" s="13"/>
      <c r="X1822" s="13"/>
      <c r="Y1822" s="13"/>
      <c r="Z1822" s="13"/>
      <c r="AA1822" s="13"/>
      <c r="AB1822" s="13"/>
      <c r="AC1822" s="13"/>
      <c r="AD1822" s="13"/>
      <c r="AE1822" s="13"/>
      <c r="AF1822" s="13"/>
      <c r="AG1822" s="13"/>
      <c r="AH1822" s="13"/>
      <c r="AI1822" s="13"/>
      <c r="AJ1822" s="13"/>
      <c r="AK1822" s="13"/>
      <c r="AL1822" s="13"/>
      <c r="AM1822" s="13"/>
      <c r="AN1822" s="13"/>
      <c r="AO1822" s="13"/>
      <c r="AP1822" s="13"/>
      <c r="AQ1822" s="13"/>
      <c r="AR1822" s="13"/>
      <c r="AS1822" s="13"/>
      <c r="AT1822" s="13"/>
      <c r="AU1822" s="13"/>
      <c r="AV1822" s="13"/>
      <c r="AW1822" s="13"/>
      <c r="AX1822" s="13"/>
      <c r="AY1822" s="13"/>
      <c r="AZ1822" s="13"/>
      <c r="BA1822" s="13"/>
      <c r="BB1822" s="13"/>
      <c r="BC1822" s="13"/>
      <c r="BD1822" s="13"/>
      <c r="BE1822" s="13"/>
      <c r="BF1822" s="13"/>
      <c r="BG1822" s="13"/>
      <c r="BH1822" s="13"/>
      <c r="BI1822" s="13"/>
      <c r="BJ1822" s="13"/>
      <c r="BK1822" s="13"/>
      <c r="BL1822" s="13"/>
      <c r="BM1822" s="13"/>
      <c r="BN1822" s="13"/>
      <c r="BO1822" s="13"/>
      <c r="BP1822" s="13"/>
      <c r="BQ1822" s="13"/>
      <c r="BR1822" s="13"/>
      <c r="BS1822" s="13"/>
      <c r="BT1822" s="13"/>
      <c r="BU1822" s="13"/>
      <c r="BV1822" s="13"/>
      <c r="BW1822" s="13"/>
      <c r="BX1822" s="13"/>
      <c r="BY1822" s="13"/>
      <c r="BZ1822" s="13"/>
      <c r="CA1822" s="13"/>
      <c r="CB1822" s="13"/>
      <c r="CC1822" s="13"/>
      <c r="CD1822" s="13"/>
      <c r="CE1822" s="13"/>
      <c r="CF1822" s="13"/>
      <c r="CG1822" s="13"/>
      <c r="CH1822" s="13"/>
      <c r="CI1822" s="13"/>
      <c r="CJ1822" s="13"/>
      <c r="CK1822" s="13"/>
      <c r="CL1822" s="13"/>
      <c r="CM1822" s="13"/>
      <c r="CN1822" s="13"/>
      <c r="CO1822" s="13"/>
      <c r="CP1822" s="13"/>
      <c r="CQ1822" s="13"/>
      <c r="CR1822" s="13"/>
      <c r="CS1822" s="13"/>
      <c r="CT1822" s="13"/>
      <c r="CU1822" s="13"/>
      <c r="CV1822" s="13"/>
      <c r="CW1822" s="13"/>
      <c r="CX1822" s="13"/>
      <c r="CY1822" s="13"/>
      <c r="CZ1822" s="13"/>
      <c r="DA1822" s="13"/>
      <c r="DB1822" s="13"/>
      <c r="DC1822" s="13"/>
      <c r="DD1822" s="13"/>
      <c r="DE1822" s="13"/>
      <c r="DF1822" s="13"/>
      <c r="DG1822" s="13"/>
      <c r="DH1822" s="13"/>
      <c r="DI1822" s="13"/>
      <c r="DJ1822" s="13"/>
      <c r="DK1822" s="13"/>
      <c r="DL1822" s="13"/>
      <c r="DM1822" s="13"/>
      <c r="DN1822" s="13"/>
      <c r="DO1822" s="13"/>
      <c r="DP1822" s="13"/>
      <c r="DQ1822" s="13"/>
      <c r="DR1822" s="13"/>
      <c r="DS1822" s="13"/>
      <c r="DT1822" s="13"/>
      <c r="DU1822" s="13"/>
      <c r="DV1822" s="13"/>
      <c r="DW1822" s="13"/>
      <c r="DX1822" s="13"/>
      <c r="DY1822" s="13"/>
      <c r="DZ1822" s="13"/>
      <c r="EA1822" s="13"/>
      <c r="EB1822" s="13"/>
      <c r="EC1822" s="13"/>
      <c r="ED1822" s="13"/>
      <c r="EE1822" s="13"/>
      <c r="EF1822" s="13"/>
      <c r="EG1822" s="13"/>
      <c r="EH1822" s="13"/>
      <c r="EI1822" s="13"/>
      <c r="EJ1822" s="13"/>
      <c r="EK1822" s="13"/>
      <c r="EL1822" s="13"/>
      <c r="EM1822" s="13"/>
      <c r="EN1822" s="13"/>
      <c r="EO1822" s="13"/>
      <c r="EP1822" s="13"/>
      <c r="EQ1822" s="13"/>
      <c r="ER1822" s="13"/>
      <c r="ES1822" s="13"/>
      <c r="ET1822" s="13"/>
      <c r="EU1822" s="13"/>
      <c r="EV1822" s="13"/>
      <c r="EW1822" s="13"/>
      <c r="EX1822" s="13"/>
      <c r="EY1822" s="13"/>
      <c r="EZ1822" s="13"/>
      <c r="FA1822" s="13"/>
      <c r="FB1822" s="13"/>
      <c r="FC1822" s="13"/>
      <c r="FD1822" s="13"/>
      <c r="FE1822" s="13"/>
      <c r="FF1822" s="13"/>
      <c r="FG1822" s="13"/>
      <c r="FH1822" s="13"/>
      <c r="FI1822" s="13"/>
      <c r="FJ1822" s="13"/>
      <c r="FK1822" s="13"/>
      <c r="FL1822" s="13"/>
      <c r="FM1822" s="13"/>
      <c r="FN1822" s="13"/>
      <c r="FO1822" s="13"/>
      <c r="FP1822" s="13"/>
      <c r="FQ1822" s="13"/>
      <c r="FR1822" s="13"/>
      <c r="FS1822" s="13"/>
      <c r="FT1822" s="13"/>
      <c r="FU1822" s="13"/>
      <c r="FV1822" s="13"/>
      <c r="FW1822" s="13"/>
      <c r="FX1822" s="13"/>
      <c r="FY1822" s="13"/>
      <c r="FZ1822" s="13"/>
      <c r="GA1822" s="13"/>
      <c r="GB1822" s="13"/>
      <c r="GC1822" s="13"/>
      <c r="GD1822" s="13"/>
      <c r="GE1822" s="13"/>
      <c r="GF1822" s="13"/>
      <c r="GG1822" s="13"/>
      <c r="GH1822" s="13"/>
      <c r="GI1822" s="13"/>
      <c r="GJ1822" s="13"/>
      <c r="GK1822" s="13"/>
      <c r="GL1822" s="13"/>
      <c r="GM1822" s="13"/>
      <c r="GN1822" s="13"/>
      <c r="GO1822" s="13"/>
      <c r="GP1822" s="13"/>
      <c r="GQ1822" s="13"/>
      <c r="GR1822" s="13"/>
      <c r="GS1822" s="13"/>
      <c r="GT1822" s="13"/>
      <c r="GU1822" s="13"/>
      <c r="GV1822" s="13"/>
      <c r="GW1822" s="13"/>
      <c r="GX1822" s="13"/>
      <c r="GY1822" s="13"/>
      <c r="GZ1822" s="13"/>
      <c r="HA1822" s="13"/>
      <c r="HB1822" s="13"/>
      <c r="HC1822" s="13"/>
      <c r="HD1822" s="13"/>
      <c r="HE1822" s="13"/>
      <c r="HF1822" s="13"/>
      <c r="HG1822" s="13"/>
      <c r="HH1822" s="13"/>
      <c r="HI1822" s="13"/>
      <c r="HJ1822" s="13"/>
      <c r="HK1822" s="13"/>
      <c r="HL1822" s="13"/>
      <c r="HM1822" s="13"/>
      <c r="HN1822" s="13"/>
      <c r="HO1822" s="13"/>
      <c r="HP1822" s="13"/>
      <c r="HQ1822" s="13"/>
      <c r="HR1822" s="13"/>
      <c r="HS1822" s="13"/>
      <c r="HT1822" s="13"/>
      <c r="HU1822" s="13"/>
    </row>
    <row r="1823" spans="1:229" s="8" customFormat="1" ht="20.100000000000001" customHeight="1">
      <c r="A1823" s="35">
        <v>12</v>
      </c>
      <c r="B1823" s="19" t="s">
        <v>969</v>
      </c>
      <c r="C1823" s="20" t="s">
        <v>160</v>
      </c>
      <c r="D1823" s="20" t="s">
        <v>10</v>
      </c>
      <c r="E1823" s="22">
        <v>15</v>
      </c>
      <c r="F1823" s="22">
        <v>0</v>
      </c>
      <c r="G1823" s="62">
        <v>15</v>
      </c>
      <c r="H1823" s="22">
        <v>0</v>
      </c>
      <c r="I1823" s="21" t="s">
        <v>929</v>
      </c>
      <c r="J1823" s="21" t="s">
        <v>968</v>
      </c>
      <c r="K1823" s="20" t="s">
        <v>970</v>
      </c>
      <c r="L1823" s="20" t="s">
        <v>971</v>
      </c>
      <c r="M1823" s="13"/>
      <c r="N1823" s="13"/>
      <c r="O1823" s="13"/>
      <c r="P1823" s="13"/>
      <c r="Q1823" s="13"/>
      <c r="R1823" s="13"/>
      <c r="S1823" s="13"/>
      <c r="T1823" s="13"/>
      <c r="U1823" s="13"/>
      <c r="V1823" s="13"/>
      <c r="W1823" s="13"/>
      <c r="X1823" s="13"/>
      <c r="Y1823" s="13"/>
      <c r="Z1823" s="13"/>
      <c r="AA1823" s="13"/>
      <c r="AB1823" s="13"/>
      <c r="AC1823" s="13"/>
      <c r="AD1823" s="13"/>
      <c r="AE1823" s="13"/>
      <c r="AF1823" s="13"/>
      <c r="AG1823" s="13"/>
      <c r="AH1823" s="13"/>
      <c r="AI1823" s="13"/>
      <c r="AJ1823" s="13"/>
      <c r="AK1823" s="13"/>
      <c r="AL1823" s="13"/>
      <c r="AM1823" s="13"/>
      <c r="AN1823" s="13"/>
      <c r="AO1823" s="13"/>
      <c r="AP1823" s="13"/>
      <c r="AQ1823" s="13"/>
      <c r="AR1823" s="13"/>
      <c r="AS1823" s="13"/>
      <c r="AT1823" s="13"/>
      <c r="AU1823" s="13"/>
      <c r="AV1823" s="13"/>
      <c r="AW1823" s="13"/>
      <c r="AX1823" s="13"/>
      <c r="AY1823" s="13"/>
      <c r="AZ1823" s="13"/>
      <c r="BA1823" s="13"/>
      <c r="BB1823" s="13"/>
      <c r="BC1823" s="13"/>
      <c r="BD1823" s="13"/>
      <c r="BE1823" s="13"/>
      <c r="BF1823" s="13"/>
      <c r="BG1823" s="13"/>
      <c r="BH1823" s="13"/>
      <c r="BI1823" s="13"/>
      <c r="BJ1823" s="13"/>
      <c r="BK1823" s="13"/>
      <c r="BL1823" s="13"/>
      <c r="BM1823" s="13"/>
      <c r="BN1823" s="13"/>
      <c r="BO1823" s="13"/>
      <c r="BP1823" s="13"/>
      <c r="BQ1823" s="13"/>
      <c r="BR1823" s="13"/>
      <c r="BS1823" s="13"/>
      <c r="BT1823" s="13"/>
      <c r="BU1823" s="13"/>
      <c r="BV1823" s="13"/>
      <c r="BW1823" s="13"/>
      <c r="BX1823" s="13"/>
      <c r="BY1823" s="13"/>
      <c r="BZ1823" s="13"/>
      <c r="CA1823" s="13"/>
      <c r="CB1823" s="13"/>
      <c r="CC1823" s="13"/>
      <c r="CD1823" s="13"/>
      <c r="CE1823" s="13"/>
      <c r="CF1823" s="13"/>
      <c r="CG1823" s="13"/>
      <c r="CH1823" s="13"/>
      <c r="CI1823" s="13"/>
      <c r="CJ1823" s="13"/>
      <c r="CK1823" s="13"/>
      <c r="CL1823" s="13"/>
      <c r="CM1823" s="13"/>
      <c r="CN1823" s="13"/>
      <c r="CO1823" s="13"/>
      <c r="CP1823" s="13"/>
      <c r="CQ1823" s="13"/>
      <c r="CR1823" s="13"/>
      <c r="CS1823" s="13"/>
      <c r="CT1823" s="13"/>
      <c r="CU1823" s="13"/>
      <c r="CV1823" s="13"/>
      <c r="CW1823" s="13"/>
      <c r="CX1823" s="13"/>
      <c r="CY1823" s="13"/>
      <c r="CZ1823" s="13"/>
      <c r="DA1823" s="13"/>
      <c r="DB1823" s="13"/>
      <c r="DC1823" s="13"/>
      <c r="DD1823" s="13"/>
      <c r="DE1823" s="13"/>
      <c r="DF1823" s="13"/>
      <c r="DG1823" s="13"/>
      <c r="DH1823" s="13"/>
      <c r="DI1823" s="13"/>
      <c r="DJ1823" s="13"/>
      <c r="DK1823" s="13"/>
      <c r="DL1823" s="13"/>
      <c r="DM1823" s="13"/>
      <c r="DN1823" s="13"/>
      <c r="DO1823" s="13"/>
      <c r="DP1823" s="13"/>
      <c r="DQ1823" s="13"/>
      <c r="DR1823" s="13"/>
      <c r="DS1823" s="13"/>
      <c r="DT1823" s="13"/>
      <c r="DU1823" s="13"/>
      <c r="DV1823" s="13"/>
      <c r="DW1823" s="13"/>
      <c r="DX1823" s="13"/>
      <c r="DY1823" s="13"/>
      <c r="DZ1823" s="13"/>
      <c r="EA1823" s="13"/>
      <c r="EB1823" s="13"/>
      <c r="EC1823" s="13"/>
      <c r="ED1823" s="13"/>
      <c r="EE1823" s="13"/>
      <c r="EF1823" s="13"/>
      <c r="EG1823" s="13"/>
      <c r="EH1823" s="13"/>
      <c r="EI1823" s="13"/>
      <c r="EJ1823" s="13"/>
      <c r="EK1823" s="13"/>
      <c r="EL1823" s="13"/>
      <c r="EM1823" s="13"/>
      <c r="EN1823" s="13"/>
      <c r="EO1823" s="13"/>
      <c r="EP1823" s="13"/>
      <c r="EQ1823" s="13"/>
      <c r="ER1823" s="13"/>
      <c r="ES1823" s="13"/>
      <c r="ET1823" s="13"/>
      <c r="EU1823" s="13"/>
      <c r="EV1823" s="13"/>
      <c r="EW1823" s="13"/>
      <c r="EX1823" s="13"/>
      <c r="EY1823" s="13"/>
      <c r="EZ1823" s="13"/>
      <c r="FA1823" s="13"/>
      <c r="FB1823" s="13"/>
      <c r="FC1823" s="13"/>
      <c r="FD1823" s="13"/>
      <c r="FE1823" s="13"/>
      <c r="FF1823" s="13"/>
      <c r="FG1823" s="13"/>
      <c r="FH1823" s="13"/>
      <c r="FI1823" s="13"/>
      <c r="FJ1823" s="13"/>
      <c r="FK1823" s="13"/>
      <c r="FL1823" s="13"/>
      <c r="FM1823" s="13"/>
      <c r="FN1823" s="13"/>
      <c r="FO1823" s="13"/>
      <c r="FP1823" s="13"/>
      <c r="FQ1823" s="13"/>
      <c r="FR1823" s="13"/>
      <c r="FS1823" s="13"/>
      <c r="FT1823" s="13"/>
      <c r="FU1823" s="13"/>
      <c r="FV1823" s="13"/>
      <c r="FW1823" s="13"/>
      <c r="FX1823" s="13"/>
      <c r="FY1823" s="13"/>
      <c r="FZ1823" s="13"/>
      <c r="GA1823" s="13"/>
      <c r="GB1823" s="13"/>
      <c r="GC1823" s="13"/>
      <c r="GD1823" s="13"/>
      <c r="GE1823" s="13"/>
      <c r="GF1823" s="13"/>
      <c r="GG1823" s="13"/>
      <c r="GH1823" s="13"/>
      <c r="GI1823" s="13"/>
      <c r="GJ1823" s="13"/>
      <c r="GK1823" s="13"/>
      <c r="GL1823" s="13"/>
      <c r="GM1823" s="13"/>
      <c r="GN1823" s="13"/>
      <c r="GO1823" s="13"/>
      <c r="GP1823" s="13"/>
      <c r="GQ1823" s="13"/>
      <c r="GR1823" s="13"/>
      <c r="GS1823" s="13"/>
      <c r="GT1823" s="13"/>
      <c r="GU1823" s="13"/>
      <c r="GV1823" s="13"/>
      <c r="GW1823" s="13"/>
      <c r="GX1823" s="13"/>
      <c r="GY1823" s="13"/>
      <c r="GZ1823" s="13"/>
      <c r="HA1823" s="13"/>
      <c r="HB1823" s="13"/>
      <c r="HC1823" s="13"/>
      <c r="HD1823" s="13"/>
      <c r="HE1823" s="13"/>
      <c r="HF1823" s="13"/>
      <c r="HG1823" s="13"/>
      <c r="HH1823" s="13"/>
      <c r="HI1823" s="13"/>
      <c r="HJ1823" s="13"/>
      <c r="HK1823" s="13"/>
      <c r="HL1823" s="13"/>
      <c r="HM1823" s="13"/>
      <c r="HN1823" s="13"/>
      <c r="HO1823" s="13"/>
      <c r="HP1823" s="13"/>
      <c r="HQ1823" s="13"/>
      <c r="HR1823" s="13"/>
      <c r="HS1823" s="13"/>
      <c r="HT1823" s="13"/>
      <c r="HU1823" s="13"/>
    </row>
    <row r="1824" spans="1:229" s="8" customFormat="1" ht="20.100000000000001" customHeight="1">
      <c r="A1824" s="36">
        <v>12</v>
      </c>
      <c r="B1824" s="5" t="s">
        <v>1234</v>
      </c>
      <c r="C1824" s="3" t="s">
        <v>79</v>
      </c>
      <c r="D1824" s="3" t="s">
        <v>10</v>
      </c>
      <c r="E1824" s="27">
        <v>67533</v>
      </c>
      <c r="F1824" s="27">
        <v>56640</v>
      </c>
      <c r="G1824" s="60">
        <v>10404</v>
      </c>
      <c r="H1824" s="27">
        <v>489</v>
      </c>
      <c r="I1824" s="6" t="s">
        <v>4751</v>
      </c>
      <c r="J1824" s="6" t="s">
        <v>1233</v>
      </c>
      <c r="K1824" s="3" t="s">
        <v>1235</v>
      </c>
      <c r="L1824" s="3" t="s">
        <v>1236</v>
      </c>
      <c r="M1824" s="13"/>
      <c r="N1824" s="13"/>
      <c r="O1824" s="13"/>
      <c r="P1824" s="13"/>
      <c r="Q1824" s="13"/>
      <c r="R1824" s="13"/>
      <c r="S1824" s="13"/>
      <c r="T1824" s="13"/>
      <c r="U1824" s="13"/>
      <c r="V1824" s="13"/>
      <c r="W1824" s="13"/>
      <c r="X1824" s="13"/>
      <c r="Y1824" s="13"/>
      <c r="Z1824" s="13"/>
      <c r="AA1824" s="13"/>
      <c r="AB1824" s="13"/>
      <c r="AC1824" s="13"/>
      <c r="AD1824" s="13"/>
      <c r="AE1824" s="13"/>
      <c r="AF1824" s="13"/>
      <c r="AG1824" s="13"/>
      <c r="AH1824" s="13"/>
      <c r="AI1824" s="13"/>
      <c r="AJ1824" s="13"/>
      <c r="AK1824" s="13"/>
      <c r="AL1824" s="13"/>
      <c r="AM1824" s="13"/>
      <c r="AN1824" s="13"/>
      <c r="AO1824" s="13"/>
      <c r="AP1824" s="13"/>
      <c r="AQ1824" s="13"/>
      <c r="AR1824" s="13"/>
      <c r="AS1824" s="13"/>
      <c r="AT1824" s="13"/>
      <c r="AU1824" s="13"/>
      <c r="AV1824" s="13"/>
      <c r="AW1824" s="13"/>
      <c r="AX1824" s="13"/>
      <c r="AY1824" s="13"/>
      <c r="AZ1824" s="13"/>
      <c r="BA1824" s="13"/>
      <c r="BB1824" s="13"/>
      <c r="BC1824" s="13"/>
      <c r="BD1824" s="13"/>
      <c r="BE1824" s="13"/>
      <c r="BF1824" s="13"/>
      <c r="BG1824" s="13"/>
      <c r="BH1824" s="13"/>
      <c r="BI1824" s="13"/>
      <c r="BJ1824" s="13"/>
      <c r="BK1824" s="13"/>
      <c r="BL1824" s="13"/>
      <c r="BM1824" s="13"/>
      <c r="BN1824" s="13"/>
      <c r="BO1824" s="13"/>
      <c r="BP1824" s="13"/>
      <c r="BQ1824" s="13"/>
      <c r="BR1824" s="13"/>
      <c r="BS1824" s="13"/>
      <c r="BT1824" s="13"/>
      <c r="BU1824" s="13"/>
      <c r="BV1824" s="13"/>
      <c r="BW1824" s="13"/>
      <c r="BX1824" s="13"/>
      <c r="BY1824" s="13"/>
      <c r="BZ1824" s="13"/>
      <c r="CA1824" s="13"/>
      <c r="CB1824" s="13"/>
      <c r="CC1824" s="13"/>
      <c r="CD1824" s="13"/>
      <c r="CE1824" s="13"/>
      <c r="CF1824" s="13"/>
      <c r="CG1824" s="13"/>
      <c r="CH1824" s="13"/>
      <c r="CI1824" s="13"/>
      <c r="CJ1824" s="13"/>
      <c r="CK1824" s="13"/>
      <c r="CL1824" s="13"/>
      <c r="CM1824" s="13"/>
      <c r="CN1824" s="13"/>
      <c r="CO1824" s="13"/>
      <c r="CP1824" s="13"/>
      <c r="CQ1824" s="13"/>
      <c r="CR1824" s="13"/>
      <c r="CS1824" s="13"/>
      <c r="CT1824" s="13"/>
      <c r="CU1824" s="13"/>
      <c r="CV1824" s="13"/>
      <c r="CW1824" s="13"/>
      <c r="CX1824" s="13"/>
      <c r="CY1824" s="13"/>
      <c r="CZ1824" s="13"/>
      <c r="DA1824" s="13"/>
      <c r="DB1824" s="13"/>
      <c r="DC1824" s="13"/>
      <c r="DD1824" s="13"/>
      <c r="DE1824" s="13"/>
      <c r="DF1824" s="13"/>
      <c r="DG1824" s="13"/>
      <c r="DH1824" s="13"/>
      <c r="DI1824" s="13"/>
      <c r="DJ1824" s="13"/>
      <c r="DK1824" s="13"/>
      <c r="DL1824" s="13"/>
      <c r="DM1824" s="13"/>
      <c r="DN1824" s="13"/>
      <c r="DO1824" s="13"/>
      <c r="DP1824" s="13"/>
      <c r="DQ1824" s="13"/>
      <c r="DR1824" s="13"/>
      <c r="DS1824" s="13"/>
      <c r="DT1824" s="13"/>
      <c r="DU1824" s="13"/>
      <c r="DV1824" s="13"/>
      <c r="DW1824" s="13"/>
      <c r="DX1824" s="13"/>
      <c r="DY1824" s="13"/>
      <c r="DZ1824" s="13"/>
      <c r="EA1824" s="13"/>
      <c r="EB1824" s="13"/>
      <c r="EC1824" s="13"/>
      <c r="ED1824" s="13"/>
      <c r="EE1824" s="13"/>
      <c r="EF1824" s="13"/>
      <c r="EG1824" s="13"/>
      <c r="EH1824" s="13"/>
      <c r="EI1824" s="13"/>
      <c r="EJ1824" s="13"/>
      <c r="EK1824" s="13"/>
      <c r="EL1824" s="13"/>
      <c r="EM1824" s="13"/>
      <c r="EN1824" s="13"/>
      <c r="EO1824" s="13"/>
      <c r="EP1824" s="13"/>
      <c r="EQ1824" s="13"/>
      <c r="ER1824" s="13"/>
      <c r="ES1824" s="13"/>
      <c r="ET1824" s="13"/>
      <c r="EU1824" s="13"/>
      <c r="EV1824" s="13"/>
      <c r="EW1824" s="13"/>
      <c r="EX1824" s="13"/>
      <c r="EY1824" s="13"/>
      <c r="EZ1824" s="13"/>
      <c r="FA1824" s="13"/>
      <c r="FB1824" s="13"/>
      <c r="FC1824" s="13"/>
      <c r="FD1824" s="13"/>
      <c r="FE1824" s="13"/>
      <c r="FF1824" s="13"/>
      <c r="FG1824" s="13"/>
      <c r="FH1824" s="13"/>
      <c r="FI1824" s="13"/>
      <c r="FJ1824" s="13"/>
      <c r="FK1824" s="13"/>
      <c r="FL1824" s="13"/>
      <c r="FM1824" s="13"/>
      <c r="FN1824" s="13"/>
      <c r="FO1824" s="13"/>
      <c r="FP1824" s="13"/>
      <c r="FQ1824" s="13"/>
      <c r="FR1824" s="13"/>
      <c r="FS1824" s="13"/>
      <c r="FT1824" s="13"/>
      <c r="FU1824" s="13"/>
      <c r="FV1824" s="13"/>
      <c r="FW1824" s="13"/>
      <c r="FX1824" s="13"/>
      <c r="FY1824" s="13"/>
      <c r="FZ1824" s="13"/>
      <c r="GA1824" s="13"/>
      <c r="GB1824" s="13"/>
      <c r="GC1824" s="13"/>
      <c r="GD1824" s="13"/>
      <c r="GE1824" s="13"/>
      <c r="GF1824" s="13"/>
      <c r="GG1824" s="13"/>
      <c r="GH1824" s="13"/>
      <c r="GI1824" s="13"/>
      <c r="GJ1824" s="13"/>
      <c r="GK1824" s="13"/>
      <c r="GL1824" s="13"/>
      <c r="GM1824" s="13"/>
      <c r="GN1824" s="13"/>
      <c r="GO1824" s="13"/>
      <c r="GP1824" s="13"/>
      <c r="GQ1824" s="13"/>
      <c r="GR1824" s="13"/>
      <c r="GS1824" s="13"/>
      <c r="GT1824" s="13"/>
      <c r="GU1824" s="13"/>
      <c r="GV1824" s="13"/>
      <c r="GW1824" s="13"/>
      <c r="GX1824" s="13"/>
      <c r="GY1824" s="13"/>
      <c r="GZ1824" s="13"/>
      <c r="HA1824" s="13"/>
      <c r="HB1824" s="13"/>
      <c r="HC1824" s="13"/>
      <c r="HD1824" s="13"/>
      <c r="HE1824" s="13"/>
      <c r="HF1824" s="13"/>
      <c r="HG1824" s="13"/>
      <c r="HH1824" s="13"/>
      <c r="HI1824" s="13"/>
      <c r="HJ1824" s="13"/>
      <c r="HK1824" s="13"/>
      <c r="HL1824" s="13"/>
      <c r="HM1824" s="13"/>
      <c r="HN1824" s="13"/>
      <c r="HO1824" s="13"/>
      <c r="HP1824" s="13"/>
      <c r="HQ1824" s="13"/>
      <c r="HR1824" s="13"/>
      <c r="HS1824" s="13"/>
      <c r="HT1824" s="13"/>
      <c r="HU1824" s="13"/>
    </row>
    <row r="1825" spans="1:229" s="8" customFormat="1" ht="20.100000000000001" customHeight="1">
      <c r="A1825" s="36">
        <v>12</v>
      </c>
      <c r="B1825" s="5" t="s">
        <v>1388</v>
      </c>
      <c r="C1825" s="3" t="s">
        <v>147</v>
      </c>
      <c r="D1825" s="3" t="s">
        <v>10</v>
      </c>
      <c r="E1825" s="27">
        <v>563</v>
      </c>
      <c r="F1825" s="27">
        <v>373</v>
      </c>
      <c r="G1825" s="60">
        <v>180</v>
      </c>
      <c r="H1825" s="27">
        <v>10</v>
      </c>
      <c r="I1825" s="6" t="s">
        <v>1219</v>
      </c>
      <c r="J1825" s="6" t="s">
        <v>1335</v>
      </c>
      <c r="K1825" s="3" t="s">
        <v>1389</v>
      </c>
      <c r="L1825" s="3" t="s">
        <v>1390</v>
      </c>
      <c r="M1825" s="13"/>
      <c r="N1825" s="13"/>
      <c r="O1825" s="13"/>
      <c r="P1825" s="13"/>
      <c r="Q1825" s="13"/>
      <c r="R1825" s="13"/>
      <c r="S1825" s="13"/>
      <c r="T1825" s="13"/>
      <c r="U1825" s="13"/>
      <c r="V1825" s="13"/>
      <c r="W1825" s="13"/>
      <c r="X1825" s="13"/>
      <c r="Y1825" s="13"/>
      <c r="Z1825" s="13"/>
      <c r="AA1825" s="13"/>
      <c r="AB1825" s="13"/>
      <c r="AC1825" s="13"/>
      <c r="AD1825" s="13"/>
      <c r="AE1825" s="13"/>
      <c r="AF1825" s="13"/>
      <c r="AG1825" s="13"/>
      <c r="AH1825" s="13"/>
      <c r="AI1825" s="13"/>
      <c r="AJ1825" s="13"/>
      <c r="AK1825" s="13"/>
      <c r="AL1825" s="13"/>
      <c r="AM1825" s="13"/>
      <c r="AN1825" s="13"/>
      <c r="AO1825" s="13"/>
      <c r="AP1825" s="13"/>
      <c r="AQ1825" s="13"/>
      <c r="AR1825" s="13"/>
      <c r="AS1825" s="13"/>
      <c r="AT1825" s="13"/>
      <c r="AU1825" s="13"/>
      <c r="AV1825" s="13"/>
      <c r="AW1825" s="13"/>
      <c r="AX1825" s="13"/>
      <c r="AY1825" s="13"/>
      <c r="AZ1825" s="13"/>
      <c r="BA1825" s="13"/>
      <c r="BB1825" s="13"/>
      <c r="BC1825" s="13"/>
      <c r="BD1825" s="13"/>
      <c r="BE1825" s="13"/>
      <c r="BF1825" s="13"/>
      <c r="BG1825" s="13"/>
      <c r="BH1825" s="13"/>
      <c r="BI1825" s="13"/>
      <c r="BJ1825" s="13"/>
      <c r="BK1825" s="13"/>
      <c r="BL1825" s="13"/>
      <c r="BM1825" s="13"/>
      <c r="BN1825" s="13"/>
      <c r="BO1825" s="13"/>
      <c r="BP1825" s="13"/>
      <c r="BQ1825" s="13"/>
      <c r="BR1825" s="13"/>
      <c r="BS1825" s="13"/>
      <c r="BT1825" s="13"/>
      <c r="BU1825" s="13"/>
      <c r="BV1825" s="13"/>
      <c r="BW1825" s="13"/>
      <c r="BX1825" s="13"/>
      <c r="BY1825" s="13"/>
      <c r="BZ1825" s="13"/>
      <c r="CA1825" s="13"/>
      <c r="CB1825" s="13"/>
      <c r="CC1825" s="13"/>
      <c r="CD1825" s="13"/>
      <c r="CE1825" s="13"/>
      <c r="CF1825" s="13"/>
      <c r="CG1825" s="13"/>
      <c r="CH1825" s="13"/>
      <c r="CI1825" s="13"/>
      <c r="CJ1825" s="13"/>
      <c r="CK1825" s="13"/>
      <c r="CL1825" s="13"/>
      <c r="CM1825" s="13"/>
      <c r="CN1825" s="13"/>
      <c r="CO1825" s="13"/>
      <c r="CP1825" s="13"/>
      <c r="CQ1825" s="13"/>
      <c r="CR1825" s="13"/>
      <c r="CS1825" s="13"/>
      <c r="CT1825" s="13"/>
      <c r="CU1825" s="13"/>
      <c r="CV1825" s="13"/>
      <c r="CW1825" s="13"/>
      <c r="CX1825" s="13"/>
      <c r="CY1825" s="13"/>
      <c r="CZ1825" s="13"/>
      <c r="DA1825" s="13"/>
      <c r="DB1825" s="13"/>
      <c r="DC1825" s="13"/>
      <c r="DD1825" s="13"/>
      <c r="DE1825" s="13"/>
      <c r="DF1825" s="13"/>
      <c r="DG1825" s="13"/>
      <c r="DH1825" s="13"/>
      <c r="DI1825" s="13"/>
      <c r="DJ1825" s="13"/>
      <c r="DK1825" s="13"/>
      <c r="DL1825" s="13"/>
      <c r="DM1825" s="13"/>
      <c r="DN1825" s="13"/>
      <c r="DO1825" s="13"/>
      <c r="DP1825" s="13"/>
      <c r="DQ1825" s="13"/>
      <c r="DR1825" s="13"/>
      <c r="DS1825" s="13"/>
      <c r="DT1825" s="13"/>
      <c r="DU1825" s="13"/>
      <c r="DV1825" s="13"/>
      <c r="DW1825" s="13"/>
      <c r="DX1825" s="13"/>
      <c r="DY1825" s="13"/>
      <c r="DZ1825" s="13"/>
      <c r="EA1825" s="13"/>
      <c r="EB1825" s="13"/>
      <c r="EC1825" s="13"/>
      <c r="ED1825" s="13"/>
      <c r="EE1825" s="13"/>
      <c r="EF1825" s="13"/>
      <c r="EG1825" s="13"/>
      <c r="EH1825" s="13"/>
      <c r="EI1825" s="13"/>
      <c r="EJ1825" s="13"/>
      <c r="EK1825" s="13"/>
      <c r="EL1825" s="13"/>
      <c r="EM1825" s="13"/>
      <c r="EN1825" s="13"/>
      <c r="EO1825" s="13"/>
      <c r="EP1825" s="13"/>
      <c r="EQ1825" s="13"/>
      <c r="ER1825" s="13"/>
      <c r="ES1825" s="13"/>
      <c r="ET1825" s="13"/>
      <c r="EU1825" s="13"/>
      <c r="EV1825" s="13"/>
      <c r="EW1825" s="13"/>
      <c r="EX1825" s="13"/>
      <c r="EY1825" s="13"/>
      <c r="EZ1825" s="13"/>
      <c r="FA1825" s="13"/>
      <c r="FB1825" s="13"/>
      <c r="FC1825" s="13"/>
      <c r="FD1825" s="13"/>
      <c r="FE1825" s="13"/>
      <c r="FF1825" s="13"/>
      <c r="FG1825" s="13"/>
      <c r="FH1825" s="13"/>
      <c r="FI1825" s="13"/>
      <c r="FJ1825" s="13"/>
      <c r="FK1825" s="13"/>
      <c r="FL1825" s="13"/>
      <c r="FM1825" s="13"/>
      <c r="FN1825" s="13"/>
      <c r="FO1825" s="13"/>
      <c r="FP1825" s="13"/>
      <c r="FQ1825" s="13"/>
      <c r="FR1825" s="13"/>
      <c r="FS1825" s="13"/>
      <c r="FT1825" s="13"/>
      <c r="FU1825" s="13"/>
      <c r="FV1825" s="13"/>
      <c r="FW1825" s="13"/>
      <c r="FX1825" s="13"/>
      <c r="FY1825" s="13"/>
      <c r="FZ1825" s="13"/>
      <c r="GA1825" s="13"/>
      <c r="GB1825" s="13"/>
      <c r="GC1825" s="13"/>
      <c r="GD1825" s="13"/>
      <c r="GE1825" s="13"/>
      <c r="GF1825" s="13"/>
      <c r="GG1825" s="13"/>
      <c r="GH1825" s="13"/>
      <c r="GI1825" s="13"/>
      <c r="GJ1825" s="13"/>
      <c r="GK1825" s="13"/>
      <c r="GL1825" s="13"/>
      <c r="GM1825" s="13"/>
      <c r="GN1825" s="13"/>
      <c r="GO1825" s="13"/>
      <c r="GP1825" s="13"/>
      <c r="GQ1825" s="13"/>
      <c r="GR1825" s="13"/>
      <c r="GS1825" s="13"/>
      <c r="GT1825" s="13"/>
      <c r="GU1825" s="13"/>
      <c r="GV1825" s="13"/>
      <c r="GW1825" s="13"/>
      <c r="GX1825" s="13"/>
      <c r="GY1825" s="13"/>
      <c r="GZ1825" s="13"/>
      <c r="HA1825" s="13"/>
      <c r="HB1825" s="13"/>
      <c r="HC1825" s="13"/>
      <c r="HD1825" s="13"/>
      <c r="HE1825" s="13"/>
      <c r="HF1825" s="13"/>
      <c r="HG1825" s="13"/>
      <c r="HH1825" s="13"/>
      <c r="HI1825" s="13"/>
      <c r="HJ1825" s="13"/>
      <c r="HK1825" s="13"/>
      <c r="HL1825" s="13"/>
      <c r="HM1825" s="13"/>
      <c r="HN1825" s="13"/>
      <c r="HO1825" s="13"/>
      <c r="HP1825" s="13"/>
      <c r="HQ1825" s="13"/>
      <c r="HR1825" s="13"/>
      <c r="HS1825" s="13"/>
      <c r="HT1825" s="13"/>
      <c r="HU1825" s="13"/>
    </row>
    <row r="1826" spans="1:229" s="8" customFormat="1" ht="20.100000000000001" customHeight="1">
      <c r="A1826" s="36">
        <v>12</v>
      </c>
      <c r="B1826" s="5" t="s">
        <v>1464</v>
      </c>
      <c r="C1826" s="3" t="s">
        <v>83</v>
      </c>
      <c r="D1826" s="3" t="s">
        <v>10</v>
      </c>
      <c r="E1826" s="18">
        <v>335</v>
      </c>
      <c r="F1826" s="18">
        <v>290</v>
      </c>
      <c r="G1826" s="61">
        <v>35</v>
      </c>
      <c r="H1826" s="18">
        <v>10</v>
      </c>
      <c r="I1826" s="6" t="s">
        <v>1219</v>
      </c>
      <c r="J1826" s="6" t="s">
        <v>1254</v>
      </c>
      <c r="K1826" s="3" t="s">
        <v>1428</v>
      </c>
      <c r="L1826" s="3" t="s">
        <v>1465</v>
      </c>
      <c r="M1826" s="13"/>
      <c r="N1826" s="13"/>
      <c r="O1826" s="13"/>
      <c r="P1826" s="13"/>
      <c r="Q1826" s="13"/>
      <c r="R1826" s="13"/>
      <c r="S1826" s="13"/>
      <c r="T1826" s="13"/>
      <c r="U1826" s="13"/>
      <c r="V1826" s="13"/>
      <c r="W1826" s="13"/>
      <c r="X1826" s="13"/>
      <c r="Y1826" s="13"/>
      <c r="Z1826" s="13"/>
      <c r="AA1826" s="13"/>
      <c r="AB1826" s="13"/>
      <c r="AC1826" s="13"/>
      <c r="AD1826" s="13"/>
      <c r="AE1826" s="13"/>
      <c r="AF1826" s="13"/>
      <c r="AG1826" s="13"/>
      <c r="AH1826" s="13"/>
      <c r="AI1826" s="13"/>
      <c r="AJ1826" s="13"/>
      <c r="AK1826" s="13"/>
      <c r="AL1826" s="13"/>
      <c r="AM1826" s="13"/>
      <c r="AN1826" s="13"/>
      <c r="AO1826" s="13"/>
      <c r="AP1826" s="13"/>
      <c r="AQ1826" s="13"/>
      <c r="AR1826" s="13"/>
      <c r="AS1826" s="13"/>
      <c r="AT1826" s="13"/>
      <c r="AU1826" s="13"/>
      <c r="AV1826" s="13"/>
      <c r="AW1826" s="13"/>
      <c r="AX1826" s="13"/>
      <c r="AY1826" s="13"/>
      <c r="AZ1826" s="13"/>
      <c r="BA1826" s="13"/>
      <c r="BB1826" s="13"/>
      <c r="BC1826" s="13"/>
      <c r="BD1826" s="13"/>
      <c r="BE1826" s="13"/>
      <c r="BF1826" s="13"/>
      <c r="BG1826" s="13"/>
      <c r="BH1826" s="13"/>
      <c r="BI1826" s="13"/>
      <c r="BJ1826" s="13"/>
      <c r="BK1826" s="13"/>
      <c r="BL1826" s="13"/>
      <c r="BM1826" s="13"/>
      <c r="BN1826" s="13"/>
      <c r="BO1826" s="13"/>
      <c r="BP1826" s="13"/>
      <c r="BQ1826" s="13"/>
      <c r="BR1826" s="13"/>
      <c r="BS1826" s="13"/>
      <c r="BT1826" s="13"/>
      <c r="BU1826" s="13"/>
      <c r="BV1826" s="13"/>
      <c r="BW1826" s="13"/>
      <c r="BX1826" s="13"/>
      <c r="BY1826" s="13"/>
      <c r="BZ1826" s="13"/>
      <c r="CA1826" s="13"/>
      <c r="CB1826" s="13"/>
      <c r="CC1826" s="13"/>
      <c r="CD1826" s="13"/>
      <c r="CE1826" s="13"/>
      <c r="CF1826" s="13"/>
      <c r="CG1826" s="13"/>
      <c r="CH1826" s="13"/>
      <c r="CI1826" s="13"/>
      <c r="CJ1826" s="13"/>
      <c r="CK1826" s="13"/>
      <c r="CL1826" s="13"/>
      <c r="CM1826" s="13"/>
      <c r="CN1826" s="13"/>
      <c r="CO1826" s="13"/>
      <c r="CP1826" s="13"/>
      <c r="CQ1826" s="13"/>
      <c r="CR1826" s="13"/>
      <c r="CS1826" s="13"/>
      <c r="CT1826" s="13"/>
      <c r="CU1826" s="13"/>
      <c r="CV1826" s="13"/>
      <c r="CW1826" s="13"/>
      <c r="CX1826" s="13"/>
      <c r="CY1826" s="13"/>
      <c r="CZ1826" s="13"/>
      <c r="DA1826" s="13"/>
      <c r="DB1826" s="13"/>
      <c r="DC1826" s="13"/>
      <c r="DD1826" s="13"/>
      <c r="DE1826" s="13"/>
      <c r="DF1826" s="13"/>
      <c r="DG1826" s="13"/>
      <c r="DH1826" s="13"/>
      <c r="DI1826" s="13"/>
      <c r="DJ1826" s="13"/>
      <c r="DK1826" s="13"/>
      <c r="DL1826" s="13"/>
      <c r="DM1826" s="13"/>
      <c r="DN1826" s="13"/>
      <c r="DO1826" s="13"/>
      <c r="DP1826" s="13"/>
      <c r="DQ1826" s="13"/>
      <c r="DR1826" s="13"/>
      <c r="DS1826" s="13"/>
      <c r="DT1826" s="13"/>
      <c r="DU1826" s="13"/>
      <c r="DV1826" s="13"/>
      <c r="DW1826" s="13"/>
      <c r="DX1826" s="13"/>
      <c r="DY1826" s="13"/>
      <c r="DZ1826" s="13"/>
      <c r="EA1826" s="13"/>
      <c r="EB1826" s="13"/>
      <c r="EC1826" s="13"/>
      <c r="ED1826" s="13"/>
      <c r="EE1826" s="13"/>
      <c r="EF1826" s="13"/>
      <c r="EG1826" s="13"/>
      <c r="EH1826" s="13"/>
      <c r="EI1826" s="13"/>
      <c r="EJ1826" s="13"/>
      <c r="EK1826" s="13"/>
      <c r="EL1826" s="13"/>
      <c r="EM1826" s="13"/>
      <c r="EN1826" s="13"/>
      <c r="EO1826" s="13"/>
      <c r="EP1826" s="13"/>
      <c r="EQ1826" s="13"/>
      <c r="ER1826" s="13"/>
      <c r="ES1826" s="13"/>
      <c r="ET1826" s="13"/>
      <c r="EU1826" s="13"/>
      <c r="EV1826" s="13"/>
      <c r="EW1826" s="13"/>
      <c r="EX1826" s="13"/>
      <c r="EY1826" s="13"/>
      <c r="EZ1826" s="13"/>
      <c r="FA1826" s="13"/>
      <c r="FB1826" s="13"/>
      <c r="FC1826" s="13"/>
      <c r="FD1826" s="13"/>
      <c r="FE1826" s="13"/>
      <c r="FF1826" s="13"/>
      <c r="FG1826" s="13"/>
      <c r="FH1826" s="13"/>
      <c r="FI1826" s="13"/>
      <c r="FJ1826" s="13"/>
      <c r="FK1826" s="13"/>
      <c r="FL1826" s="13"/>
      <c r="FM1826" s="13"/>
      <c r="FN1826" s="13"/>
      <c r="FO1826" s="13"/>
      <c r="FP1826" s="13"/>
      <c r="FQ1826" s="13"/>
      <c r="FR1826" s="13"/>
      <c r="FS1826" s="13"/>
      <c r="FT1826" s="13"/>
      <c r="FU1826" s="13"/>
      <c r="FV1826" s="13"/>
      <c r="FW1826" s="13"/>
      <c r="FX1826" s="13"/>
      <c r="FY1826" s="13"/>
      <c r="FZ1826" s="13"/>
      <c r="GA1826" s="13"/>
      <c r="GB1826" s="13"/>
      <c r="GC1826" s="13"/>
      <c r="GD1826" s="13"/>
      <c r="GE1826" s="13"/>
      <c r="GF1826" s="13"/>
      <c r="GG1826" s="13"/>
      <c r="GH1826" s="13"/>
      <c r="GI1826" s="13"/>
      <c r="GJ1826" s="13"/>
      <c r="GK1826" s="13"/>
      <c r="GL1826" s="13"/>
      <c r="GM1826" s="13"/>
      <c r="GN1826" s="13"/>
      <c r="GO1826" s="13"/>
      <c r="GP1826" s="13"/>
      <c r="GQ1826" s="13"/>
      <c r="GR1826" s="13"/>
      <c r="GS1826" s="13"/>
      <c r="GT1826" s="13"/>
      <c r="GU1826" s="13"/>
      <c r="GV1826" s="13"/>
      <c r="GW1826" s="13"/>
      <c r="GX1826" s="13"/>
      <c r="GY1826" s="13"/>
      <c r="GZ1826" s="13"/>
      <c r="HA1826" s="13"/>
      <c r="HB1826" s="13"/>
      <c r="HC1826" s="13"/>
      <c r="HD1826" s="13"/>
      <c r="HE1826" s="13"/>
      <c r="HF1826" s="13"/>
      <c r="HG1826" s="13"/>
      <c r="HH1826" s="13"/>
      <c r="HI1826" s="13"/>
      <c r="HJ1826" s="13"/>
      <c r="HK1826" s="13"/>
      <c r="HL1826" s="13"/>
      <c r="HM1826" s="13"/>
      <c r="HN1826" s="13"/>
      <c r="HO1826" s="13"/>
      <c r="HP1826" s="13"/>
      <c r="HQ1826" s="13"/>
      <c r="HR1826" s="13"/>
      <c r="HS1826" s="13"/>
      <c r="HT1826" s="13"/>
      <c r="HU1826" s="13"/>
    </row>
    <row r="1827" spans="1:229" s="8" customFormat="1" ht="20.100000000000001" customHeight="1">
      <c r="A1827" s="36">
        <v>12</v>
      </c>
      <c r="B1827" s="5" t="s">
        <v>1470</v>
      </c>
      <c r="C1827" s="3" t="s">
        <v>147</v>
      </c>
      <c r="D1827" s="3" t="s">
        <v>10</v>
      </c>
      <c r="E1827" s="27">
        <v>140</v>
      </c>
      <c r="F1827" s="27">
        <v>100</v>
      </c>
      <c r="G1827" s="60">
        <v>30</v>
      </c>
      <c r="H1827" s="27">
        <v>10</v>
      </c>
      <c r="I1827" s="6" t="s">
        <v>1219</v>
      </c>
      <c r="J1827" s="6" t="s">
        <v>1335</v>
      </c>
      <c r="K1827" s="3" t="s">
        <v>1376</v>
      </c>
      <c r="L1827" s="3" t="s">
        <v>1377</v>
      </c>
      <c r="M1827" s="13"/>
      <c r="N1827" s="13"/>
      <c r="O1827" s="13"/>
      <c r="P1827" s="13"/>
      <c r="Q1827" s="13"/>
      <c r="R1827" s="13"/>
      <c r="S1827" s="13"/>
      <c r="T1827" s="13"/>
      <c r="U1827" s="13"/>
      <c r="V1827" s="13"/>
      <c r="W1827" s="13"/>
      <c r="X1827" s="13"/>
      <c r="Y1827" s="13"/>
      <c r="Z1827" s="13"/>
      <c r="AA1827" s="13"/>
      <c r="AB1827" s="13"/>
      <c r="AC1827" s="13"/>
      <c r="AD1827" s="13"/>
      <c r="AE1827" s="13"/>
      <c r="AF1827" s="13"/>
      <c r="AG1827" s="13"/>
      <c r="AH1827" s="13"/>
      <c r="AI1827" s="13"/>
      <c r="AJ1827" s="13"/>
      <c r="AK1827" s="13"/>
      <c r="AL1827" s="13"/>
      <c r="AM1827" s="13"/>
      <c r="AN1827" s="13"/>
      <c r="AO1827" s="13"/>
      <c r="AP1827" s="13"/>
      <c r="AQ1827" s="13"/>
      <c r="AR1827" s="13"/>
      <c r="AS1827" s="13"/>
      <c r="AT1827" s="13"/>
      <c r="AU1827" s="13"/>
      <c r="AV1827" s="13"/>
      <c r="AW1827" s="13"/>
      <c r="AX1827" s="13"/>
      <c r="AY1827" s="13"/>
      <c r="AZ1827" s="13"/>
      <c r="BA1827" s="13"/>
      <c r="BB1827" s="13"/>
      <c r="BC1827" s="13"/>
      <c r="BD1827" s="13"/>
      <c r="BE1827" s="13"/>
      <c r="BF1827" s="13"/>
      <c r="BG1827" s="13"/>
      <c r="BH1827" s="13"/>
      <c r="BI1827" s="13"/>
      <c r="BJ1827" s="13"/>
      <c r="BK1827" s="13"/>
      <c r="BL1827" s="13"/>
      <c r="BM1827" s="13"/>
      <c r="BN1827" s="13"/>
      <c r="BO1827" s="13"/>
      <c r="BP1827" s="13"/>
      <c r="BQ1827" s="13"/>
      <c r="BR1827" s="13"/>
      <c r="BS1827" s="13"/>
      <c r="BT1827" s="13"/>
      <c r="BU1827" s="13"/>
      <c r="BV1827" s="13"/>
      <c r="BW1827" s="13"/>
      <c r="BX1827" s="13"/>
      <c r="BY1827" s="13"/>
      <c r="BZ1827" s="13"/>
      <c r="CA1827" s="13"/>
      <c r="CB1827" s="13"/>
      <c r="CC1827" s="13"/>
      <c r="CD1827" s="13"/>
      <c r="CE1827" s="13"/>
      <c r="CF1827" s="13"/>
      <c r="CG1827" s="13"/>
      <c r="CH1827" s="13"/>
      <c r="CI1827" s="13"/>
      <c r="CJ1827" s="13"/>
      <c r="CK1827" s="13"/>
      <c r="CL1827" s="13"/>
      <c r="CM1827" s="13"/>
      <c r="CN1827" s="13"/>
      <c r="CO1827" s="13"/>
      <c r="CP1827" s="13"/>
      <c r="CQ1827" s="13"/>
      <c r="CR1827" s="13"/>
      <c r="CS1827" s="13"/>
      <c r="CT1827" s="13"/>
      <c r="CU1827" s="13"/>
      <c r="CV1827" s="13"/>
      <c r="CW1827" s="13"/>
      <c r="CX1827" s="13"/>
      <c r="CY1827" s="13"/>
      <c r="CZ1827" s="13"/>
      <c r="DA1827" s="13"/>
      <c r="DB1827" s="13"/>
      <c r="DC1827" s="13"/>
      <c r="DD1827" s="13"/>
      <c r="DE1827" s="13"/>
      <c r="DF1827" s="13"/>
      <c r="DG1827" s="13"/>
      <c r="DH1827" s="13"/>
      <c r="DI1827" s="13"/>
      <c r="DJ1827" s="13"/>
      <c r="DK1827" s="13"/>
      <c r="DL1827" s="13"/>
      <c r="DM1827" s="13"/>
      <c r="DN1827" s="13"/>
      <c r="DO1827" s="13"/>
      <c r="DP1827" s="13"/>
      <c r="DQ1827" s="13"/>
      <c r="DR1827" s="13"/>
      <c r="DS1827" s="13"/>
      <c r="DT1827" s="13"/>
      <c r="DU1827" s="13"/>
      <c r="DV1827" s="13"/>
      <c r="DW1827" s="13"/>
      <c r="DX1827" s="13"/>
      <c r="DY1827" s="13"/>
      <c r="DZ1827" s="13"/>
      <c r="EA1827" s="13"/>
      <c r="EB1827" s="13"/>
      <c r="EC1827" s="13"/>
      <c r="ED1827" s="13"/>
      <c r="EE1827" s="13"/>
      <c r="EF1827" s="13"/>
      <c r="EG1827" s="13"/>
      <c r="EH1827" s="13"/>
      <c r="EI1827" s="13"/>
      <c r="EJ1827" s="13"/>
      <c r="EK1827" s="13"/>
      <c r="EL1827" s="13"/>
      <c r="EM1827" s="13"/>
      <c r="EN1827" s="13"/>
      <c r="EO1827" s="13"/>
      <c r="EP1827" s="13"/>
      <c r="EQ1827" s="13"/>
      <c r="ER1827" s="13"/>
      <c r="ES1827" s="13"/>
      <c r="ET1827" s="13"/>
      <c r="EU1827" s="13"/>
      <c r="EV1827" s="13"/>
      <c r="EW1827" s="13"/>
      <c r="EX1827" s="13"/>
      <c r="EY1827" s="13"/>
      <c r="EZ1827" s="13"/>
      <c r="FA1827" s="13"/>
      <c r="FB1827" s="13"/>
      <c r="FC1827" s="13"/>
      <c r="FD1827" s="13"/>
      <c r="FE1827" s="13"/>
      <c r="FF1827" s="13"/>
      <c r="FG1827" s="13"/>
      <c r="FH1827" s="13"/>
      <c r="FI1827" s="13"/>
      <c r="FJ1827" s="13"/>
      <c r="FK1827" s="13"/>
      <c r="FL1827" s="13"/>
      <c r="FM1827" s="13"/>
      <c r="FN1827" s="13"/>
      <c r="FO1827" s="13"/>
      <c r="FP1827" s="13"/>
      <c r="FQ1827" s="13"/>
      <c r="FR1827" s="13"/>
      <c r="FS1827" s="13"/>
      <c r="FT1827" s="13"/>
      <c r="FU1827" s="13"/>
      <c r="FV1827" s="13"/>
      <c r="FW1827" s="13"/>
      <c r="FX1827" s="13"/>
      <c r="FY1827" s="13"/>
      <c r="FZ1827" s="13"/>
      <c r="GA1827" s="13"/>
      <c r="GB1827" s="13"/>
      <c r="GC1827" s="13"/>
      <c r="GD1827" s="13"/>
      <c r="GE1827" s="13"/>
      <c r="GF1827" s="13"/>
      <c r="GG1827" s="13"/>
      <c r="GH1827" s="13"/>
      <c r="GI1827" s="13"/>
      <c r="GJ1827" s="13"/>
      <c r="GK1827" s="13"/>
      <c r="GL1827" s="13"/>
      <c r="GM1827" s="13"/>
      <c r="GN1827" s="13"/>
      <c r="GO1827" s="13"/>
      <c r="GP1827" s="13"/>
      <c r="GQ1827" s="13"/>
      <c r="GR1827" s="13"/>
      <c r="GS1827" s="13"/>
      <c r="GT1827" s="13"/>
      <c r="GU1827" s="13"/>
      <c r="GV1827" s="13"/>
      <c r="GW1827" s="13"/>
      <c r="GX1827" s="13"/>
      <c r="GY1827" s="13"/>
      <c r="GZ1827" s="13"/>
      <c r="HA1827" s="13"/>
      <c r="HB1827" s="13"/>
      <c r="HC1827" s="13"/>
      <c r="HD1827" s="13"/>
      <c r="HE1827" s="13"/>
      <c r="HF1827" s="13"/>
      <c r="HG1827" s="13"/>
      <c r="HH1827" s="13"/>
      <c r="HI1827" s="13"/>
      <c r="HJ1827" s="13"/>
      <c r="HK1827" s="13"/>
      <c r="HL1827" s="13"/>
      <c r="HM1827" s="13"/>
      <c r="HN1827" s="13"/>
      <c r="HO1827" s="13"/>
      <c r="HP1827" s="13"/>
      <c r="HQ1827" s="13"/>
      <c r="HR1827" s="13"/>
      <c r="HS1827" s="13"/>
      <c r="HT1827" s="13"/>
      <c r="HU1827" s="13"/>
    </row>
    <row r="1828" spans="1:229" s="8" customFormat="1" ht="20.100000000000001" customHeight="1">
      <c r="A1828" s="36">
        <v>12</v>
      </c>
      <c r="B1828" s="5" t="s">
        <v>1473</v>
      </c>
      <c r="C1828" s="3" t="s">
        <v>83</v>
      </c>
      <c r="D1828" s="3" t="s">
        <v>10</v>
      </c>
      <c r="E1828" s="18">
        <v>90</v>
      </c>
      <c r="F1828" s="18">
        <v>60</v>
      </c>
      <c r="G1828" s="61">
        <v>25</v>
      </c>
      <c r="H1828" s="18">
        <v>5</v>
      </c>
      <c r="I1828" s="6" t="s">
        <v>1219</v>
      </c>
      <c r="J1828" s="6" t="s">
        <v>1254</v>
      </c>
      <c r="K1828" s="3" t="s">
        <v>1428</v>
      </c>
      <c r="L1828" s="3" t="s">
        <v>1404</v>
      </c>
      <c r="M1828" s="13"/>
      <c r="N1828" s="13"/>
      <c r="O1828" s="13"/>
      <c r="P1828" s="13"/>
      <c r="Q1828" s="13"/>
      <c r="R1828" s="13"/>
      <c r="S1828" s="13"/>
      <c r="T1828" s="13"/>
      <c r="U1828" s="13"/>
      <c r="V1828" s="13"/>
      <c r="W1828" s="13"/>
      <c r="X1828" s="13"/>
      <c r="Y1828" s="13"/>
      <c r="Z1828" s="13"/>
      <c r="AA1828" s="13"/>
      <c r="AB1828" s="13"/>
      <c r="AC1828" s="13"/>
      <c r="AD1828" s="13"/>
      <c r="AE1828" s="13"/>
      <c r="AF1828" s="13"/>
      <c r="AG1828" s="13"/>
      <c r="AH1828" s="13"/>
      <c r="AI1828" s="13"/>
      <c r="AJ1828" s="13"/>
      <c r="AK1828" s="13"/>
      <c r="AL1828" s="13"/>
      <c r="AM1828" s="13"/>
      <c r="AN1828" s="13"/>
      <c r="AO1828" s="13"/>
      <c r="AP1828" s="13"/>
      <c r="AQ1828" s="13"/>
      <c r="AR1828" s="13"/>
      <c r="AS1828" s="13"/>
      <c r="AT1828" s="13"/>
      <c r="AU1828" s="13"/>
      <c r="AV1828" s="13"/>
      <c r="AW1828" s="13"/>
      <c r="AX1828" s="13"/>
      <c r="AY1828" s="13"/>
      <c r="AZ1828" s="13"/>
      <c r="BA1828" s="13"/>
      <c r="BB1828" s="13"/>
      <c r="BC1828" s="13"/>
      <c r="BD1828" s="13"/>
      <c r="BE1828" s="13"/>
      <c r="BF1828" s="13"/>
      <c r="BG1828" s="13"/>
      <c r="BH1828" s="13"/>
      <c r="BI1828" s="13"/>
      <c r="BJ1828" s="13"/>
      <c r="BK1828" s="13"/>
      <c r="BL1828" s="13"/>
      <c r="BM1828" s="13"/>
      <c r="BN1828" s="13"/>
      <c r="BO1828" s="13"/>
      <c r="BP1828" s="13"/>
      <c r="BQ1828" s="13"/>
      <c r="BR1828" s="13"/>
      <c r="BS1828" s="13"/>
      <c r="BT1828" s="13"/>
      <c r="BU1828" s="13"/>
      <c r="BV1828" s="13"/>
      <c r="BW1828" s="13"/>
      <c r="BX1828" s="13"/>
      <c r="BY1828" s="13"/>
      <c r="BZ1828" s="13"/>
      <c r="CA1828" s="13"/>
      <c r="CB1828" s="13"/>
      <c r="CC1828" s="13"/>
      <c r="CD1828" s="13"/>
      <c r="CE1828" s="13"/>
      <c r="CF1828" s="13"/>
      <c r="CG1828" s="13"/>
      <c r="CH1828" s="13"/>
      <c r="CI1828" s="13"/>
      <c r="CJ1828" s="13"/>
      <c r="CK1828" s="13"/>
      <c r="CL1828" s="13"/>
      <c r="CM1828" s="13"/>
      <c r="CN1828" s="13"/>
      <c r="CO1828" s="13"/>
      <c r="CP1828" s="13"/>
      <c r="CQ1828" s="13"/>
      <c r="CR1828" s="13"/>
      <c r="CS1828" s="13"/>
      <c r="CT1828" s="13"/>
      <c r="CU1828" s="13"/>
      <c r="CV1828" s="13"/>
      <c r="CW1828" s="13"/>
      <c r="CX1828" s="13"/>
      <c r="CY1828" s="13"/>
      <c r="CZ1828" s="13"/>
      <c r="DA1828" s="13"/>
      <c r="DB1828" s="13"/>
      <c r="DC1828" s="13"/>
      <c r="DD1828" s="13"/>
      <c r="DE1828" s="13"/>
      <c r="DF1828" s="13"/>
      <c r="DG1828" s="13"/>
      <c r="DH1828" s="13"/>
      <c r="DI1828" s="13"/>
      <c r="DJ1828" s="13"/>
      <c r="DK1828" s="13"/>
      <c r="DL1828" s="13"/>
      <c r="DM1828" s="13"/>
      <c r="DN1828" s="13"/>
      <c r="DO1828" s="13"/>
      <c r="DP1828" s="13"/>
      <c r="DQ1828" s="13"/>
      <c r="DR1828" s="13"/>
      <c r="DS1828" s="13"/>
      <c r="DT1828" s="13"/>
      <c r="DU1828" s="13"/>
      <c r="DV1828" s="13"/>
      <c r="DW1828" s="13"/>
      <c r="DX1828" s="13"/>
      <c r="DY1828" s="13"/>
      <c r="DZ1828" s="13"/>
      <c r="EA1828" s="13"/>
      <c r="EB1828" s="13"/>
      <c r="EC1828" s="13"/>
      <c r="ED1828" s="13"/>
      <c r="EE1828" s="13"/>
      <c r="EF1828" s="13"/>
      <c r="EG1828" s="13"/>
      <c r="EH1828" s="13"/>
      <c r="EI1828" s="13"/>
      <c r="EJ1828" s="13"/>
      <c r="EK1828" s="13"/>
      <c r="EL1828" s="13"/>
      <c r="EM1828" s="13"/>
      <c r="EN1828" s="13"/>
      <c r="EO1828" s="13"/>
      <c r="EP1828" s="13"/>
      <c r="EQ1828" s="13"/>
      <c r="ER1828" s="13"/>
      <c r="ES1828" s="13"/>
      <c r="ET1828" s="13"/>
      <c r="EU1828" s="13"/>
      <c r="EV1828" s="13"/>
      <c r="EW1828" s="13"/>
      <c r="EX1828" s="13"/>
      <c r="EY1828" s="13"/>
      <c r="EZ1828" s="13"/>
      <c r="FA1828" s="13"/>
      <c r="FB1828" s="13"/>
      <c r="FC1828" s="13"/>
      <c r="FD1828" s="13"/>
      <c r="FE1828" s="13"/>
      <c r="FF1828" s="13"/>
      <c r="FG1828" s="13"/>
      <c r="FH1828" s="13"/>
      <c r="FI1828" s="13"/>
      <c r="FJ1828" s="13"/>
      <c r="FK1828" s="13"/>
      <c r="FL1828" s="13"/>
      <c r="FM1828" s="13"/>
      <c r="FN1828" s="13"/>
      <c r="FO1828" s="13"/>
      <c r="FP1828" s="13"/>
      <c r="FQ1828" s="13"/>
      <c r="FR1828" s="13"/>
      <c r="FS1828" s="13"/>
      <c r="FT1828" s="13"/>
      <c r="FU1828" s="13"/>
      <c r="FV1828" s="13"/>
      <c r="FW1828" s="13"/>
      <c r="FX1828" s="13"/>
      <c r="FY1828" s="13"/>
      <c r="FZ1828" s="13"/>
      <c r="GA1828" s="13"/>
      <c r="GB1828" s="13"/>
      <c r="GC1828" s="13"/>
      <c r="GD1828" s="13"/>
      <c r="GE1828" s="13"/>
      <c r="GF1828" s="13"/>
      <c r="GG1828" s="13"/>
      <c r="GH1828" s="13"/>
      <c r="GI1828" s="13"/>
      <c r="GJ1828" s="13"/>
      <c r="GK1828" s="13"/>
      <c r="GL1828" s="13"/>
      <c r="GM1828" s="13"/>
      <c r="GN1828" s="13"/>
      <c r="GO1828" s="13"/>
      <c r="GP1828" s="13"/>
      <c r="GQ1828" s="13"/>
      <c r="GR1828" s="13"/>
      <c r="GS1828" s="13"/>
      <c r="GT1828" s="13"/>
      <c r="GU1828" s="13"/>
      <c r="GV1828" s="13"/>
      <c r="GW1828" s="13"/>
      <c r="GX1828" s="13"/>
      <c r="GY1828" s="13"/>
      <c r="GZ1828" s="13"/>
      <c r="HA1828" s="13"/>
      <c r="HB1828" s="13"/>
      <c r="HC1828" s="13"/>
      <c r="HD1828" s="13"/>
      <c r="HE1828" s="13"/>
      <c r="HF1828" s="13"/>
      <c r="HG1828" s="13"/>
      <c r="HH1828" s="13"/>
      <c r="HI1828" s="13"/>
      <c r="HJ1828" s="13"/>
      <c r="HK1828" s="13"/>
      <c r="HL1828" s="13"/>
      <c r="HM1828" s="13"/>
      <c r="HN1828" s="13"/>
      <c r="HO1828" s="13"/>
      <c r="HP1828" s="13"/>
      <c r="HQ1828" s="13"/>
      <c r="HR1828" s="13"/>
      <c r="HS1828" s="13"/>
      <c r="HT1828" s="13"/>
      <c r="HU1828" s="13"/>
    </row>
    <row r="1829" spans="1:229" ht="20.100000000000001" customHeight="1">
      <c r="B1829" s="67" t="s">
        <v>8120</v>
      </c>
      <c r="G1829" s="66">
        <f>SUM(G6:G1828)</f>
        <v>1168120.5908062879</v>
      </c>
    </row>
    <row r="1830" spans="1:229" ht="20.100000000000001" customHeight="1"/>
    <row r="1831" spans="1:229" ht="20.100000000000001" customHeight="1"/>
  </sheetData>
  <autoFilter ref="A5:HU5">
    <sortState ref="A6:HU1828">
      <sortCondition ref="A5"/>
    </sortState>
  </autoFilter>
  <mergeCells count="1">
    <mergeCell ref="A2:L2"/>
  </mergeCells>
  <phoneticPr fontId="2" type="noConversion"/>
  <dataValidations count="6">
    <dataValidation type="list" allowBlank="1" showInputMessage="1" showErrorMessage="1" sqref="ABI710:ABI716 ALE710:ALE716 AVA710:AVA716 BEW710:BEW716 BOS710:BOS716 BYO710:BYO716 CIK710:CIK716 CSG710:CSG716 DCC710:DCC716 DLY710:DLY716 DVU710:DVU716 EFQ710:EFQ716 EPM710:EPM716 EZI710:EZI716 FJE710:FJE716 FTA710:FTA716 GCW710:GCW716 GMS710:GMS716 GWO710:GWO716 HGK710:HGK716 HQG710:HQG716 IAC710:IAC716 IJY710:IJY716 ITU710:ITU716 JDQ710:JDQ716 JNM710:JNM716 JXI710:JXI716 KHE710:KHE716 KRA710:KRA716 LAW710:LAW716 LKS710:LKS716 LUO710:LUO716 MEK710:MEK716 MOG710:MOG716 MYC710:MYC716 NHY710:NHY716 NRU710:NRU716 OBQ710:OBQ716 OLM710:OLM716 OVI710:OVI716 PFE710:PFE716 PPA710:PPA716 PYW710:PYW716 QIS710:QIS716 QSO710:QSO716 RCK710:RCK716 RMG710:RMG716 RWC710:RWC716 SFY710:SFY716 SPU710:SPU716 SZQ710:SZQ716 TJM710:TJM716 TTI710:TTI716 UDE710:UDE716 UNA710:UNA716 UWW710:UWW716 VGS710:VGS716 VQO710:VQO716 WAK710:WAK716 WKG710:WKG716 WUC710:WUC716 WLJ1216 WBN1216 VRR1216 VHV1216 UXZ1216 UOD1216 UEH1216 TUL1216 TKP1216 TAT1216 SQX1216 SHB1216 RXF1216 RNJ1216 RDN1216 QTR1216 QJV1216 PZZ1216 PQD1216 PGH1216 OWL1216 OMP1216 OCT1216 NSX1216 NJB1216 MZF1216 MPJ1216 MFN1216 LVR1216 LLV1216 LBZ1216 KSD1216 KIH1216 JYL1216 JOP1216 JET1216 IUX1216 ILB1216 IBF1216 HRJ1216 HHN1216 GXR1216 GNV1216 GDZ1216 FUD1216 FKH1216 FAL1216 EQP1216 EGT1216 DWX1216 DNB1216 DDF1216 CTJ1216 CJN1216 BZR1216 BPV1216 BFZ1216 AWD1216 AMH1216 ACL1216 SP1216 IT1216 WVF1216 IT1279:IT1281 SP1279:SP1281 ACL1279:ACL1281 AMH1279:AMH1281 AWD1279:AWD1281 BFZ1279:BFZ1281 BPV1279:BPV1281 BZR1279:BZR1281 CJN1279:CJN1281 CTJ1279:CTJ1281 DDF1279:DDF1281 DNB1279:DNB1281 DWX1279:DWX1281 EGT1279:EGT1281 EQP1279:EQP1281 FAL1279:FAL1281 FKH1279:FKH1281 FUD1279:FUD1281 GDZ1279:GDZ1281 GNV1279:GNV1281 GXR1279:GXR1281 HHN1279:HHN1281 HRJ1279:HRJ1281 IBF1279:IBF1281 ILB1279:ILB1281 IUX1279:IUX1281 JET1279:JET1281 JOP1279:JOP1281 JYL1279:JYL1281 KIH1279:KIH1281 KSD1279:KSD1281 LBZ1279:LBZ1281 LLV1279:LLV1281 LVR1279:LVR1281 MFN1279:MFN1281 MPJ1279:MPJ1281 MZF1279:MZF1281 NJB1279:NJB1281 NSX1279:NSX1281 OCT1279:OCT1281 OMP1279:OMP1281 OWL1279:OWL1281 PGH1279:PGH1281 PQD1279:PQD1281 PZZ1279:PZZ1281 QJV1279:QJV1281 QTR1279:QTR1281 RDN1279:RDN1281 RNJ1279:RNJ1281 RXF1279:RXF1281 SHB1279:SHB1281 SQX1279:SQX1281 TAT1279:TAT1281 TKP1279:TKP1281 TUL1279:TUL1281 UEH1279:UEH1281 UOD1279:UOD1281 UXZ1279:UXZ1281 VHV1279:VHV1281 VRR1279:VRR1281 WBN1279:WBN1281 WLJ1279:WLJ1281 WVF1309:WVF1311 IT1309:IT1311 SP1309:SP1311 ACL1309:ACL1311 AMH1309:AMH1311 AWD1309:AWD1311 BFZ1309:BFZ1311 BPV1309:BPV1311 BZR1309:BZR1311 CJN1309:CJN1311 CTJ1309:CTJ1311 DDF1309:DDF1311 DNB1309:DNB1311 DWX1309:DWX1311 EGT1309:EGT1311 EQP1309:EQP1311 FAL1309:FAL1311 FKH1309:FKH1311 FUD1309:FUD1311 GDZ1309:GDZ1311 GNV1309:GNV1311 GXR1309:GXR1311 HHN1309:HHN1311 HRJ1309:HRJ1311 IBF1309:IBF1311 ILB1309:ILB1311 IUX1309:IUX1311 JET1309:JET1311 JOP1309:JOP1311 JYL1309:JYL1311 KIH1309:KIH1311 KSD1309:KSD1311 LBZ1309:LBZ1311 LLV1309:LLV1311 LVR1309:LVR1311 MFN1309:MFN1311 MPJ1309:MPJ1311 MZF1309:MZF1311 NJB1309:NJB1311 NSX1309:NSX1311 OCT1309:OCT1311 OMP1309:OMP1311 OWL1309:OWL1311 PGH1309:PGH1311 PQD1309:PQD1311 PZZ1309:PZZ1311 QJV1309:QJV1311 QTR1309:QTR1311 RDN1309:RDN1311 RNJ1309:RNJ1311 RXF1309:RXF1311 SHB1309:SHB1311 SQX1309:SQX1311 TAT1309:TAT1311 TKP1309:TKP1311 TUL1309:TUL1311 UEH1309:UEH1311 UOD1309:UOD1311 UXZ1309:UXZ1311 VHV1309:VHV1311 VRR1309:VRR1311 WBN1309:WBN1311 WVF1279:WVF1281 WLJ1309:WLJ1311 HQ710:HQ716 RM710:RM716 WVF40:WVF46 WLJ40:WLJ46 IT40:IT46 SP40:SP46 ACL40:ACL46 AMH40:AMH46 AWD40:AWD46 BFZ40:BFZ46 BPV40:BPV46 BZR40:BZR46 CJN40:CJN46 CTJ40:CTJ46 DDF40:DDF46 DNB40:DNB46 DWX40:DWX46 EGT40:EGT46 EQP40:EQP46 FAL40:FAL46 FKH40:FKH46 FUD40:FUD46 GDZ40:GDZ46 GNV40:GNV46 GXR40:GXR46 HHN40:HHN46 HRJ40:HRJ46 IBF40:IBF46 ILB40:ILB46 IUX40:IUX46 JET40:JET46 JOP40:JOP46 JYL40:JYL46 KIH40:KIH46 KSD40:KSD46 LBZ40:LBZ46 LLV40:LLV46 LVR40:LVR46 MFN40:MFN46 MPJ40:MPJ46 MZF40:MZF46 NJB40:NJB46 NSX40:NSX46 OCT40:OCT46 OMP40:OMP46 OWL40:OWL46 PGH40:PGH46 PQD40:PQD46 PZZ40:PZZ46 QJV40:QJV46 QTR40:QTR46 RDN40:RDN46 RNJ40:RNJ46 RXF40:RXF46 SHB40:SHB46 SQX40:SQX46 TAT40:TAT46 TKP40:TKP46 TUL40:TUL46 UEH40:UEH46 UOD40:UOD46 UXZ40:UXZ46 VHV40:VHV46 VRR40:VRR46 WBN40:WBN46 A6:A327 A525:A1506 A506:A520 A1649:A1824 A1826:A1828">
      <formula1>"1월,2월,3월,4월,5월,6월,7월,8월,9월,10월,11월,12월"</formula1>
    </dataValidation>
    <dataValidation type="list" allowBlank="1" showInputMessage="1" showErrorMessage="1" sqref="RO710:RO716 ABK710:ABK716 ALG710:ALG716 AVC710:AVC716 BEY710:BEY716 BOU710:BOU716 BYQ710:BYQ716 CIM710:CIM716 CSI710:CSI716 DCE710:DCE716 DMA710:DMA716 DVW710:DVW716 EFS710:EFS716 EPO710:EPO716 EZK710:EZK716 FJG710:FJG716 FTC710:FTC716 GCY710:GCY716 GMU710:GMU716 GWQ710:GWQ716 HGM710:HGM716 HQI710:HQI716 IAE710:IAE716 IKA710:IKA716 ITW710:ITW716 JDS710:JDS716 JNO710:JNO716 JXK710:JXK716 KHG710:KHG716 KRC710:KRC716 LAY710:LAY716 LKU710:LKU716 LUQ710:LUQ716 MEM710:MEM716 MOI710:MOI716 MYE710:MYE716 NIA710:NIA716 NRW710:NRW716 OBS710:OBS716 OLO710:OLO716 OVK710:OVK716 PFG710:PFG716 PPC710:PPC716 PYY710:PYY716 QIU710:QIU716 QSQ710:QSQ716 RCM710:RCM716 RMI710:RMI716 RWE710:RWE716 SGA710:SGA716 SPW710:SPW716 SZS710:SZS716 TJO710:TJO716 TTK710:TTK716 UDG710:UDG716 UNC710:UNC716 UWY710:UWY716 VGU710:VGU716 VQQ710:VQQ716 WAM710:WAM716 WKI710:WKI716 WUE710:WUE716 WLL1216 WBP1216 VRT1216 VHX1216 UYB1216 UOF1216 UEJ1216 TUN1216 TKR1216 TAV1216 SQZ1216 SHD1216 RXH1216 RNL1216 RDP1216 QTT1216 QJX1216 QAB1216 PQF1216 PGJ1216 OWN1216 OMR1216 OCV1216 NSZ1216 NJD1216 MZH1216 MPL1216 MFP1216 LVT1216 LLX1216 LCB1216 KSF1216 KIJ1216 JYN1216 JOR1216 JEV1216 IUZ1216 ILD1216 IBH1216 HRL1216 HHP1216 GXT1216 GNX1216 GEB1216 FUF1216 FKJ1216 FAN1216 EQR1216 EGV1216 DWZ1216 DND1216 DDH1216 CTL1216 CJP1216 BZT1216 BPX1216 BGB1216 AWF1216 AMJ1216 ACN1216 SR1216 IV1216 WVH1216 IV1279:IV1281 SR1279:SR1281 ACN1279:ACN1281 AMJ1279:AMJ1281 AWF1279:AWF1281 BGB1279:BGB1281 BPX1279:BPX1281 BZT1279:BZT1281 CJP1279:CJP1281 CTL1279:CTL1281 DDH1279:DDH1281 DND1279:DND1281 DWZ1279:DWZ1281 EGV1279:EGV1281 EQR1279:EQR1281 FAN1279:FAN1281 FKJ1279:FKJ1281 FUF1279:FUF1281 GEB1279:GEB1281 GNX1279:GNX1281 GXT1279:GXT1281 HHP1279:HHP1281 HRL1279:HRL1281 IBH1279:IBH1281 ILD1279:ILD1281 IUZ1279:IUZ1281 JEV1279:JEV1281 JOR1279:JOR1281 JYN1279:JYN1281 KIJ1279:KIJ1281 KSF1279:KSF1281 LCB1279:LCB1281 LLX1279:LLX1281 LVT1279:LVT1281 MFP1279:MFP1281 MPL1279:MPL1281 MZH1279:MZH1281 NJD1279:NJD1281 NSZ1279:NSZ1281 OCV1279:OCV1281 OMR1279:OMR1281 OWN1279:OWN1281 PGJ1279:PGJ1281 PQF1279:PQF1281 QAB1279:QAB1281 QJX1279:QJX1281 QTT1279:QTT1281 RDP1279:RDP1281 RNL1279:RNL1281 RXH1279:RXH1281 SHD1279:SHD1281 SQZ1279:SQZ1281 TAV1279:TAV1281 TKR1279:TKR1281 TUN1279:TUN1281 UEJ1279:UEJ1281 UOF1279:UOF1281 UYB1279:UYB1281 VHX1279:VHX1281 VRT1279:VRT1281 WBP1279:WBP1281 WLL1279:WLL1281 WVH1309:WVH1311 IV1309:IV1311 SR1309:SR1311 ACN1309:ACN1311 AMJ1309:AMJ1311 AWF1309:AWF1311 BGB1309:BGB1311 BPX1309:BPX1311 BZT1309:BZT1311 CJP1309:CJP1311 CTL1309:CTL1311 DDH1309:DDH1311 DND1309:DND1311 DWZ1309:DWZ1311 EGV1309:EGV1311 EQR1309:EQR1311 FAN1309:FAN1311 FKJ1309:FKJ1311 FUF1309:FUF1311 GEB1309:GEB1311 GNX1309:GNX1311 GXT1309:GXT1311 HHP1309:HHP1311 HRL1309:HRL1311 IBH1309:IBH1311 ILD1309:ILD1311 IUZ1309:IUZ1311 JEV1309:JEV1311 JOR1309:JOR1311 JYN1309:JYN1311 KIJ1309:KIJ1311 KSF1309:KSF1311 LCB1309:LCB1311 LLX1309:LLX1311 LVT1309:LVT1311 MFP1309:MFP1311 MPL1309:MPL1311 MZH1309:MZH1311 NJD1309:NJD1311 NSZ1309:NSZ1311 OCV1309:OCV1311 OMR1309:OMR1311 OWN1309:OWN1311 PGJ1309:PGJ1311 PQF1309:PQF1311 QAB1309:QAB1311 QJX1309:QJX1311 QTT1309:QTT1311 RDP1309:RDP1311 RNL1309:RNL1311 RXH1309:RXH1311 SHD1309:SHD1311 SQZ1309:SQZ1311 TAV1309:TAV1311 TKR1309:TKR1311 TUN1309:TUN1311 UEJ1309:UEJ1311 UOF1309:UOF1311 UYB1309:UYB1311 VHX1309:VHX1311 VRT1309:VRT1311 WBP1309:WBP1311 WVH1279:WVH1281 WLL1309:WLL1311 HS710:HS716 IV40:IV46 SR40:SR46 ACN40:ACN46 AMJ40:AMJ46 AWF40:AWF46 BGB40:BGB46 BPX40:BPX46 BZT40:BZT46 CJP40:CJP46 CTL40:CTL46 DDH40:DDH46 DND40:DND46 DWZ40:DWZ46 EGV40:EGV46 EQR40:EQR46 FAN40:FAN46 FKJ40:FKJ46 FUF40:FUF46 GEB40:GEB46 GNX40:GNX46 GXT40:GXT46 HHP40:HHP46 HRL40:HRL46 IBH40:IBH46 ILD40:ILD46 IUZ40:IUZ46 JEV40:JEV46 JOR40:JOR46 JYN40:JYN46 KIJ40:KIJ46 KSF40:KSF46 LCB40:LCB46 LLX40:LLX46 LVT40:LVT46 MFP40:MFP46 MPL40:MPL46 MZH40:MZH46 NJD40:NJD46 NSZ40:NSZ46 OCV40:OCV46 OMR40:OMR46 OWN40:OWN46 PGJ40:PGJ46 PQF40:PQF46 QAB40:QAB46 QJX40:QJX46 QTT40:QTT46 RDP40:RDP46 RNL40:RNL46 RXH40:RXH46 SHD40:SHD46 SQZ40:SQZ46 TAV40:TAV46 TKR40:TKR46 TUN40:TUN46 UEJ40:UEJ46 UOF40:UOF46 UYB40:UYB46 VHX40:VHX46 VRT40:VRT46 WBP40:WBP46 WLL40:WLL46 WVH40:WVH46 C6:C327 C691:C771 J763:J765 C871:C934 C937:C1506 C506:C520 C525:C688 C1649:C1824 C1826:C1828">
      <formula1>"송전,변전,배전,전력구,토건(사옥건설 포함),전문,ICT,소방,기타"</formula1>
    </dataValidation>
    <dataValidation type="list" showInputMessage="1" showErrorMessage="1" sqref="WKJ710:WKJ712 WUF710:WUF712 HT710:HT712 RP710:RP712 ABL710:ABL712 ALH710:ALH712 AVD710:AVD712 BEZ710:BEZ712 BOV710:BOV712 BYR710:BYR712 CIN710:CIN712 CSJ710:CSJ712 DCF710:DCF712 DMB710:DMB712 DVX710:DVX712 EFT710:EFT712 EPP710:EPP712 EZL710:EZL712 FJH710:FJH712 FTD710:FTD712 GCZ710:GCZ712 GMV710:GMV712 GWR710:GWR712 HGN710:HGN712 HQJ710:HQJ712 IAF710:IAF712 IKB710:IKB712 ITX710:ITX712 JDT710:JDT712 JNP710:JNP712 JXL710:JXL712 KHH710:KHH712 KRD710:KRD712 LAZ710:LAZ712 LKV710:LKV712 LUR710:LUR712 MEN710:MEN712 MOJ710:MOJ712 MYF710:MYF712 NIB710:NIB712 NRX710:NRX712 OBT710:OBT712 OLP710:OLP712 OVL710:OVL712 PFH710:PFH712 PPD710:PPD712 PYZ710:PYZ712 QIV710:QIV712 QSR710:QSR712 RCN710:RCN712 RMJ710:RMJ712 RWF710:RWF712 SGB710:SGB712 SPX710:SPX712 SZT710:SZT712 TJP710:TJP712 TTL710:TTL712 UDH710:UDH712 UND710:UND712 UWZ710:UWZ712 VGV710:VGV712 VQR710:VQR712 WAN710:WAN712 WLM1216 WBQ1216 VRU1216 VHY1216 UYC1216 UOG1216 UEK1216 TUO1216 TKS1216 TAW1216 SRA1216 SHE1216 RXI1216 RNM1216 RDQ1216 QTU1216 QJY1216 QAC1216 PQG1216 PGK1216 OWO1216 OMS1216 OCW1216 NTA1216 NJE1216 MZI1216 MPM1216 MFQ1216 LVU1216 LLY1216 LCC1216 KSG1216 KIK1216 JYO1216 JOS1216 JEW1216 IVA1216 ILE1216 IBI1216 HRM1216 HHQ1216 GXU1216 GNY1216 GEC1216 FUG1216 FKK1216 FAO1216 EQS1216 EGW1216 DXA1216 DNE1216 DDI1216 CTM1216 CJQ1216 BZU1216 BPY1216 BGC1216 AWG1216 AMK1216 ACO1216 SS1216 IW1216 WVI1216 IW1279:IW1281 SS1279:SS1281 ACO1279:ACO1281 AMK1279:AMK1281 AWG1279:AWG1281 BGC1279:BGC1281 BPY1279:BPY1281 BZU1279:BZU1281 CJQ1279:CJQ1281 CTM1279:CTM1281 DDI1279:DDI1281 DNE1279:DNE1281 DXA1279:DXA1281 EGW1279:EGW1281 EQS1279:EQS1281 FAO1279:FAO1281 FKK1279:FKK1281 FUG1279:FUG1281 GEC1279:GEC1281 GNY1279:GNY1281 GXU1279:GXU1281 HHQ1279:HHQ1281 HRM1279:HRM1281 IBI1279:IBI1281 ILE1279:ILE1281 IVA1279:IVA1281 JEW1279:JEW1281 JOS1279:JOS1281 JYO1279:JYO1281 KIK1279:KIK1281 KSG1279:KSG1281 LCC1279:LCC1281 LLY1279:LLY1281 LVU1279:LVU1281 MFQ1279:MFQ1281 MPM1279:MPM1281 MZI1279:MZI1281 NJE1279:NJE1281 NTA1279:NTA1281 OCW1279:OCW1281 OMS1279:OMS1281 OWO1279:OWO1281 PGK1279:PGK1281 PQG1279:PQG1281 QAC1279:QAC1281 QJY1279:QJY1281 QTU1279:QTU1281 RDQ1279:RDQ1281 RNM1279:RNM1281 RXI1279:RXI1281 SHE1279:SHE1281 SRA1279:SRA1281 TAW1279:TAW1281 TKS1279:TKS1281 TUO1279:TUO1281 UEK1279:UEK1281 UOG1279:UOG1281 UYC1279:UYC1281 VHY1279:VHY1281 VRU1279:VRU1281 WBQ1279:WBQ1281 WLM1279:WLM1281 WVI1309:WVI1311 IW1309:IW1311 SS1309:SS1311 ACO1309:ACO1311 AMK1309:AMK1311 AWG1309:AWG1311 BGC1309:BGC1311 BPY1309:BPY1311 BZU1309:BZU1311 CJQ1309:CJQ1311 CTM1309:CTM1311 DDI1309:DDI1311 DNE1309:DNE1311 DXA1309:DXA1311 EGW1309:EGW1311 EQS1309:EQS1311 FAO1309:FAO1311 FKK1309:FKK1311 FUG1309:FUG1311 GEC1309:GEC1311 GNY1309:GNY1311 GXU1309:GXU1311 HHQ1309:HHQ1311 HRM1309:HRM1311 IBI1309:IBI1311 ILE1309:ILE1311 IVA1309:IVA1311 JEW1309:JEW1311 JOS1309:JOS1311 JYO1309:JYO1311 KIK1309:KIK1311 KSG1309:KSG1311 LCC1309:LCC1311 LLY1309:LLY1311 LVU1309:LVU1311 MFQ1309:MFQ1311 MPM1309:MPM1311 MZI1309:MZI1311 NJE1309:NJE1311 NTA1309:NTA1311 OCW1309:OCW1311 OMS1309:OMS1311 OWO1309:OWO1311 PGK1309:PGK1311 PQG1309:PQG1311 QAC1309:QAC1311 QJY1309:QJY1311 QTU1309:QTU1311 RDQ1309:RDQ1311 RNM1309:RNM1311 RXI1309:RXI1311 SHE1309:SHE1311 SRA1309:SRA1311 TAW1309:TAW1311 TKS1309:TKS1311 TUO1309:TUO1311 UEK1309:UEK1311 UOG1309:UOG1311 UYC1309:UYC1311 VHY1309:VHY1311 VRU1309:VRU1311 WBQ1309:WBQ1311 WVI1279:WVI1281 WLM1309:WLM1311 IW40:IW46 SS40:SS46 ACO40:ACO46 AMK40:AMK46 AWG40:AWG46 BGC40:BGC46 BPY40:BPY46 BZU40:BZU46 CJQ40:CJQ46 CTM40:CTM46 DDI40:DDI46 DNE40:DNE46 DXA40:DXA46 EGW40:EGW46 EQS40:EQS46 FAO40:FAO46 FKK40:FKK46 FUG40:FUG46 GEC40:GEC46 GNY40:GNY46 GXU40:GXU46 HHQ40:HHQ46 HRM40:HRM46 IBI40:IBI46 ILE40:ILE46 IVA40:IVA46 JEW40:JEW46 JOS40:JOS46 JYO40:JYO46 KIK40:KIK46 KSG40:KSG46 LCC40:LCC46 LLY40:LLY46 LVU40:LVU46 MFQ40:MFQ46 MPM40:MPM46 MZI40:MZI46 NJE40:NJE46 NTA40:NTA46 OCW40:OCW46 OMS40:OMS46 OWO40:OWO46 PGK40:PGK46 PQG40:PQG46 QAC40:QAC46 QJY40:QJY46 QTU40:QTU46 RDQ40:RDQ46 RNM40:RNM46 RXI40:RXI46 SHE40:SHE46 SRA40:SRA46 TAW40:TAW46 TKS40:TKS46 TUO40:TUO46 UEK40:UEK46 UOG40:UOG46 UYC40:UYC46 VHY40:VHY46 VRU40:VRU46 WBQ40:WBQ46 WLM40:WLM46 WVI40:WVI46 D6:D327 D1649:D1824 D525:D688 D506:D520 D717:D1506 D691:D715 D1826:D1828">
      <formula1>"경쟁,수의"</formula1>
    </dataValidation>
    <dataValidation type="list" showInputMessage="1" showErrorMessage="1" sqref="IA710:IA716 RW710:RW716 ABS710:ABS716 ALO710:ALO716 AVK710:AVK716 BFG710:BFG716 BPC710:BPC716 BYY710:BYY716 CIU710:CIU716 CSQ710:CSQ716 DCM710:DCM716 DMI710:DMI716 DWE710:DWE716 EGA710:EGA716 EPW710:EPW716 EZS710:EZS716 FJO710:FJO716 FTK710:FTK716 GDG710:GDG716 GNC710:GNC716 GWY710:GWY716 HGU710:HGU716 HQQ710:HQQ716 IAM710:IAM716 IKI710:IKI716 IUE710:IUE716 JEA710:JEA716 JNW710:JNW716 JXS710:JXS716 KHO710:KHO716 KRK710:KRK716 LBG710:LBG716 LLC710:LLC716 LUY710:LUY716 MEU710:MEU716 MOQ710:MOQ716 MYM710:MYM716 NII710:NII716 NSE710:NSE716 OCA710:OCA716 OLW710:OLW716 OVS710:OVS716 PFO710:PFO716 PPK710:PPK716 PZG710:PZG716 QJC710:QJC716 QSY710:QSY716 RCU710:RCU716 RMQ710:RMQ716 RWM710:RWM716 SGI710:SGI716 SQE710:SQE716 TAA710:TAA716 TJW710:TJW716 TTS710:TTS716 UDO710:UDO716 UNK710:UNK716 UXG710:UXG716 VHC710:VHC716 VQY710:VQY716 WAU710:WAU716 WUM710:WUM716 WLT1216 WBX1216 VSB1216 VIF1216 UYJ1216 UON1216 UER1216 TUV1216 TKZ1216 TBD1216 SRH1216 SHL1216 RXP1216 RNT1216 RDX1216 QUB1216 QKF1216 QAJ1216 PQN1216 PGR1216 OWV1216 OMZ1216 ODD1216 NTH1216 NJL1216 MZP1216 MPT1216 MFX1216 LWB1216 LMF1216 LCJ1216 KSN1216 KIR1216 JYV1216 JOZ1216 JFD1216 IVH1216 ILL1216 IBP1216 HRT1216 HHX1216 GYB1216 GOF1216 GEJ1216 FUN1216 FKR1216 FAV1216 EQZ1216 EHD1216 DXH1216 DNL1216 DDP1216 CTT1216 CJX1216 CAB1216 BQF1216 BGJ1216 AWN1216 AMR1216 ACV1216 SZ1216 JD1216 WVP1216 JD1279:JD1281 SZ1279:SZ1281 ACV1279:ACV1281 AMR1279:AMR1281 AWN1279:AWN1281 BGJ1279:BGJ1281 BQF1279:BQF1281 CAB1279:CAB1281 CJX1279:CJX1281 CTT1279:CTT1281 DDP1279:DDP1281 DNL1279:DNL1281 DXH1279:DXH1281 EHD1279:EHD1281 EQZ1279:EQZ1281 FAV1279:FAV1281 FKR1279:FKR1281 FUN1279:FUN1281 GEJ1279:GEJ1281 GOF1279:GOF1281 GYB1279:GYB1281 HHX1279:HHX1281 HRT1279:HRT1281 IBP1279:IBP1281 ILL1279:ILL1281 IVH1279:IVH1281 JFD1279:JFD1281 JOZ1279:JOZ1281 JYV1279:JYV1281 KIR1279:KIR1281 KSN1279:KSN1281 LCJ1279:LCJ1281 LMF1279:LMF1281 LWB1279:LWB1281 MFX1279:MFX1281 MPT1279:MPT1281 MZP1279:MZP1281 NJL1279:NJL1281 NTH1279:NTH1281 ODD1279:ODD1281 OMZ1279:OMZ1281 OWV1279:OWV1281 PGR1279:PGR1281 PQN1279:PQN1281 QAJ1279:QAJ1281 QKF1279:QKF1281 QUB1279:QUB1281 RDX1279:RDX1281 RNT1279:RNT1281 RXP1279:RXP1281 SHL1279:SHL1281 SRH1279:SRH1281 TBD1279:TBD1281 TKZ1279:TKZ1281 TUV1279:TUV1281 UER1279:UER1281 UON1279:UON1281 UYJ1279:UYJ1281 VIF1279:VIF1281 VSB1279:VSB1281 WBX1279:WBX1281 WLT1279:WLT1281 WVP1309:WVP1311 JD1309:JD1311 SZ1309:SZ1311 ACV1309:ACV1311 AMR1309:AMR1311 AWN1309:AWN1311 BGJ1309:BGJ1311 BQF1309:BQF1311 CAB1309:CAB1311 CJX1309:CJX1311 CTT1309:CTT1311 DDP1309:DDP1311 DNL1309:DNL1311 DXH1309:DXH1311 EHD1309:EHD1311 EQZ1309:EQZ1311 FAV1309:FAV1311 FKR1309:FKR1311 FUN1309:FUN1311 GEJ1309:GEJ1311 GOF1309:GOF1311 GYB1309:GYB1311 HHX1309:HHX1311 HRT1309:HRT1311 IBP1309:IBP1311 ILL1309:ILL1311 IVH1309:IVH1311 JFD1309:JFD1311 JOZ1309:JOZ1311 JYV1309:JYV1311 KIR1309:KIR1311 KSN1309:KSN1311 LCJ1309:LCJ1311 LMF1309:LMF1311 LWB1309:LWB1311 MFX1309:MFX1311 MPT1309:MPT1311 MZP1309:MZP1311 NJL1309:NJL1311 NTH1309:NTH1311 ODD1309:ODD1311 OMZ1309:OMZ1311 OWV1309:OWV1311 PGR1309:PGR1311 PQN1309:PQN1311 QAJ1309:QAJ1311 QKF1309:QKF1311 QUB1309:QUB1311 RDX1309:RDX1311 RNT1309:RNT1311 RXP1309:RXP1311 SHL1309:SHL1311 SRH1309:SRH1311 TBD1309:TBD1311 TKZ1309:TKZ1311 TUV1309:TUV1311 UER1309:UER1311 UON1309:UON1311 UYJ1309:UYJ1311 VIF1309:VIF1311 VSB1309:VSB1311 WBX1309:WBX1311 WVP1279:WVP1281 WLT1309:WLT1311 WVP40:WVP46 WLT40:WLT46 JD40:JD46 SZ40:SZ46 ACV40:ACV46 AMR40:AMR46 AWN40:AWN46 BGJ40:BGJ46 BQF40:BQF46 CAB40:CAB46 CJX40:CJX46 CTT40:CTT46 DDP40:DDP46 DNL40:DNL46 DXH40:DXH46 EHD40:EHD46 EQZ40:EQZ46 FAV40:FAV46 FKR40:FKR46 FUN40:FUN46 GEJ40:GEJ46 GOF40:GOF46 GYB40:GYB46 HHX40:HHX46 HRT40:HRT46 IBP40:IBP46 ILL40:ILL46 IVH40:IVH46 JFD40:JFD46 JOZ40:JOZ46 JYV40:JYV46 KIR40:KIR46 KSN40:KSN46 LCJ40:LCJ46 LMF40:LMF46 LWB40:LWB46 MFX40:MFX46 MPT40:MPT46 MZP40:MZP46 NJL40:NJL46 NTH40:NTH46 ODD40:ODD46 OMZ40:OMZ46 OWV40:OWV46 PGR40:PGR46 PQN40:PQN46 QAJ40:QAJ46 QKF40:QKF46 QUB40:QUB46 RDX40:RDX46 RNT40:RNT46 RXP40:RXP46 SHL40:SHL46 SRH40:SRH46 TBD40:TBD46 TKZ40:TKZ46 TUV40:TUV46 UER40:UER46 UON40:UON46 UYJ40:UYJ46 VIF40:VIF46 VSB40:VSB46 WBX40:WBX46 WKQ710:WKQ716">
      <formula1>"배전, 송전, 변전, 전력ICT, 영업요수금, 시설관리, 연구개발, 스마트그리드, 사옥/부동산"</formula1>
    </dataValidation>
    <dataValidation type="list" showInputMessage="1" showErrorMessage="1" sqref="C935:C936">
      <formula1>"설계, 측량, 감리, 검침, ICT분야, 청소, 경비, 학술연구, 고객센터위탁, 기타"</formula1>
    </dataValidation>
    <dataValidation type="custom" allowBlank="1" showInputMessage="1" showErrorMessage="1" sqref="D1523">
      <formula1>"공종"</formula1>
    </dataValidation>
  </dataValidations>
  <printOptions horizontalCentered="1"/>
  <pageMargins left="0.39370078740157483" right="0.39370078740157483" top="0.78740157480314965" bottom="0.78740157480314965" header="0.51181102362204722" footer="0.51181102362204722"/>
  <pageSetup paperSize="9" scale="58" fitToHeight="10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tabColor rgb="FFFFFF00"/>
  </sheetPr>
  <dimension ref="A1:O1167"/>
  <sheetViews>
    <sheetView zoomScaleNormal="100" workbookViewId="0">
      <selection activeCell="C1166" sqref="C1166"/>
    </sheetView>
  </sheetViews>
  <sheetFormatPr defaultRowHeight="16.5"/>
  <cols>
    <col min="1" max="1" width="8.21875" style="7" customWidth="1"/>
    <col min="2" max="2" width="53.109375" style="42" customWidth="1"/>
    <col min="3" max="3" width="10.33203125" style="7" customWidth="1"/>
    <col min="4" max="4" width="13.109375" style="7" customWidth="1"/>
    <col min="5" max="5" width="14.5546875" style="13" customWidth="1"/>
    <col min="6" max="6" width="18.21875" style="7" customWidth="1"/>
    <col min="7" max="7" width="15.33203125" style="7" customWidth="1"/>
    <col min="8" max="8" width="14.5546875" style="7" customWidth="1"/>
    <col min="9" max="9" width="16.33203125" style="7" customWidth="1"/>
    <col min="10" max="16384" width="8.88671875" style="41"/>
  </cols>
  <sheetData>
    <row r="1" spans="1:11" s="2" customFormat="1">
      <c r="A1" s="9"/>
      <c r="B1" s="12"/>
      <c r="I1" s="9"/>
      <c r="J1" s="9"/>
      <c r="K1" s="9"/>
    </row>
    <row r="2" spans="1:11" s="2" customFormat="1" ht="46.5" customHeight="1">
      <c r="A2" s="76" t="s">
        <v>8005</v>
      </c>
      <c r="B2" s="76"/>
      <c r="C2" s="76"/>
      <c r="D2" s="76"/>
      <c r="E2" s="76"/>
      <c r="F2" s="76"/>
      <c r="G2" s="76"/>
      <c r="H2" s="76"/>
      <c r="I2" s="76"/>
      <c r="J2" s="65"/>
      <c r="K2" s="65"/>
    </row>
    <row r="3" spans="1:11" s="2" customFormat="1" ht="20.25" customHeight="1">
      <c r="A3" s="9"/>
      <c r="B3" s="12"/>
      <c r="I3" s="9"/>
      <c r="J3" s="9"/>
      <c r="K3" s="9"/>
    </row>
    <row r="4" spans="1:11" s="2" customFormat="1" ht="20.25" customHeight="1">
      <c r="A4" s="9"/>
      <c r="B4" s="12"/>
      <c r="I4" s="9"/>
      <c r="J4" s="9"/>
      <c r="K4" s="9"/>
    </row>
    <row r="5" spans="1:11" ht="38.1" customHeight="1">
      <c r="A5" s="43" t="s">
        <v>0</v>
      </c>
      <c r="B5" s="43" t="s">
        <v>5</v>
      </c>
      <c r="C5" s="43" t="s">
        <v>6</v>
      </c>
      <c r="D5" s="43" t="s">
        <v>1</v>
      </c>
      <c r="E5" s="43" t="s">
        <v>8004</v>
      </c>
      <c r="F5" s="43" t="s">
        <v>2</v>
      </c>
      <c r="G5" s="43" t="s">
        <v>3</v>
      </c>
      <c r="H5" s="43" t="s">
        <v>4</v>
      </c>
      <c r="I5" s="43" t="s">
        <v>7</v>
      </c>
    </row>
    <row r="6" spans="1:11" s="13" customFormat="1" ht="20.100000000000001" customHeight="1">
      <c r="A6" s="36">
        <v>1</v>
      </c>
      <c r="B6" s="5" t="s">
        <v>6317</v>
      </c>
      <c r="C6" s="3" t="s">
        <v>101</v>
      </c>
      <c r="D6" s="3" t="s">
        <v>10</v>
      </c>
      <c r="E6" s="28">
        <v>440</v>
      </c>
      <c r="F6" s="3" t="s">
        <v>2454</v>
      </c>
      <c r="G6" s="3" t="s">
        <v>2219</v>
      </c>
      <c r="H6" s="3" t="s">
        <v>6318</v>
      </c>
      <c r="I6" s="3" t="s">
        <v>6319</v>
      </c>
    </row>
    <row r="7" spans="1:11" s="13" customFormat="1" ht="20.100000000000001" customHeight="1">
      <c r="A7" s="36">
        <v>1</v>
      </c>
      <c r="B7" s="5" t="s">
        <v>6314</v>
      </c>
      <c r="C7" s="3" t="s">
        <v>192</v>
      </c>
      <c r="D7" s="3" t="s">
        <v>10</v>
      </c>
      <c r="E7" s="28">
        <v>100</v>
      </c>
      <c r="F7" s="3" t="s">
        <v>2454</v>
      </c>
      <c r="G7" s="17" t="s">
        <v>3036</v>
      </c>
      <c r="H7" s="3" t="s">
        <v>6315</v>
      </c>
      <c r="I7" s="3" t="s">
        <v>6316</v>
      </c>
    </row>
    <row r="8" spans="1:11" s="13" customFormat="1" ht="20.100000000000001" customHeight="1">
      <c r="A8" s="36">
        <v>1</v>
      </c>
      <c r="B8" s="5" t="s">
        <v>6323</v>
      </c>
      <c r="C8" s="3" t="s">
        <v>36</v>
      </c>
      <c r="D8" s="3" t="s">
        <v>10</v>
      </c>
      <c r="E8" s="28">
        <v>60</v>
      </c>
      <c r="F8" s="3" t="s">
        <v>6321</v>
      </c>
      <c r="G8" s="3" t="s">
        <v>6322</v>
      </c>
      <c r="H8" s="3" t="s">
        <v>6324</v>
      </c>
      <c r="I8" s="3" t="s">
        <v>6325</v>
      </c>
    </row>
    <row r="9" spans="1:11" s="13" customFormat="1" ht="20.100000000000001" customHeight="1">
      <c r="A9" s="36">
        <v>1</v>
      </c>
      <c r="B9" s="5" t="s">
        <v>5199</v>
      </c>
      <c r="C9" s="3" t="s">
        <v>35</v>
      </c>
      <c r="D9" s="3" t="s">
        <v>10</v>
      </c>
      <c r="E9" s="28">
        <v>40</v>
      </c>
      <c r="F9" s="6" t="s">
        <v>2454</v>
      </c>
      <c r="G9" s="3" t="s">
        <v>492</v>
      </c>
      <c r="H9" s="3" t="s">
        <v>5200</v>
      </c>
      <c r="I9" s="3" t="s">
        <v>512</v>
      </c>
    </row>
    <row r="10" spans="1:11" s="13" customFormat="1" ht="20.100000000000001" customHeight="1">
      <c r="A10" s="36">
        <v>1</v>
      </c>
      <c r="B10" s="5" t="s">
        <v>5202</v>
      </c>
      <c r="C10" s="3" t="s">
        <v>35</v>
      </c>
      <c r="D10" s="3" t="s">
        <v>10</v>
      </c>
      <c r="E10" s="28">
        <v>29</v>
      </c>
      <c r="F10" s="6" t="s">
        <v>491</v>
      </c>
      <c r="G10" s="17" t="s">
        <v>492</v>
      </c>
      <c r="H10" s="3" t="s">
        <v>494</v>
      </c>
      <c r="I10" s="3" t="s">
        <v>495</v>
      </c>
    </row>
    <row r="11" spans="1:11" s="13" customFormat="1" ht="20.100000000000001" customHeight="1">
      <c r="A11" s="36">
        <v>1</v>
      </c>
      <c r="B11" s="5" t="s">
        <v>6327</v>
      </c>
      <c r="C11" s="3" t="s">
        <v>192</v>
      </c>
      <c r="D11" s="3" t="s">
        <v>10</v>
      </c>
      <c r="E11" s="28">
        <v>28</v>
      </c>
      <c r="F11" s="3" t="s">
        <v>6321</v>
      </c>
      <c r="G11" s="3" t="s">
        <v>6326</v>
      </c>
      <c r="H11" s="3" t="s">
        <v>6328</v>
      </c>
      <c r="I11" s="3" t="s">
        <v>6329</v>
      </c>
    </row>
    <row r="12" spans="1:11" s="13" customFormat="1" ht="20.100000000000001" customHeight="1">
      <c r="A12" s="36">
        <v>1</v>
      </c>
      <c r="B12" s="5" t="s">
        <v>5201</v>
      </c>
      <c r="C12" s="3" t="s">
        <v>35</v>
      </c>
      <c r="D12" s="3" t="s">
        <v>10</v>
      </c>
      <c r="E12" s="28">
        <v>21</v>
      </c>
      <c r="F12" s="6" t="s">
        <v>6320</v>
      </c>
      <c r="G12" s="17" t="s">
        <v>492</v>
      </c>
      <c r="H12" s="3" t="s">
        <v>511</v>
      </c>
      <c r="I12" s="3" t="s">
        <v>512</v>
      </c>
    </row>
    <row r="13" spans="1:11" s="13" customFormat="1" ht="20.100000000000001" customHeight="1">
      <c r="A13" s="36">
        <v>1</v>
      </c>
      <c r="B13" s="5" t="s">
        <v>5203</v>
      </c>
      <c r="C13" s="3" t="s">
        <v>35</v>
      </c>
      <c r="D13" s="3" t="s">
        <v>10</v>
      </c>
      <c r="E13" s="28">
        <v>17</v>
      </c>
      <c r="F13" s="6" t="s">
        <v>491</v>
      </c>
      <c r="G13" s="17" t="s">
        <v>492</v>
      </c>
      <c r="H13" s="3" t="s">
        <v>494</v>
      </c>
      <c r="I13" s="3" t="s">
        <v>495</v>
      </c>
    </row>
    <row r="14" spans="1:11" s="13" customFormat="1" ht="20.100000000000001" customHeight="1">
      <c r="A14" s="36">
        <v>1</v>
      </c>
      <c r="B14" s="5" t="s">
        <v>6068</v>
      </c>
      <c r="C14" s="3" t="s">
        <v>6069</v>
      </c>
      <c r="D14" s="3" t="s">
        <v>10</v>
      </c>
      <c r="E14" s="27">
        <v>5936</v>
      </c>
      <c r="F14" s="3" t="s">
        <v>8112</v>
      </c>
      <c r="G14" s="3" t="s">
        <v>6067</v>
      </c>
      <c r="H14" s="3" t="s">
        <v>6070</v>
      </c>
      <c r="I14" s="3" t="s">
        <v>6071</v>
      </c>
    </row>
    <row r="15" spans="1:11" s="13" customFormat="1" ht="20.100000000000001" customHeight="1">
      <c r="A15" s="36">
        <v>1</v>
      </c>
      <c r="B15" s="5" t="s">
        <v>6061</v>
      </c>
      <c r="C15" s="3" t="s">
        <v>192</v>
      </c>
      <c r="D15" s="3" t="s">
        <v>10</v>
      </c>
      <c r="E15" s="27">
        <v>700</v>
      </c>
      <c r="F15" s="3" t="s">
        <v>8112</v>
      </c>
      <c r="G15" s="3" t="s">
        <v>6057</v>
      </c>
      <c r="H15" s="3" t="s">
        <v>6062</v>
      </c>
      <c r="I15" s="3" t="s">
        <v>6063</v>
      </c>
    </row>
    <row r="16" spans="1:11" s="13" customFormat="1" ht="20.100000000000001" customHeight="1">
      <c r="A16" s="36">
        <v>1</v>
      </c>
      <c r="B16" s="5" t="s">
        <v>6058</v>
      </c>
      <c r="C16" s="3" t="s">
        <v>192</v>
      </c>
      <c r="D16" s="3" t="s">
        <v>10</v>
      </c>
      <c r="E16" s="27">
        <v>660</v>
      </c>
      <c r="F16" s="3" t="s">
        <v>8112</v>
      </c>
      <c r="G16" s="3" t="s">
        <v>6057</v>
      </c>
      <c r="H16" s="3" t="s">
        <v>6059</v>
      </c>
      <c r="I16" s="3" t="s">
        <v>6060</v>
      </c>
    </row>
    <row r="17" spans="1:9" s="13" customFormat="1" ht="20.100000000000001" customHeight="1">
      <c r="A17" s="36">
        <v>1</v>
      </c>
      <c r="B17" s="5" t="s">
        <v>6081</v>
      </c>
      <c r="C17" s="3" t="s">
        <v>192</v>
      </c>
      <c r="D17" s="3" t="s">
        <v>1648</v>
      </c>
      <c r="E17" s="27">
        <v>584</v>
      </c>
      <c r="F17" s="3" t="s">
        <v>8112</v>
      </c>
      <c r="G17" s="3" t="s">
        <v>6080</v>
      </c>
      <c r="H17" s="3" t="s">
        <v>6082</v>
      </c>
      <c r="I17" s="3" t="s">
        <v>6083</v>
      </c>
    </row>
    <row r="18" spans="1:9" s="13" customFormat="1" ht="20.100000000000001" customHeight="1">
      <c r="A18" s="36">
        <v>1</v>
      </c>
      <c r="B18" s="5" t="s">
        <v>6079</v>
      </c>
      <c r="C18" s="3" t="s">
        <v>35</v>
      </c>
      <c r="D18" s="3" t="s">
        <v>10</v>
      </c>
      <c r="E18" s="27">
        <v>87</v>
      </c>
      <c r="F18" s="3" t="s">
        <v>8112</v>
      </c>
      <c r="G18" s="3" t="s">
        <v>6072</v>
      </c>
      <c r="H18" s="3" t="s">
        <v>6077</v>
      </c>
      <c r="I18" s="3" t="s">
        <v>6078</v>
      </c>
    </row>
    <row r="19" spans="1:9" s="13" customFormat="1" ht="20.100000000000001" customHeight="1">
      <c r="A19" s="36">
        <v>1</v>
      </c>
      <c r="B19" s="5" t="s">
        <v>6076</v>
      </c>
      <c r="C19" s="3" t="s">
        <v>35</v>
      </c>
      <c r="D19" s="3" t="s">
        <v>10</v>
      </c>
      <c r="E19" s="27">
        <v>75</v>
      </c>
      <c r="F19" s="3" t="s">
        <v>8112</v>
      </c>
      <c r="G19" s="3" t="s">
        <v>6072</v>
      </c>
      <c r="H19" s="3" t="s">
        <v>6077</v>
      </c>
      <c r="I19" s="3" t="s">
        <v>6078</v>
      </c>
    </row>
    <row r="20" spans="1:9" s="13" customFormat="1" ht="20.100000000000001" customHeight="1">
      <c r="A20" s="36">
        <v>1</v>
      </c>
      <c r="B20" s="5" t="s">
        <v>6103</v>
      </c>
      <c r="C20" s="3" t="s">
        <v>6049</v>
      </c>
      <c r="D20" s="3" t="s">
        <v>10</v>
      </c>
      <c r="E20" s="27">
        <v>72</v>
      </c>
      <c r="F20" s="3" t="s">
        <v>8112</v>
      </c>
      <c r="G20" s="3" t="s">
        <v>6102</v>
      </c>
      <c r="H20" s="3" t="s">
        <v>6104</v>
      </c>
      <c r="I20" s="3" t="s">
        <v>6105</v>
      </c>
    </row>
    <row r="21" spans="1:9" s="13" customFormat="1" ht="20.100000000000001" customHeight="1">
      <c r="A21" s="36">
        <v>1</v>
      </c>
      <c r="B21" s="5" t="s">
        <v>6099</v>
      </c>
      <c r="C21" s="3" t="s">
        <v>6049</v>
      </c>
      <c r="D21" s="3" t="s">
        <v>1648</v>
      </c>
      <c r="E21" s="27">
        <v>49</v>
      </c>
      <c r="F21" s="3" t="s">
        <v>8112</v>
      </c>
      <c r="G21" s="3" t="s">
        <v>6098</v>
      </c>
      <c r="H21" s="3" t="s">
        <v>6100</v>
      </c>
      <c r="I21" s="3" t="s">
        <v>6101</v>
      </c>
    </row>
    <row r="22" spans="1:9" s="13" customFormat="1" ht="20.100000000000001" customHeight="1">
      <c r="A22" s="36">
        <v>1</v>
      </c>
      <c r="B22" s="5" t="s">
        <v>6073</v>
      </c>
      <c r="C22" s="3" t="s">
        <v>6049</v>
      </c>
      <c r="D22" s="3" t="s">
        <v>1648</v>
      </c>
      <c r="E22" s="27">
        <v>38</v>
      </c>
      <c r="F22" s="3" t="s">
        <v>8112</v>
      </c>
      <c r="G22" s="3" t="s">
        <v>6072</v>
      </c>
      <c r="H22" s="3" t="s">
        <v>6074</v>
      </c>
      <c r="I22" s="3" t="s">
        <v>6075</v>
      </c>
    </row>
    <row r="23" spans="1:9" s="13" customFormat="1" ht="20.100000000000001" customHeight="1">
      <c r="A23" s="36">
        <v>1</v>
      </c>
      <c r="B23" s="5" t="s">
        <v>6088</v>
      </c>
      <c r="C23" s="3" t="s">
        <v>36</v>
      </c>
      <c r="D23" s="3" t="s">
        <v>10</v>
      </c>
      <c r="E23" s="27">
        <v>34.5</v>
      </c>
      <c r="F23" s="3" t="s">
        <v>8112</v>
      </c>
      <c r="G23" s="3" t="s">
        <v>6084</v>
      </c>
      <c r="H23" s="3" t="s">
        <v>6089</v>
      </c>
      <c r="I23" s="3" t="s">
        <v>6090</v>
      </c>
    </row>
    <row r="24" spans="1:9" s="13" customFormat="1" ht="20.100000000000001" customHeight="1">
      <c r="A24" s="36">
        <v>1</v>
      </c>
      <c r="B24" s="5" t="s">
        <v>6109</v>
      </c>
      <c r="C24" s="3" t="s">
        <v>66</v>
      </c>
      <c r="D24" s="3" t="s">
        <v>10</v>
      </c>
      <c r="E24" s="27">
        <v>34</v>
      </c>
      <c r="F24" s="3" t="s">
        <v>8112</v>
      </c>
      <c r="G24" s="3" t="s">
        <v>6102</v>
      </c>
      <c r="H24" s="3" t="s">
        <v>6110</v>
      </c>
      <c r="I24" s="3" t="s">
        <v>6111</v>
      </c>
    </row>
    <row r="25" spans="1:9" s="13" customFormat="1" ht="20.100000000000001" customHeight="1">
      <c r="A25" s="36">
        <v>1</v>
      </c>
      <c r="B25" s="5" t="s">
        <v>6085</v>
      </c>
      <c r="C25" s="3" t="s">
        <v>36</v>
      </c>
      <c r="D25" s="3" t="s">
        <v>10</v>
      </c>
      <c r="E25" s="27">
        <v>32.699999999999996</v>
      </c>
      <c r="F25" s="3" t="s">
        <v>8112</v>
      </c>
      <c r="G25" s="3" t="s">
        <v>6084</v>
      </c>
      <c r="H25" s="3" t="s">
        <v>6086</v>
      </c>
      <c r="I25" s="3" t="s">
        <v>6087</v>
      </c>
    </row>
    <row r="26" spans="1:9" s="13" customFormat="1" ht="20.100000000000001" customHeight="1">
      <c r="A26" s="36">
        <v>1</v>
      </c>
      <c r="B26" s="5" t="s">
        <v>6113</v>
      </c>
      <c r="C26" s="3" t="s">
        <v>79</v>
      </c>
      <c r="D26" s="3" t="s">
        <v>10</v>
      </c>
      <c r="E26" s="27">
        <v>30</v>
      </c>
      <c r="F26" s="3" t="s">
        <v>8112</v>
      </c>
      <c r="G26" s="3" t="s">
        <v>6112</v>
      </c>
      <c r="H26" s="3" t="s">
        <v>6114</v>
      </c>
      <c r="I26" s="3" t="s">
        <v>6115</v>
      </c>
    </row>
    <row r="27" spans="1:9" s="13" customFormat="1" ht="20.100000000000001" customHeight="1">
      <c r="A27" s="36">
        <v>1</v>
      </c>
      <c r="B27" s="5" t="s">
        <v>6106</v>
      </c>
      <c r="C27" s="3" t="s">
        <v>36</v>
      </c>
      <c r="D27" s="3" t="s">
        <v>10</v>
      </c>
      <c r="E27" s="27">
        <v>28</v>
      </c>
      <c r="F27" s="3" t="s">
        <v>8112</v>
      </c>
      <c r="G27" s="3" t="s">
        <v>6102</v>
      </c>
      <c r="H27" s="3" t="s">
        <v>6107</v>
      </c>
      <c r="I27" s="3" t="s">
        <v>6108</v>
      </c>
    </row>
    <row r="28" spans="1:9" s="13" customFormat="1" ht="20.100000000000001" customHeight="1">
      <c r="A28" s="36">
        <v>1</v>
      </c>
      <c r="B28" s="5" t="s">
        <v>6095</v>
      </c>
      <c r="C28" s="3" t="s">
        <v>6049</v>
      </c>
      <c r="D28" s="3" t="s">
        <v>1648</v>
      </c>
      <c r="E28" s="27">
        <v>26</v>
      </c>
      <c r="F28" s="3" t="s">
        <v>8112</v>
      </c>
      <c r="G28" s="3" t="s">
        <v>6091</v>
      </c>
      <c r="H28" s="3" t="s">
        <v>6096</v>
      </c>
      <c r="I28" s="3" t="s">
        <v>6097</v>
      </c>
    </row>
    <row r="29" spans="1:9" s="13" customFormat="1" ht="20.100000000000001" customHeight="1">
      <c r="A29" s="36">
        <v>1</v>
      </c>
      <c r="B29" s="5" t="s">
        <v>6064</v>
      </c>
      <c r="C29" s="3" t="s">
        <v>36</v>
      </c>
      <c r="D29" s="3" t="s">
        <v>10</v>
      </c>
      <c r="E29" s="27">
        <v>24</v>
      </c>
      <c r="F29" s="3" t="s">
        <v>8112</v>
      </c>
      <c r="G29" s="3" t="s">
        <v>2402</v>
      </c>
      <c r="H29" s="3" t="s">
        <v>6065</v>
      </c>
      <c r="I29" s="3" t="s">
        <v>6066</v>
      </c>
    </row>
    <row r="30" spans="1:9" s="13" customFormat="1" ht="20.100000000000001" customHeight="1">
      <c r="A30" s="36">
        <v>1</v>
      </c>
      <c r="B30" s="5" t="s">
        <v>6092</v>
      </c>
      <c r="C30" s="3" t="s">
        <v>192</v>
      </c>
      <c r="D30" s="3" t="s">
        <v>10</v>
      </c>
      <c r="E30" s="27">
        <v>22</v>
      </c>
      <c r="F30" s="3" t="s">
        <v>8112</v>
      </c>
      <c r="G30" s="3" t="s">
        <v>6091</v>
      </c>
      <c r="H30" s="3" t="s">
        <v>6093</v>
      </c>
      <c r="I30" s="3" t="s">
        <v>6094</v>
      </c>
    </row>
    <row r="31" spans="1:9" s="13" customFormat="1" ht="20.100000000000001" customHeight="1">
      <c r="A31" s="36">
        <v>1</v>
      </c>
      <c r="B31" s="5" t="s">
        <v>6117</v>
      </c>
      <c r="C31" s="3" t="s">
        <v>6118</v>
      </c>
      <c r="D31" s="3" t="s">
        <v>10</v>
      </c>
      <c r="E31" s="27">
        <v>20</v>
      </c>
      <c r="F31" s="3" t="s">
        <v>8112</v>
      </c>
      <c r="G31" s="3" t="s">
        <v>6116</v>
      </c>
      <c r="H31" s="3" t="s">
        <v>6119</v>
      </c>
      <c r="I31" s="3" t="s">
        <v>6120</v>
      </c>
    </row>
    <row r="32" spans="1:9" s="13" customFormat="1" ht="20.100000000000001" customHeight="1">
      <c r="A32" s="36">
        <v>1</v>
      </c>
      <c r="B32" s="5" t="s">
        <v>5118</v>
      </c>
      <c r="C32" s="3" t="s">
        <v>101</v>
      </c>
      <c r="D32" s="3" t="s">
        <v>10</v>
      </c>
      <c r="E32" s="27">
        <v>140</v>
      </c>
      <c r="F32" s="3" t="s">
        <v>239</v>
      </c>
      <c r="G32" s="3" t="s">
        <v>350</v>
      </c>
      <c r="H32" s="3" t="s">
        <v>5119</v>
      </c>
      <c r="I32" s="3" t="s">
        <v>5120</v>
      </c>
    </row>
    <row r="33" spans="1:15" s="13" customFormat="1" ht="20.100000000000001" customHeight="1">
      <c r="A33" s="36">
        <v>1</v>
      </c>
      <c r="B33" s="5" t="s">
        <v>5106</v>
      </c>
      <c r="C33" s="3" t="s">
        <v>35</v>
      </c>
      <c r="D33" s="3" t="s">
        <v>10</v>
      </c>
      <c r="E33" s="27">
        <v>131</v>
      </c>
      <c r="F33" s="3" t="s">
        <v>239</v>
      </c>
      <c r="G33" s="3" t="s">
        <v>275</v>
      </c>
      <c r="H33" s="3" t="s">
        <v>5107</v>
      </c>
      <c r="I33" s="3" t="s">
        <v>5108</v>
      </c>
    </row>
    <row r="34" spans="1:15" s="13" customFormat="1" ht="20.100000000000001" customHeight="1">
      <c r="A34" s="36">
        <v>1</v>
      </c>
      <c r="B34" s="5" t="s">
        <v>5093</v>
      </c>
      <c r="C34" s="3" t="s">
        <v>101</v>
      </c>
      <c r="D34" s="3" t="s">
        <v>10</v>
      </c>
      <c r="E34" s="27">
        <v>101</v>
      </c>
      <c r="F34" s="3" t="s">
        <v>239</v>
      </c>
      <c r="G34" s="3" t="s">
        <v>240</v>
      </c>
      <c r="H34" s="3" t="s">
        <v>5094</v>
      </c>
      <c r="I34" s="3" t="s">
        <v>5095</v>
      </c>
    </row>
    <row r="35" spans="1:15" s="13" customFormat="1" ht="20.100000000000001" customHeight="1">
      <c r="A35" s="36">
        <v>1</v>
      </c>
      <c r="B35" s="5" t="s">
        <v>5105</v>
      </c>
      <c r="C35" s="3" t="s">
        <v>35</v>
      </c>
      <c r="D35" s="3" t="s">
        <v>10</v>
      </c>
      <c r="E35" s="27">
        <v>69</v>
      </c>
      <c r="F35" s="3" t="s">
        <v>239</v>
      </c>
      <c r="G35" s="3" t="s">
        <v>275</v>
      </c>
      <c r="H35" s="3" t="s">
        <v>5103</v>
      </c>
      <c r="I35" s="3" t="s">
        <v>5104</v>
      </c>
    </row>
    <row r="36" spans="1:15" s="13" customFormat="1" ht="20.100000000000001" customHeight="1">
      <c r="A36" s="36">
        <v>1</v>
      </c>
      <c r="B36" s="5" t="s">
        <v>5111</v>
      </c>
      <c r="C36" s="3" t="s">
        <v>14</v>
      </c>
      <c r="D36" s="3" t="s">
        <v>10</v>
      </c>
      <c r="E36" s="27">
        <v>63</v>
      </c>
      <c r="F36" s="3" t="s">
        <v>239</v>
      </c>
      <c r="G36" s="6" t="s">
        <v>255</v>
      </c>
      <c r="H36" s="3" t="s">
        <v>257</v>
      </c>
      <c r="I36" s="3" t="s">
        <v>258</v>
      </c>
    </row>
    <row r="37" spans="1:15" s="13" customFormat="1" ht="20.100000000000001" customHeight="1">
      <c r="A37" s="36">
        <v>1</v>
      </c>
      <c r="B37" s="5" t="s">
        <v>5113</v>
      </c>
      <c r="C37" s="3" t="s">
        <v>35</v>
      </c>
      <c r="D37" s="3" t="s">
        <v>10</v>
      </c>
      <c r="E37" s="18">
        <v>38</v>
      </c>
      <c r="F37" s="3" t="s">
        <v>239</v>
      </c>
      <c r="G37" s="3" t="s">
        <v>296</v>
      </c>
      <c r="H37" s="3" t="s">
        <v>5114</v>
      </c>
      <c r="I37" s="17" t="s">
        <v>5115</v>
      </c>
    </row>
    <row r="38" spans="1:15" s="13" customFormat="1" ht="20.100000000000001" customHeight="1">
      <c r="A38" s="36">
        <v>1</v>
      </c>
      <c r="B38" s="5" t="s">
        <v>5121</v>
      </c>
      <c r="C38" s="3" t="s">
        <v>34</v>
      </c>
      <c r="D38" s="3" t="s">
        <v>10</v>
      </c>
      <c r="E38" s="27">
        <v>36</v>
      </c>
      <c r="F38" s="3" t="s">
        <v>239</v>
      </c>
      <c r="G38" s="3" t="s">
        <v>350</v>
      </c>
      <c r="H38" s="3" t="s">
        <v>5122</v>
      </c>
      <c r="I38" s="3" t="s">
        <v>5123</v>
      </c>
    </row>
    <row r="39" spans="1:15" s="13" customFormat="1" ht="20.100000000000001" customHeight="1">
      <c r="A39" s="36">
        <v>1</v>
      </c>
      <c r="B39" s="5" t="s">
        <v>5096</v>
      </c>
      <c r="C39" s="3" t="s">
        <v>35</v>
      </c>
      <c r="D39" s="3" t="s">
        <v>10</v>
      </c>
      <c r="E39" s="27">
        <v>30</v>
      </c>
      <c r="F39" s="3" t="s">
        <v>239</v>
      </c>
      <c r="G39" s="3" t="s">
        <v>251</v>
      </c>
      <c r="H39" s="3" t="s">
        <v>5097</v>
      </c>
      <c r="I39" s="3" t="s">
        <v>5098</v>
      </c>
    </row>
    <row r="40" spans="1:15" s="13" customFormat="1" ht="20.100000000000001" customHeight="1">
      <c r="A40" s="36">
        <v>1</v>
      </c>
      <c r="B40" s="5" t="s">
        <v>5117</v>
      </c>
      <c r="C40" s="3" t="s">
        <v>34</v>
      </c>
      <c r="D40" s="3" t="s">
        <v>10</v>
      </c>
      <c r="E40" s="27">
        <v>30</v>
      </c>
      <c r="F40" s="3" t="s">
        <v>239</v>
      </c>
      <c r="G40" s="3" t="s">
        <v>346</v>
      </c>
      <c r="H40" s="3" t="s">
        <v>379</v>
      </c>
      <c r="I40" s="3" t="s">
        <v>380</v>
      </c>
    </row>
    <row r="41" spans="1:15" s="13" customFormat="1" ht="20.100000000000001" customHeight="1">
      <c r="A41" s="36">
        <v>1</v>
      </c>
      <c r="B41" s="5" t="s">
        <v>5102</v>
      </c>
      <c r="C41" s="3" t="s">
        <v>35</v>
      </c>
      <c r="D41" s="3" t="s">
        <v>10</v>
      </c>
      <c r="E41" s="27">
        <v>29</v>
      </c>
      <c r="F41" s="3" t="s">
        <v>239</v>
      </c>
      <c r="G41" s="3" t="s">
        <v>275</v>
      </c>
      <c r="H41" s="3" t="s">
        <v>5103</v>
      </c>
      <c r="I41" s="3" t="s">
        <v>5104</v>
      </c>
    </row>
    <row r="42" spans="1:15" s="13" customFormat="1" ht="20.100000000000001" customHeight="1">
      <c r="A42" s="36">
        <v>1</v>
      </c>
      <c r="B42" s="23" t="s">
        <v>5099</v>
      </c>
      <c r="C42" s="3" t="s">
        <v>35</v>
      </c>
      <c r="D42" s="3" t="s">
        <v>10</v>
      </c>
      <c r="E42" s="27">
        <v>21</v>
      </c>
      <c r="F42" s="3" t="s">
        <v>239</v>
      </c>
      <c r="G42" s="3" t="s">
        <v>271</v>
      </c>
      <c r="H42" s="3" t="s">
        <v>5100</v>
      </c>
      <c r="I42" s="3" t="s">
        <v>5101</v>
      </c>
    </row>
    <row r="43" spans="1:15" s="13" customFormat="1" ht="20.100000000000001" customHeight="1">
      <c r="A43" s="36">
        <v>1</v>
      </c>
      <c r="B43" s="5" t="s">
        <v>5109</v>
      </c>
      <c r="C43" s="3" t="s">
        <v>14</v>
      </c>
      <c r="D43" s="3" t="s">
        <v>10</v>
      </c>
      <c r="E43" s="27">
        <v>18</v>
      </c>
      <c r="F43" s="3" t="s">
        <v>239</v>
      </c>
      <c r="G43" s="6" t="s">
        <v>255</v>
      </c>
      <c r="H43" s="3" t="s">
        <v>1389</v>
      </c>
      <c r="I43" s="3" t="s">
        <v>5110</v>
      </c>
    </row>
    <row r="44" spans="1:15" s="13" customFormat="1" ht="20.100000000000001" customHeight="1">
      <c r="A44" s="36">
        <v>1</v>
      </c>
      <c r="B44" s="5" t="s">
        <v>5116</v>
      </c>
      <c r="C44" s="3" t="s">
        <v>35</v>
      </c>
      <c r="D44" s="3" t="s">
        <v>10</v>
      </c>
      <c r="E44" s="27">
        <v>18</v>
      </c>
      <c r="F44" s="3" t="s">
        <v>239</v>
      </c>
      <c r="G44" s="3" t="s">
        <v>296</v>
      </c>
      <c r="H44" s="3" t="s">
        <v>486</v>
      </c>
      <c r="I44" s="3" t="s">
        <v>487</v>
      </c>
    </row>
    <row r="45" spans="1:15" s="13" customFormat="1" ht="20.100000000000001" customHeight="1">
      <c r="A45" s="36">
        <v>1</v>
      </c>
      <c r="B45" s="5" t="s">
        <v>5532</v>
      </c>
      <c r="C45" s="3" t="s">
        <v>35</v>
      </c>
      <c r="D45" s="3" t="s">
        <v>10</v>
      </c>
      <c r="E45" s="27">
        <v>575</v>
      </c>
      <c r="F45" s="6" t="s">
        <v>8113</v>
      </c>
      <c r="G45" s="3" t="s">
        <v>3009</v>
      </c>
      <c r="H45" s="3" t="s">
        <v>5533</v>
      </c>
      <c r="I45" s="3" t="s">
        <v>5534</v>
      </c>
    </row>
    <row r="46" spans="1:15" s="13" customFormat="1" ht="20.100000000000001" customHeight="1">
      <c r="A46" s="36">
        <v>1</v>
      </c>
      <c r="B46" s="5" t="s">
        <v>7443</v>
      </c>
      <c r="C46" s="3" t="s">
        <v>35</v>
      </c>
      <c r="D46" s="3" t="s">
        <v>7444</v>
      </c>
      <c r="E46" s="27">
        <v>310</v>
      </c>
      <c r="F46" s="6" t="s">
        <v>8113</v>
      </c>
      <c r="G46" s="3" t="s">
        <v>3009</v>
      </c>
      <c r="H46" s="3" t="s">
        <v>7445</v>
      </c>
      <c r="I46" s="3" t="s">
        <v>7446</v>
      </c>
    </row>
    <row r="47" spans="1:15" s="13" customFormat="1" ht="20.100000000000001" customHeight="1">
      <c r="A47" s="36">
        <v>1</v>
      </c>
      <c r="B47" s="5" t="s">
        <v>7357</v>
      </c>
      <c r="C47" s="3" t="s">
        <v>7341</v>
      </c>
      <c r="D47" s="3" t="s">
        <v>10</v>
      </c>
      <c r="E47" s="28">
        <v>142</v>
      </c>
      <c r="F47" s="6" t="s">
        <v>8113</v>
      </c>
      <c r="G47" s="3" t="s">
        <v>7356</v>
      </c>
      <c r="H47" s="3" t="s">
        <v>7358</v>
      </c>
      <c r="I47" s="3" t="s">
        <v>7359</v>
      </c>
    </row>
    <row r="48" spans="1:15" s="13" customFormat="1" ht="20.100000000000001" customHeight="1">
      <c r="A48" s="36">
        <v>1</v>
      </c>
      <c r="B48" s="5" t="s">
        <v>7395</v>
      </c>
      <c r="C48" s="3" t="s">
        <v>7341</v>
      </c>
      <c r="D48" s="3" t="s">
        <v>10</v>
      </c>
      <c r="E48" s="28">
        <v>115</v>
      </c>
      <c r="F48" s="6" t="s">
        <v>8113</v>
      </c>
      <c r="G48" s="3" t="s">
        <v>7394</v>
      </c>
      <c r="H48" s="3" t="s">
        <v>7396</v>
      </c>
      <c r="I48" s="3" t="s">
        <v>7397</v>
      </c>
      <c r="J48" s="8"/>
      <c r="K48" s="8"/>
      <c r="L48" s="8"/>
      <c r="M48" s="8"/>
      <c r="N48" s="8"/>
      <c r="O48" s="8"/>
    </row>
    <row r="49" spans="1:15" s="13" customFormat="1" ht="20.100000000000001" customHeight="1">
      <c r="A49" s="36">
        <v>1</v>
      </c>
      <c r="B49" s="5" t="s">
        <v>7398</v>
      </c>
      <c r="C49" s="3" t="s">
        <v>7341</v>
      </c>
      <c r="D49" s="3" t="s">
        <v>7369</v>
      </c>
      <c r="E49" s="28">
        <v>83</v>
      </c>
      <c r="F49" s="6" t="s">
        <v>8113</v>
      </c>
      <c r="G49" s="3" t="s">
        <v>7394</v>
      </c>
      <c r="H49" s="3" t="s">
        <v>7399</v>
      </c>
      <c r="I49" s="3" t="s">
        <v>7400</v>
      </c>
      <c r="J49" s="8"/>
      <c r="K49" s="8"/>
      <c r="L49" s="8"/>
      <c r="M49" s="8"/>
      <c r="N49" s="8"/>
      <c r="O49" s="8"/>
    </row>
    <row r="50" spans="1:15" s="13" customFormat="1" ht="20.100000000000001" customHeight="1">
      <c r="A50" s="36">
        <v>1</v>
      </c>
      <c r="B50" s="5" t="s">
        <v>7377</v>
      </c>
      <c r="C50" s="3" t="s">
        <v>36</v>
      </c>
      <c r="D50" s="3" t="s">
        <v>7369</v>
      </c>
      <c r="E50" s="28">
        <v>71</v>
      </c>
      <c r="F50" s="6" t="s">
        <v>8113</v>
      </c>
      <c r="G50" s="6" t="s">
        <v>7376</v>
      </c>
      <c r="H50" s="3" t="s">
        <v>7378</v>
      </c>
      <c r="I50" s="3" t="s">
        <v>5526</v>
      </c>
    </row>
    <row r="51" spans="1:15" s="13" customFormat="1" ht="20.100000000000001" customHeight="1">
      <c r="A51" s="36">
        <v>1</v>
      </c>
      <c r="B51" s="5" t="s">
        <v>7371</v>
      </c>
      <c r="C51" s="3" t="s">
        <v>36</v>
      </c>
      <c r="D51" s="3" t="s">
        <v>10</v>
      </c>
      <c r="E51" s="28">
        <v>69</v>
      </c>
      <c r="F51" s="6" t="s">
        <v>8113</v>
      </c>
      <c r="G51" s="6" t="s">
        <v>7370</v>
      </c>
      <c r="H51" s="3" t="s">
        <v>7372</v>
      </c>
      <c r="I51" s="3" t="s">
        <v>7373</v>
      </c>
    </row>
    <row r="52" spans="1:15" s="13" customFormat="1" ht="20.100000000000001" customHeight="1">
      <c r="A52" s="36">
        <v>1</v>
      </c>
      <c r="B52" s="5" t="s">
        <v>7364</v>
      </c>
      <c r="C52" s="3" t="s">
        <v>7365</v>
      </c>
      <c r="D52" s="3" t="s">
        <v>10</v>
      </c>
      <c r="E52" s="27">
        <v>61</v>
      </c>
      <c r="F52" s="6" t="s">
        <v>8113</v>
      </c>
      <c r="G52" s="3" t="s">
        <v>7363</v>
      </c>
      <c r="H52" s="3" t="s">
        <v>7366</v>
      </c>
      <c r="I52" s="3" t="s">
        <v>7367</v>
      </c>
    </row>
    <row r="53" spans="1:15" s="13" customFormat="1" ht="20.100000000000001" customHeight="1">
      <c r="A53" s="36">
        <v>1</v>
      </c>
      <c r="B53" s="5" t="s">
        <v>7379</v>
      </c>
      <c r="C53" s="3" t="s">
        <v>36</v>
      </c>
      <c r="D53" s="3" t="s">
        <v>10</v>
      </c>
      <c r="E53" s="28">
        <v>56</v>
      </c>
      <c r="F53" s="6" t="s">
        <v>8113</v>
      </c>
      <c r="G53" s="3" t="s">
        <v>7376</v>
      </c>
      <c r="H53" s="3" t="s">
        <v>7380</v>
      </c>
      <c r="I53" s="3" t="s">
        <v>7381</v>
      </c>
    </row>
    <row r="54" spans="1:15" s="13" customFormat="1" ht="20.100000000000001" customHeight="1">
      <c r="A54" s="36">
        <v>1</v>
      </c>
      <c r="B54" s="5" t="s">
        <v>7423</v>
      </c>
      <c r="C54" s="3" t="s">
        <v>7424</v>
      </c>
      <c r="D54" s="3" t="s">
        <v>10</v>
      </c>
      <c r="E54" s="27">
        <v>56</v>
      </c>
      <c r="F54" s="6" t="s">
        <v>8113</v>
      </c>
      <c r="G54" s="3" t="s">
        <v>7422</v>
      </c>
      <c r="H54" s="3" t="s">
        <v>7425</v>
      </c>
      <c r="I54" s="3" t="s">
        <v>7426</v>
      </c>
    </row>
    <row r="55" spans="1:15" s="13" customFormat="1" ht="20.100000000000001" customHeight="1">
      <c r="A55" s="36">
        <v>1</v>
      </c>
      <c r="B55" s="5" t="s">
        <v>7440</v>
      </c>
      <c r="C55" s="3" t="s">
        <v>192</v>
      </c>
      <c r="D55" s="3" t="s">
        <v>10</v>
      </c>
      <c r="E55" s="27">
        <v>56</v>
      </c>
      <c r="F55" s="6" t="s">
        <v>8113</v>
      </c>
      <c r="G55" s="6" t="s">
        <v>7436</v>
      </c>
      <c r="H55" s="3" t="s">
        <v>7441</v>
      </c>
      <c r="I55" s="3" t="s">
        <v>7442</v>
      </c>
    </row>
    <row r="56" spans="1:15" s="13" customFormat="1" ht="20.100000000000001" customHeight="1">
      <c r="A56" s="36">
        <v>1</v>
      </c>
      <c r="B56" s="5" t="s">
        <v>7427</v>
      </c>
      <c r="C56" s="3" t="s">
        <v>7424</v>
      </c>
      <c r="D56" s="3" t="s">
        <v>3008</v>
      </c>
      <c r="E56" s="27">
        <v>44</v>
      </c>
      <c r="F56" s="6" t="s">
        <v>8113</v>
      </c>
      <c r="G56" s="3" t="s">
        <v>7422</v>
      </c>
      <c r="H56" s="3" t="s">
        <v>7425</v>
      </c>
      <c r="I56" s="3" t="s">
        <v>7426</v>
      </c>
    </row>
    <row r="57" spans="1:15" s="13" customFormat="1" ht="20.100000000000001" customHeight="1">
      <c r="A57" s="36">
        <v>1</v>
      </c>
      <c r="B57" s="5" t="s">
        <v>7433</v>
      </c>
      <c r="C57" s="3" t="s">
        <v>7424</v>
      </c>
      <c r="D57" s="3" t="s">
        <v>10</v>
      </c>
      <c r="E57" s="27">
        <v>40</v>
      </c>
      <c r="F57" s="6" t="s">
        <v>8113</v>
      </c>
      <c r="G57" s="3" t="s">
        <v>7432</v>
      </c>
      <c r="H57" s="3" t="s">
        <v>7434</v>
      </c>
      <c r="I57" s="3" t="s">
        <v>7435</v>
      </c>
    </row>
    <row r="58" spans="1:15" s="13" customFormat="1" ht="20.100000000000001" customHeight="1">
      <c r="A58" s="36">
        <v>1</v>
      </c>
      <c r="B58" s="5" t="s">
        <v>7371</v>
      </c>
      <c r="C58" s="3" t="s">
        <v>36</v>
      </c>
      <c r="D58" s="3" t="s">
        <v>10</v>
      </c>
      <c r="E58" s="28">
        <v>39</v>
      </c>
      <c r="F58" s="6" t="s">
        <v>8113</v>
      </c>
      <c r="G58" s="6" t="s">
        <v>7370</v>
      </c>
      <c r="H58" s="3" t="s">
        <v>7374</v>
      </c>
      <c r="I58" s="3" t="s">
        <v>7375</v>
      </c>
    </row>
    <row r="59" spans="1:15" s="13" customFormat="1" ht="20.100000000000001" customHeight="1">
      <c r="A59" s="36">
        <v>1</v>
      </c>
      <c r="B59" s="5" t="s">
        <v>7437</v>
      </c>
      <c r="C59" s="3" t="s">
        <v>192</v>
      </c>
      <c r="D59" s="3" t="s">
        <v>10</v>
      </c>
      <c r="E59" s="27">
        <v>37</v>
      </c>
      <c r="F59" s="6" t="s">
        <v>8113</v>
      </c>
      <c r="G59" s="6" t="s">
        <v>7436</v>
      </c>
      <c r="H59" s="3" t="s">
        <v>7438</v>
      </c>
      <c r="I59" s="3" t="s">
        <v>7439</v>
      </c>
    </row>
    <row r="60" spans="1:15" s="13" customFormat="1" ht="20.100000000000001" customHeight="1">
      <c r="A60" s="36">
        <v>1</v>
      </c>
      <c r="B60" s="5" t="s">
        <v>7404</v>
      </c>
      <c r="C60" s="3" t="s">
        <v>36</v>
      </c>
      <c r="D60" s="3" t="s">
        <v>7369</v>
      </c>
      <c r="E60" s="28">
        <v>35</v>
      </c>
      <c r="F60" s="6" t="s">
        <v>8113</v>
      </c>
      <c r="G60" s="3" t="s">
        <v>7403</v>
      </c>
      <c r="H60" s="3" t="s">
        <v>7405</v>
      </c>
      <c r="I60" s="3" t="s">
        <v>7406</v>
      </c>
      <c r="J60" s="8"/>
      <c r="K60" s="8"/>
      <c r="L60" s="8"/>
      <c r="M60" s="8"/>
      <c r="N60" s="8"/>
      <c r="O60" s="8"/>
    </row>
    <row r="61" spans="1:15" s="13" customFormat="1" ht="20.100000000000001" customHeight="1">
      <c r="A61" s="36">
        <v>1</v>
      </c>
      <c r="B61" s="5" t="s">
        <v>5529</v>
      </c>
      <c r="C61" s="3" t="s">
        <v>35</v>
      </c>
      <c r="D61" s="3" t="s">
        <v>10</v>
      </c>
      <c r="E61" s="28">
        <v>35</v>
      </c>
      <c r="F61" s="6" t="s">
        <v>8113</v>
      </c>
      <c r="G61" s="3" t="s">
        <v>5528</v>
      </c>
      <c r="H61" s="3" t="s">
        <v>5530</v>
      </c>
      <c r="I61" s="3" t="s">
        <v>7411</v>
      </c>
    </row>
    <row r="62" spans="1:15" s="13" customFormat="1" ht="20.100000000000001" customHeight="1">
      <c r="A62" s="36">
        <v>1</v>
      </c>
      <c r="B62" s="24" t="s">
        <v>5527</v>
      </c>
      <c r="C62" s="3" t="s">
        <v>35</v>
      </c>
      <c r="D62" s="3" t="s">
        <v>10</v>
      </c>
      <c r="E62" s="28">
        <v>33</v>
      </c>
      <c r="F62" s="6" t="s">
        <v>8113</v>
      </c>
      <c r="G62" s="3" t="s">
        <v>7382</v>
      </c>
      <c r="H62" s="3" t="s">
        <v>7384</v>
      </c>
      <c r="I62" s="3" t="s">
        <v>7385</v>
      </c>
    </row>
    <row r="63" spans="1:15" s="13" customFormat="1" ht="20.100000000000001" customHeight="1">
      <c r="A63" s="36">
        <v>1</v>
      </c>
      <c r="B63" s="5" t="s">
        <v>7353</v>
      </c>
      <c r="C63" s="3" t="s">
        <v>34</v>
      </c>
      <c r="D63" s="3" t="s">
        <v>10</v>
      </c>
      <c r="E63" s="28">
        <v>32</v>
      </c>
      <c r="F63" s="6" t="s">
        <v>8113</v>
      </c>
      <c r="G63" s="6" t="s">
        <v>7336</v>
      </c>
      <c r="H63" s="3" t="s">
        <v>7354</v>
      </c>
      <c r="I63" s="3" t="s">
        <v>7355</v>
      </c>
      <c r="J63" s="48"/>
      <c r="K63" s="49"/>
    </row>
    <row r="64" spans="1:15" s="13" customFormat="1" ht="20.100000000000001" customHeight="1">
      <c r="A64" s="36">
        <v>1</v>
      </c>
      <c r="B64" s="5" t="s">
        <v>7401</v>
      </c>
      <c r="C64" s="3" t="s">
        <v>7402</v>
      </c>
      <c r="D64" s="3" t="s">
        <v>7369</v>
      </c>
      <c r="E64" s="28">
        <v>32</v>
      </c>
      <c r="F64" s="6" t="s">
        <v>8113</v>
      </c>
      <c r="G64" s="3" t="s">
        <v>7394</v>
      </c>
      <c r="H64" s="3" t="s">
        <v>7396</v>
      </c>
      <c r="I64" s="3" t="s">
        <v>7397</v>
      </c>
      <c r="J64" s="8"/>
      <c r="K64" s="8"/>
      <c r="L64" s="8"/>
      <c r="M64" s="8"/>
      <c r="N64" s="8"/>
      <c r="O64" s="8"/>
    </row>
    <row r="65" spans="1:15" s="13" customFormat="1" ht="20.100000000000001" customHeight="1">
      <c r="A65" s="36">
        <v>1</v>
      </c>
      <c r="B65" s="5" t="s">
        <v>5531</v>
      </c>
      <c r="C65" s="3" t="s">
        <v>35</v>
      </c>
      <c r="D65" s="3" t="s">
        <v>10</v>
      </c>
      <c r="E65" s="28">
        <v>29</v>
      </c>
      <c r="F65" s="6" t="s">
        <v>8113</v>
      </c>
      <c r="G65" s="3" t="s">
        <v>5528</v>
      </c>
      <c r="H65" s="3" t="s">
        <v>5530</v>
      </c>
      <c r="I65" s="3" t="s">
        <v>7411</v>
      </c>
    </row>
    <row r="66" spans="1:15" s="13" customFormat="1" ht="20.100000000000001" customHeight="1">
      <c r="A66" s="36">
        <v>1</v>
      </c>
      <c r="B66" s="5" t="s">
        <v>7350</v>
      </c>
      <c r="C66" s="3" t="s">
        <v>35</v>
      </c>
      <c r="D66" s="3" t="s">
        <v>10</v>
      </c>
      <c r="E66" s="28">
        <v>28</v>
      </c>
      <c r="F66" s="6" t="s">
        <v>8113</v>
      </c>
      <c r="G66" s="3" t="s">
        <v>7349</v>
      </c>
      <c r="H66" s="3" t="s">
        <v>7351</v>
      </c>
      <c r="I66" s="3" t="s">
        <v>7352</v>
      </c>
      <c r="J66" s="48"/>
      <c r="K66" s="48"/>
    </row>
    <row r="67" spans="1:15" s="13" customFormat="1" ht="20.100000000000001" customHeight="1">
      <c r="A67" s="36">
        <v>1</v>
      </c>
      <c r="B67" s="5" t="s">
        <v>7413</v>
      </c>
      <c r="C67" s="3" t="s">
        <v>192</v>
      </c>
      <c r="D67" s="3" t="s">
        <v>10</v>
      </c>
      <c r="E67" s="27">
        <v>26</v>
      </c>
      <c r="F67" s="6" t="s">
        <v>8113</v>
      </c>
      <c r="G67" s="3" t="s">
        <v>7412</v>
      </c>
      <c r="H67" s="3" t="s">
        <v>7414</v>
      </c>
      <c r="I67" s="3" t="s">
        <v>7415</v>
      </c>
    </row>
    <row r="68" spans="1:15" s="13" customFormat="1" ht="20.100000000000001" customHeight="1">
      <c r="A68" s="36">
        <v>1</v>
      </c>
      <c r="B68" s="5" t="s">
        <v>7388</v>
      </c>
      <c r="C68" s="3" t="s">
        <v>35</v>
      </c>
      <c r="D68" s="3" t="s">
        <v>10</v>
      </c>
      <c r="E68" s="28">
        <v>25</v>
      </c>
      <c r="F68" s="6" t="s">
        <v>8113</v>
      </c>
      <c r="G68" s="3" t="s">
        <v>7387</v>
      </c>
      <c r="H68" s="3" t="s">
        <v>7389</v>
      </c>
      <c r="I68" s="3" t="s">
        <v>7390</v>
      </c>
    </row>
    <row r="69" spans="1:15" s="13" customFormat="1" ht="20.100000000000001" customHeight="1">
      <c r="A69" s="36">
        <v>1</v>
      </c>
      <c r="B69" s="5" t="s">
        <v>7428</v>
      </c>
      <c r="C69" s="3" t="s">
        <v>7429</v>
      </c>
      <c r="D69" s="3" t="s">
        <v>3008</v>
      </c>
      <c r="E69" s="27">
        <v>25</v>
      </c>
      <c r="F69" s="6" t="s">
        <v>8113</v>
      </c>
      <c r="G69" s="3" t="s">
        <v>7422</v>
      </c>
      <c r="H69" s="3" t="s">
        <v>7430</v>
      </c>
      <c r="I69" s="3" t="s">
        <v>7431</v>
      </c>
    </row>
    <row r="70" spans="1:15" s="13" customFormat="1" ht="20.100000000000001" customHeight="1">
      <c r="A70" s="36">
        <v>1</v>
      </c>
      <c r="B70" s="5" t="s">
        <v>7383</v>
      </c>
      <c r="C70" s="3" t="s">
        <v>36</v>
      </c>
      <c r="D70" s="3" t="s">
        <v>10</v>
      </c>
      <c r="E70" s="28">
        <v>24</v>
      </c>
      <c r="F70" s="6" t="s">
        <v>8113</v>
      </c>
      <c r="G70" s="3" t="s">
        <v>7382</v>
      </c>
      <c r="H70" s="3" t="s">
        <v>7384</v>
      </c>
      <c r="I70" s="3" t="s">
        <v>7385</v>
      </c>
    </row>
    <row r="71" spans="1:15" s="13" customFormat="1" ht="20.100000000000001" customHeight="1">
      <c r="A71" s="36">
        <v>1</v>
      </c>
      <c r="B71" s="5" t="s">
        <v>7391</v>
      </c>
      <c r="C71" s="3" t="s">
        <v>36</v>
      </c>
      <c r="D71" s="3" t="s">
        <v>10</v>
      </c>
      <c r="E71" s="28">
        <v>23</v>
      </c>
      <c r="F71" s="6" t="s">
        <v>8113</v>
      </c>
      <c r="G71" s="3" t="s">
        <v>7387</v>
      </c>
      <c r="H71" s="3" t="s">
        <v>7392</v>
      </c>
      <c r="I71" s="3" t="s">
        <v>7393</v>
      </c>
    </row>
    <row r="72" spans="1:15" s="13" customFormat="1" ht="20.100000000000001" customHeight="1">
      <c r="A72" s="36">
        <v>1</v>
      </c>
      <c r="B72" s="5" t="s">
        <v>7386</v>
      </c>
      <c r="C72" s="3" t="s">
        <v>36</v>
      </c>
      <c r="D72" s="3" t="s">
        <v>10</v>
      </c>
      <c r="E72" s="28">
        <v>21</v>
      </c>
      <c r="F72" s="6" t="s">
        <v>8113</v>
      </c>
      <c r="G72" s="3" t="s">
        <v>7382</v>
      </c>
      <c r="H72" s="3" t="s">
        <v>7384</v>
      </c>
      <c r="I72" s="3" t="s">
        <v>7385</v>
      </c>
    </row>
    <row r="73" spans="1:15" s="13" customFormat="1" ht="20.100000000000001" customHeight="1">
      <c r="A73" s="36">
        <v>1</v>
      </c>
      <c r="B73" s="5" t="s">
        <v>7360</v>
      </c>
      <c r="C73" s="3" t="s">
        <v>192</v>
      </c>
      <c r="D73" s="3" t="s">
        <v>10</v>
      </c>
      <c r="E73" s="28">
        <v>20</v>
      </c>
      <c r="F73" s="6" t="s">
        <v>8113</v>
      </c>
      <c r="G73" s="3" t="s">
        <v>7356</v>
      </c>
      <c r="H73" s="3" t="s">
        <v>7361</v>
      </c>
      <c r="I73" s="3" t="s">
        <v>7362</v>
      </c>
    </row>
    <row r="74" spans="1:15" s="13" customFormat="1" ht="20.100000000000001" customHeight="1">
      <c r="A74" s="36">
        <v>1</v>
      </c>
      <c r="B74" s="5" t="s">
        <v>7368</v>
      </c>
      <c r="C74" s="3" t="s">
        <v>35</v>
      </c>
      <c r="D74" s="3" t="s">
        <v>7369</v>
      </c>
      <c r="E74" s="27">
        <v>20</v>
      </c>
      <c r="F74" s="6" t="s">
        <v>8113</v>
      </c>
      <c r="G74" s="3" t="s">
        <v>7363</v>
      </c>
      <c r="H74" s="3" t="s">
        <v>7366</v>
      </c>
      <c r="I74" s="3" t="s">
        <v>7367</v>
      </c>
    </row>
    <row r="75" spans="1:15" s="13" customFormat="1" ht="20.100000000000001" customHeight="1">
      <c r="A75" s="36">
        <v>1</v>
      </c>
      <c r="B75" s="5" t="s">
        <v>7410</v>
      </c>
      <c r="C75" s="3" t="s">
        <v>36</v>
      </c>
      <c r="D75" s="3" t="s">
        <v>10</v>
      </c>
      <c r="E75" s="28">
        <v>20</v>
      </c>
      <c r="F75" s="6" t="s">
        <v>8113</v>
      </c>
      <c r="G75" s="3" t="s">
        <v>7403</v>
      </c>
      <c r="H75" s="3" t="s">
        <v>7408</v>
      </c>
      <c r="I75" s="3" t="s">
        <v>7409</v>
      </c>
      <c r="J75" s="8"/>
      <c r="K75" s="8"/>
      <c r="L75" s="8"/>
      <c r="M75" s="8"/>
      <c r="N75" s="8"/>
      <c r="O75" s="8"/>
    </row>
    <row r="76" spans="1:15" s="13" customFormat="1" ht="20.100000000000001" customHeight="1">
      <c r="A76" s="36">
        <v>1</v>
      </c>
      <c r="B76" s="5" t="s">
        <v>7421</v>
      </c>
      <c r="C76" s="3" t="s">
        <v>35</v>
      </c>
      <c r="D76" s="3" t="s">
        <v>10</v>
      </c>
      <c r="E76" s="27">
        <v>19</v>
      </c>
      <c r="F76" s="6" t="s">
        <v>8113</v>
      </c>
      <c r="G76" s="3" t="s">
        <v>7416</v>
      </c>
      <c r="H76" s="3" t="s">
        <v>7418</v>
      </c>
      <c r="I76" s="3" t="s">
        <v>7419</v>
      </c>
    </row>
    <row r="77" spans="1:15" s="13" customFormat="1" ht="20.100000000000001" customHeight="1">
      <c r="A77" s="36">
        <v>1</v>
      </c>
      <c r="B77" s="5" t="s">
        <v>7420</v>
      </c>
      <c r="C77" s="3" t="s">
        <v>35</v>
      </c>
      <c r="D77" s="3" t="s">
        <v>10</v>
      </c>
      <c r="E77" s="27">
        <v>18</v>
      </c>
      <c r="F77" s="6" t="s">
        <v>8113</v>
      </c>
      <c r="G77" s="3" t="s">
        <v>7416</v>
      </c>
      <c r="H77" s="3" t="s">
        <v>7418</v>
      </c>
      <c r="I77" s="3" t="s">
        <v>7419</v>
      </c>
    </row>
    <row r="78" spans="1:15" s="13" customFormat="1" ht="20.100000000000001" customHeight="1">
      <c r="A78" s="36">
        <v>1</v>
      </c>
      <c r="B78" s="5" t="s">
        <v>7417</v>
      </c>
      <c r="C78" s="3" t="s">
        <v>35</v>
      </c>
      <c r="D78" s="3" t="s">
        <v>10</v>
      </c>
      <c r="E78" s="27">
        <v>17</v>
      </c>
      <c r="F78" s="6" t="s">
        <v>8113</v>
      </c>
      <c r="G78" s="3" t="s">
        <v>7416</v>
      </c>
      <c r="H78" s="3" t="s">
        <v>7418</v>
      </c>
      <c r="I78" s="3" t="s">
        <v>7419</v>
      </c>
    </row>
    <row r="79" spans="1:15" s="13" customFormat="1" ht="20.100000000000001" customHeight="1">
      <c r="A79" s="36">
        <v>1</v>
      </c>
      <c r="B79" s="5" t="s">
        <v>7407</v>
      </c>
      <c r="C79" s="3" t="s">
        <v>36</v>
      </c>
      <c r="D79" s="3" t="s">
        <v>10</v>
      </c>
      <c r="E79" s="28">
        <v>15</v>
      </c>
      <c r="F79" s="6" t="s">
        <v>8113</v>
      </c>
      <c r="G79" s="3" t="s">
        <v>7403</v>
      </c>
      <c r="H79" s="3" t="s">
        <v>7408</v>
      </c>
      <c r="I79" s="3" t="s">
        <v>7409</v>
      </c>
      <c r="J79" s="8"/>
      <c r="K79" s="8"/>
      <c r="L79" s="8"/>
      <c r="M79" s="8"/>
      <c r="N79" s="8"/>
      <c r="O79" s="8"/>
    </row>
    <row r="80" spans="1:15" s="13" customFormat="1" ht="20.100000000000001" customHeight="1">
      <c r="A80" s="36">
        <v>1</v>
      </c>
      <c r="B80" s="5" t="s">
        <v>7608</v>
      </c>
      <c r="C80" s="3" t="s">
        <v>36</v>
      </c>
      <c r="D80" s="3" t="s">
        <v>10</v>
      </c>
      <c r="E80" s="27">
        <v>1283</v>
      </c>
      <c r="F80" s="3" t="s">
        <v>4693</v>
      </c>
      <c r="G80" s="16" t="s">
        <v>7607</v>
      </c>
      <c r="H80" s="3" t="s">
        <v>7609</v>
      </c>
      <c r="I80" s="3" t="s">
        <v>7610</v>
      </c>
    </row>
    <row r="81" spans="1:15" s="13" customFormat="1" ht="20.100000000000001" customHeight="1">
      <c r="A81" s="36">
        <v>1</v>
      </c>
      <c r="B81" s="5" t="s">
        <v>7612</v>
      </c>
      <c r="C81" s="3" t="s">
        <v>36</v>
      </c>
      <c r="D81" s="3" t="s">
        <v>10</v>
      </c>
      <c r="E81" s="27">
        <v>480</v>
      </c>
      <c r="F81" s="6" t="s">
        <v>4693</v>
      </c>
      <c r="G81" s="6" t="s">
        <v>7611</v>
      </c>
      <c r="H81" s="3" t="s">
        <v>7613</v>
      </c>
      <c r="I81" s="3" t="s">
        <v>7614</v>
      </c>
    </row>
    <row r="82" spans="1:15" s="13" customFormat="1" ht="20.100000000000001" customHeight="1">
      <c r="A82" s="36">
        <v>1</v>
      </c>
      <c r="B82" s="5" t="s">
        <v>6930</v>
      </c>
      <c r="C82" s="3" t="s">
        <v>6931</v>
      </c>
      <c r="D82" s="3" t="s">
        <v>10</v>
      </c>
      <c r="E82" s="27">
        <v>262</v>
      </c>
      <c r="F82" s="6" t="s">
        <v>6902</v>
      </c>
      <c r="G82" s="3" t="s">
        <v>6929</v>
      </c>
      <c r="H82" s="3" t="s">
        <v>6932</v>
      </c>
      <c r="I82" s="3" t="s">
        <v>6933</v>
      </c>
    </row>
    <row r="83" spans="1:15" s="13" customFormat="1" ht="20.100000000000001" customHeight="1">
      <c r="A83" s="36">
        <v>1</v>
      </c>
      <c r="B83" s="5" t="s">
        <v>6805</v>
      </c>
      <c r="C83" s="3" t="s">
        <v>36</v>
      </c>
      <c r="D83" s="3" t="s">
        <v>10</v>
      </c>
      <c r="E83" s="27">
        <v>151</v>
      </c>
      <c r="F83" s="6" t="s">
        <v>6791</v>
      </c>
      <c r="G83" s="3" t="s">
        <v>6804</v>
      </c>
      <c r="H83" s="3" t="s">
        <v>6806</v>
      </c>
      <c r="I83" s="3" t="s">
        <v>6807</v>
      </c>
    </row>
    <row r="84" spans="1:15" s="13" customFormat="1" ht="20.100000000000001" customHeight="1">
      <c r="A84" s="36">
        <v>1</v>
      </c>
      <c r="B84" s="5" t="s">
        <v>6881</v>
      </c>
      <c r="C84" s="3" t="s">
        <v>192</v>
      </c>
      <c r="D84" s="3" t="s">
        <v>10</v>
      </c>
      <c r="E84" s="27">
        <v>50</v>
      </c>
      <c r="F84" s="6" t="s">
        <v>6791</v>
      </c>
      <c r="G84" s="6" t="s">
        <v>6880</v>
      </c>
      <c r="H84" s="3" t="s">
        <v>6882</v>
      </c>
      <c r="I84" s="3" t="s">
        <v>6883</v>
      </c>
    </row>
    <row r="85" spans="1:15" s="13" customFormat="1" ht="20.100000000000001" customHeight="1">
      <c r="A85" s="36">
        <v>1</v>
      </c>
      <c r="B85" s="5" t="s">
        <v>6899</v>
      </c>
      <c r="C85" s="3" t="s">
        <v>6731</v>
      </c>
      <c r="D85" s="3" t="s">
        <v>10</v>
      </c>
      <c r="E85" s="27">
        <v>50</v>
      </c>
      <c r="F85" s="6" t="s">
        <v>6791</v>
      </c>
      <c r="G85" s="3" t="s">
        <v>6898</v>
      </c>
      <c r="H85" s="3" t="s">
        <v>6900</v>
      </c>
      <c r="I85" s="3" t="s">
        <v>6901</v>
      </c>
    </row>
    <row r="86" spans="1:15" s="13" customFormat="1" ht="20.100000000000001" customHeight="1">
      <c r="A86" s="36">
        <v>1</v>
      </c>
      <c r="B86" s="5" t="s">
        <v>6885</v>
      </c>
      <c r="C86" s="3" t="s">
        <v>36</v>
      </c>
      <c r="D86" s="3" t="s">
        <v>10</v>
      </c>
      <c r="E86" s="27">
        <v>44</v>
      </c>
      <c r="F86" s="6" t="s">
        <v>6791</v>
      </c>
      <c r="G86" s="6" t="s">
        <v>6884</v>
      </c>
      <c r="H86" s="3" t="s">
        <v>6886</v>
      </c>
      <c r="I86" s="3" t="s">
        <v>6887</v>
      </c>
    </row>
    <row r="87" spans="1:15" s="13" customFormat="1" ht="20.100000000000001" customHeight="1">
      <c r="A87" s="36">
        <v>1</v>
      </c>
      <c r="B87" s="5" t="s">
        <v>5355</v>
      </c>
      <c r="C87" s="3" t="s">
        <v>192</v>
      </c>
      <c r="D87" s="3" t="s">
        <v>10</v>
      </c>
      <c r="E87" s="27">
        <v>44</v>
      </c>
      <c r="F87" s="6" t="s">
        <v>6791</v>
      </c>
      <c r="G87" s="3" t="s">
        <v>987</v>
      </c>
      <c r="H87" s="3" t="s">
        <v>5356</v>
      </c>
      <c r="I87" s="3" t="s">
        <v>5357</v>
      </c>
    </row>
    <row r="88" spans="1:15" s="13" customFormat="1" ht="20.100000000000001" customHeight="1">
      <c r="A88" s="36">
        <v>1</v>
      </c>
      <c r="B88" s="5" t="s">
        <v>6926</v>
      </c>
      <c r="C88" s="3" t="s">
        <v>192</v>
      </c>
      <c r="D88" s="3" t="s">
        <v>10</v>
      </c>
      <c r="E88" s="27">
        <v>42</v>
      </c>
      <c r="F88" s="6" t="s">
        <v>6902</v>
      </c>
      <c r="G88" s="3" t="s">
        <v>6925</v>
      </c>
      <c r="H88" s="3" t="s">
        <v>6927</v>
      </c>
      <c r="I88" s="3" t="s">
        <v>6928</v>
      </c>
    </row>
    <row r="89" spans="1:15" s="13" customFormat="1" ht="20.100000000000001" customHeight="1">
      <c r="A89" s="36">
        <v>1</v>
      </c>
      <c r="B89" s="5" t="s">
        <v>6934</v>
      </c>
      <c r="C89" s="3" t="s">
        <v>36</v>
      </c>
      <c r="D89" s="3" t="s">
        <v>6914</v>
      </c>
      <c r="E89" s="27">
        <v>38</v>
      </c>
      <c r="F89" s="6" t="s">
        <v>6902</v>
      </c>
      <c r="G89" s="3" t="s">
        <v>6929</v>
      </c>
      <c r="H89" s="3" t="s">
        <v>6935</v>
      </c>
      <c r="I89" s="3" t="s">
        <v>6936</v>
      </c>
    </row>
    <row r="90" spans="1:15" s="13" customFormat="1" ht="20.100000000000001" customHeight="1">
      <c r="A90" s="36">
        <v>1</v>
      </c>
      <c r="B90" s="5" t="s">
        <v>6904</v>
      </c>
      <c r="C90" s="3" t="s">
        <v>66</v>
      </c>
      <c r="D90" s="3" t="s">
        <v>10</v>
      </c>
      <c r="E90" s="27">
        <v>31</v>
      </c>
      <c r="F90" s="6" t="s">
        <v>6902</v>
      </c>
      <c r="G90" s="3" t="s">
        <v>6903</v>
      </c>
      <c r="H90" s="3" t="s">
        <v>6905</v>
      </c>
      <c r="I90" s="3" t="s">
        <v>6906</v>
      </c>
      <c r="J90" s="8"/>
      <c r="K90" s="8"/>
      <c r="L90" s="8"/>
      <c r="M90" s="8"/>
      <c r="N90" s="8"/>
      <c r="O90" s="8"/>
    </row>
    <row r="91" spans="1:15" s="13" customFormat="1" ht="20.100000000000001" customHeight="1">
      <c r="A91" s="36">
        <v>1</v>
      </c>
      <c r="B91" s="5" t="s">
        <v>6912</v>
      </c>
      <c r="C91" s="3" t="s">
        <v>6913</v>
      </c>
      <c r="D91" s="3" t="s">
        <v>6914</v>
      </c>
      <c r="E91" s="27">
        <v>30</v>
      </c>
      <c r="F91" s="6" t="s">
        <v>6902</v>
      </c>
      <c r="G91" s="6" t="s">
        <v>6911</v>
      </c>
      <c r="H91" s="3" t="s">
        <v>6915</v>
      </c>
      <c r="I91" s="3" t="s">
        <v>6916</v>
      </c>
    </row>
    <row r="92" spans="1:15" s="13" customFormat="1" ht="20.100000000000001" customHeight="1">
      <c r="A92" s="36">
        <v>1</v>
      </c>
      <c r="B92" s="5" t="s">
        <v>6894</v>
      </c>
      <c r="C92" s="3" t="s">
        <v>36</v>
      </c>
      <c r="D92" s="3" t="s">
        <v>10</v>
      </c>
      <c r="E92" s="27">
        <v>28</v>
      </c>
      <c r="F92" s="6" t="s">
        <v>6791</v>
      </c>
      <c r="G92" s="6" t="s">
        <v>6893</v>
      </c>
      <c r="H92" s="3" t="s">
        <v>6895</v>
      </c>
      <c r="I92" s="3" t="s">
        <v>6896</v>
      </c>
    </row>
    <row r="93" spans="1:15" s="13" customFormat="1" ht="20.100000000000001" customHeight="1">
      <c r="A93" s="36">
        <v>1</v>
      </c>
      <c r="B93" s="5" t="s">
        <v>6894</v>
      </c>
      <c r="C93" s="3" t="s">
        <v>36</v>
      </c>
      <c r="D93" s="3" t="s">
        <v>10</v>
      </c>
      <c r="E93" s="27">
        <v>28</v>
      </c>
      <c r="F93" s="6" t="s">
        <v>6791</v>
      </c>
      <c r="G93" s="6" t="s">
        <v>6893</v>
      </c>
      <c r="H93" s="3" t="s">
        <v>6895</v>
      </c>
      <c r="I93" s="3" t="s">
        <v>6896</v>
      </c>
    </row>
    <row r="94" spans="1:15" s="13" customFormat="1" ht="20.100000000000001" customHeight="1">
      <c r="A94" s="36">
        <v>1</v>
      </c>
      <c r="B94" s="5" t="s">
        <v>6897</v>
      </c>
      <c r="C94" s="3" t="s">
        <v>35</v>
      </c>
      <c r="D94" s="3" t="s">
        <v>10</v>
      </c>
      <c r="E94" s="27">
        <v>12</v>
      </c>
      <c r="F94" s="6" t="s">
        <v>6791</v>
      </c>
      <c r="G94" s="6" t="s">
        <v>6893</v>
      </c>
      <c r="H94" s="3" t="s">
        <v>6895</v>
      </c>
      <c r="I94" s="3" t="s">
        <v>6896</v>
      </c>
    </row>
    <row r="95" spans="1:15" s="13" customFormat="1" ht="20.100000000000001" customHeight="1">
      <c r="A95" s="36">
        <v>1</v>
      </c>
      <c r="B95" s="5" t="s">
        <v>6897</v>
      </c>
      <c r="C95" s="3" t="s">
        <v>35</v>
      </c>
      <c r="D95" s="3" t="s">
        <v>10</v>
      </c>
      <c r="E95" s="27">
        <v>12</v>
      </c>
      <c r="F95" s="6" t="s">
        <v>6791</v>
      </c>
      <c r="G95" s="6" t="s">
        <v>6893</v>
      </c>
      <c r="H95" s="3" t="s">
        <v>6895</v>
      </c>
      <c r="I95" s="3" t="s">
        <v>6896</v>
      </c>
    </row>
    <row r="96" spans="1:15" s="13" customFormat="1" ht="20.100000000000001" customHeight="1">
      <c r="A96" s="36">
        <v>1</v>
      </c>
      <c r="B96" s="5" t="s">
        <v>5680</v>
      </c>
      <c r="C96" s="3" t="s">
        <v>192</v>
      </c>
      <c r="D96" s="3" t="s">
        <v>10</v>
      </c>
      <c r="E96" s="27">
        <v>25</v>
      </c>
      <c r="F96" s="3" t="s">
        <v>7788</v>
      </c>
      <c r="G96" s="3" t="s">
        <v>1490</v>
      </c>
      <c r="H96" s="3" t="s">
        <v>1213</v>
      </c>
      <c r="I96" s="3" t="s">
        <v>5681</v>
      </c>
    </row>
    <row r="97" spans="1:15" s="13" customFormat="1" ht="20.100000000000001" customHeight="1">
      <c r="A97" s="36">
        <v>1</v>
      </c>
      <c r="B97" s="5" t="s">
        <v>5985</v>
      </c>
      <c r="C97" s="3" t="s">
        <v>66</v>
      </c>
      <c r="D97" s="3" t="s">
        <v>10</v>
      </c>
      <c r="E97" s="27">
        <v>31</v>
      </c>
      <c r="F97" s="6" t="s">
        <v>5983</v>
      </c>
      <c r="G97" s="3" t="s">
        <v>5984</v>
      </c>
      <c r="H97" s="3" t="s">
        <v>5986</v>
      </c>
      <c r="I97" s="3" t="s">
        <v>5987</v>
      </c>
    </row>
    <row r="98" spans="1:15" s="13" customFormat="1" ht="20.100000000000001" customHeight="1">
      <c r="A98" s="36">
        <v>1</v>
      </c>
      <c r="B98" s="23" t="s">
        <v>5989</v>
      </c>
      <c r="C98" s="3" t="s">
        <v>5990</v>
      </c>
      <c r="D98" s="3" t="s">
        <v>10</v>
      </c>
      <c r="E98" s="27">
        <v>14</v>
      </c>
      <c r="F98" s="3" t="s">
        <v>5983</v>
      </c>
      <c r="G98" s="3" t="s">
        <v>5988</v>
      </c>
      <c r="H98" s="3" t="s">
        <v>5991</v>
      </c>
      <c r="I98" s="3" t="s">
        <v>5992</v>
      </c>
    </row>
    <row r="99" spans="1:15" s="13" customFormat="1" ht="20.100000000000001" customHeight="1">
      <c r="A99" s="36">
        <v>1</v>
      </c>
      <c r="B99" s="5" t="s">
        <v>5371</v>
      </c>
      <c r="C99" s="3" t="s">
        <v>36</v>
      </c>
      <c r="D99" s="3" t="s">
        <v>10</v>
      </c>
      <c r="E99" s="27">
        <v>316</v>
      </c>
      <c r="F99" s="3" t="s">
        <v>3421</v>
      </c>
      <c r="G99" s="3" t="s">
        <v>3422</v>
      </c>
      <c r="H99" s="3" t="s">
        <v>1029</v>
      </c>
      <c r="I99" s="3" t="s">
        <v>1030</v>
      </c>
    </row>
    <row r="100" spans="1:15" s="13" customFormat="1" ht="20.100000000000001" customHeight="1">
      <c r="A100" s="36">
        <v>1</v>
      </c>
      <c r="B100" s="5" t="s">
        <v>7008</v>
      </c>
      <c r="C100" s="3" t="s">
        <v>7009</v>
      </c>
      <c r="D100" s="3" t="s">
        <v>7010</v>
      </c>
      <c r="E100" s="18">
        <v>250</v>
      </c>
      <c r="F100" s="6" t="s">
        <v>7006</v>
      </c>
      <c r="G100" s="6" t="s">
        <v>7007</v>
      </c>
      <c r="H100" s="3" t="s">
        <v>7011</v>
      </c>
      <c r="I100" s="3" t="s">
        <v>7012</v>
      </c>
    </row>
    <row r="101" spans="1:15" s="13" customFormat="1" ht="20.100000000000001" customHeight="1">
      <c r="A101" s="36">
        <v>1</v>
      </c>
      <c r="B101" s="5" t="s">
        <v>5369</v>
      </c>
      <c r="C101" s="3" t="s">
        <v>36</v>
      </c>
      <c r="D101" s="3" t="s">
        <v>10</v>
      </c>
      <c r="E101" s="27">
        <v>220</v>
      </c>
      <c r="F101" s="3" t="s">
        <v>3460</v>
      </c>
      <c r="G101" s="3" t="s">
        <v>7037</v>
      </c>
      <c r="H101" s="3" t="s">
        <v>1026</v>
      </c>
      <c r="I101" s="3" t="s">
        <v>1027</v>
      </c>
    </row>
    <row r="102" spans="1:15" s="13" customFormat="1" ht="20.100000000000001" customHeight="1">
      <c r="A102" s="36">
        <v>1</v>
      </c>
      <c r="B102" s="5" t="s">
        <v>5370</v>
      </c>
      <c r="C102" s="3" t="s">
        <v>36</v>
      </c>
      <c r="D102" s="3" t="s">
        <v>10</v>
      </c>
      <c r="E102" s="27">
        <v>215</v>
      </c>
      <c r="F102" s="3" t="s">
        <v>3421</v>
      </c>
      <c r="G102" s="3" t="s">
        <v>3422</v>
      </c>
      <c r="H102" s="3" t="s">
        <v>1026</v>
      </c>
      <c r="I102" s="3" t="s">
        <v>1027</v>
      </c>
    </row>
    <row r="103" spans="1:15" s="13" customFormat="1" ht="20.100000000000001" customHeight="1">
      <c r="A103" s="36">
        <v>1</v>
      </c>
      <c r="B103" s="5" t="s">
        <v>6995</v>
      </c>
      <c r="C103" s="3" t="s">
        <v>35</v>
      </c>
      <c r="D103" s="3" t="s">
        <v>10</v>
      </c>
      <c r="E103" s="18">
        <v>180</v>
      </c>
      <c r="F103" s="6" t="s">
        <v>3339</v>
      </c>
      <c r="G103" s="3" t="s">
        <v>4022</v>
      </c>
      <c r="H103" s="3" t="s">
        <v>6996</v>
      </c>
      <c r="I103" s="3" t="s">
        <v>6997</v>
      </c>
    </row>
    <row r="104" spans="1:15" s="13" customFormat="1" ht="20.100000000000001" customHeight="1">
      <c r="A104" s="36">
        <v>1</v>
      </c>
      <c r="B104" s="5" t="s">
        <v>6942</v>
      </c>
      <c r="C104" s="3" t="s">
        <v>36</v>
      </c>
      <c r="D104" s="3" t="s">
        <v>10</v>
      </c>
      <c r="E104" s="18">
        <v>139</v>
      </c>
      <c r="F104" s="6" t="s">
        <v>3401</v>
      </c>
      <c r="G104" s="3" t="s">
        <v>1000</v>
      </c>
      <c r="H104" s="3" t="s">
        <v>1001</v>
      </c>
      <c r="I104" s="3" t="s">
        <v>5361</v>
      </c>
    </row>
    <row r="105" spans="1:15" s="13" customFormat="1" ht="20.100000000000001" customHeight="1">
      <c r="A105" s="36">
        <v>1</v>
      </c>
      <c r="B105" s="5" t="s">
        <v>7021</v>
      </c>
      <c r="C105" s="3" t="s">
        <v>35</v>
      </c>
      <c r="D105" s="3" t="s">
        <v>10</v>
      </c>
      <c r="E105" s="18">
        <v>120</v>
      </c>
      <c r="F105" s="6" t="s">
        <v>3460</v>
      </c>
      <c r="G105" s="3" t="s">
        <v>7020</v>
      </c>
      <c r="H105" s="3" t="s">
        <v>7022</v>
      </c>
      <c r="I105" s="3" t="s">
        <v>7023</v>
      </c>
    </row>
    <row r="106" spans="1:15" s="13" customFormat="1" ht="20.100000000000001" customHeight="1">
      <c r="A106" s="36">
        <v>1</v>
      </c>
      <c r="B106" s="5" t="s">
        <v>6984</v>
      </c>
      <c r="C106" s="3" t="s">
        <v>36</v>
      </c>
      <c r="D106" s="3" t="s">
        <v>10</v>
      </c>
      <c r="E106" s="18">
        <v>81</v>
      </c>
      <c r="F106" s="6" t="s">
        <v>3339</v>
      </c>
      <c r="G106" s="6" t="s">
        <v>6980</v>
      </c>
      <c r="H106" s="3" t="s">
        <v>6985</v>
      </c>
      <c r="I106" s="3" t="s">
        <v>6986</v>
      </c>
    </row>
    <row r="107" spans="1:15" s="13" customFormat="1" ht="20.100000000000001" customHeight="1">
      <c r="A107" s="36">
        <v>1</v>
      </c>
      <c r="B107" s="5" t="s">
        <v>6999</v>
      </c>
      <c r="C107" s="3" t="s">
        <v>101</v>
      </c>
      <c r="D107" s="3" t="s">
        <v>10</v>
      </c>
      <c r="E107" s="18">
        <v>76</v>
      </c>
      <c r="F107" s="6" t="s">
        <v>3339</v>
      </c>
      <c r="G107" s="3" t="s">
        <v>6998</v>
      </c>
      <c r="H107" s="3" t="s">
        <v>7000</v>
      </c>
      <c r="I107" s="3" t="s">
        <v>7001</v>
      </c>
    </row>
    <row r="108" spans="1:15" s="13" customFormat="1" ht="20.100000000000001" customHeight="1">
      <c r="A108" s="36">
        <v>1</v>
      </c>
      <c r="B108" s="5" t="s">
        <v>6941</v>
      </c>
      <c r="C108" s="3" t="s">
        <v>36</v>
      </c>
      <c r="D108" s="3" t="s">
        <v>10</v>
      </c>
      <c r="E108" s="18">
        <v>75</v>
      </c>
      <c r="F108" s="6" t="s">
        <v>6940</v>
      </c>
      <c r="G108" s="3" t="s">
        <v>1000</v>
      </c>
      <c r="H108" s="3" t="s">
        <v>1022</v>
      </c>
      <c r="I108" s="3" t="s">
        <v>5360</v>
      </c>
      <c r="J108" s="25"/>
      <c r="K108" s="25"/>
      <c r="L108" s="25"/>
      <c r="M108" s="25"/>
      <c r="N108" s="25"/>
      <c r="O108" s="25"/>
    </row>
    <row r="109" spans="1:15" s="13" customFormat="1" ht="20.100000000000001" customHeight="1">
      <c r="A109" s="36">
        <v>1</v>
      </c>
      <c r="B109" s="5" t="s">
        <v>7034</v>
      </c>
      <c r="C109" s="3" t="s">
        <v>192</v>
      </c>
      <c r="D109" s="3" t="s">
        <v>10</v>
      </c>
      <c r="E109" s="18">
        <v>69</v>
      </c>
      <c r="F109" s="6" t="s">
        <v>3460</v>
      </c>
      <c r="G109" s="3" t="s">
        <v>7033</v>
      </c>
      <c r="H109" s="3" t="s">
        <v>7035</v>
      </c>
      <c r="I109" s="3" t="s">
        <v>7036</v>
      </c>
    </row>
    <row r="110" spans="1:15" s="13" customFormat="1" ht="20.100000000000001" customHeight="1">
      <c r="A110" s="36">
        <v>1</v>
      </c>
      <c r="B110" s="5" t="s">
        <v>6948</v>
      </c>
      <c r="C110" s="3" t="s">
        <v>14</v>
      </c>
      <c r="D110" s="3" t="s">
        <v>10</v>
      </c>
      <c r="E110" s="18">
        <v>66</v>
      </c>
      <c r="F110" s="6" t="s">
        <v>3339</v>
      </c>
      <c r="G110" s="3" t="s">
        <v>6947</v>
      </c>
      <c r="H110" s="3" t="s">
        <v>6949</v>
      </c>
      <c r="I110" s="3" t="s">
        <v>6950</v>
      </c>
    </row>
    <row r="111" spans="1:15" s="13" customFormat="1" ht="20.100000000000001" customHeight="1">
      <c r="A111" s="36">
        <v>1</v>
      </c>
      <c r="B111" s="5" t="s">
        <v>6951</v>
      </c>
      <c r="C111" s="3" t="s">
        <v>14</v>
      </c>
      <c r="D111" s="3" t="s">
        <v>10</v>
      </c>
      <c r="E111" s="18">
        <v>66</v>
      </c>
      <c r="F111" s="6" t="s">
        <v>3339</v>
      </c>
      <c r="G111" s="3" t="s">
        <v>6947</v>
      </c>
      <c r="H111" s="3" t="s">
        <v>6949</v>
      </c>
      <c r="I111" s="3" t="s">
        <v>5363</v>
      </c>
    </row>
    <row r="112" spans="1:15" s="13" customFormat="1" ht="20.100000000000001" customHeight="1">
      <c r="A112" s="36">
        <v>1</v>
      </c>
      <c r="B112" s="5" t="s">
        <v>6955</v>
      </c>
      <c r="C112" s="3" t="s">
        <v>3336</v>
      </c>
      <c r="D112" s="3" t="s">
        <v>10</v>
      </c>
      <c r="E112" s="18">
        <v>56</v>
      </c>
      <c r="F112" s="6" t="s">
        <v>3339</v>
      </c>
      <c r="G112" s="3" t="s">
        <v>6947</v>
      </c>
      <c r="H112" s="3" t="s">
        <v>6953</v>
      </c>
      <c r="I112" s="3" t="s">
        <v>6954</v>
      </c>
    </row>
    <row r="113" spans="1:9" s="13" customFormat="1" ht="20.100000000000001" customHeight="1">
      <c r="A113" s="36">
        <v>1</v>
      </c>
      <c r="B113" s="5" t="s">
        <v>6963</v>
      </c>
      <c r="C113" s="3" t="s">
        <v>66</v>
      </c>
      <c r="D113" s="3" t="s">
        <v>10</v>
      </c>
      <c r="E113" s="18">
        <v>56</v>
      </c>
      <c r="F113" s="6" t="s">
        <v>3339</v>
      </c>
      <c r="G113" s="3" t="s">
        <v>6956</v>
      </c>
      <c r="H113" s="3" t="s">
        <v>6964</v>
      </c>
      <c r="I113" s="3" t="s">
        <v>6965</v>
      </c>
    </row>
    <row r="114" spans="1:9" s="13" customFormat="1" ht="20.100000000000001" customHeight="1">
      <c r="A114" s="36">
        <v>1</v>
      </c>
      <c r="B114" s="5" t="s">
        <v>6943</v>
      </c>
      <c r="C114" s="3" t="s">
        <v>36</v>
      </c>
      <c r="D114" s="3" t="s">
        <v>10</v>
      </c>
      <c r="E114" s="18">
        <v>55</v>
      </c>
      <c r="F114" s="6" t="s">
        <v>3290</v>
      </c>
      <c r="G114" s="6" t="s">
        <v>1000</v>
      </c>
      <c r="H114" s="3" t="s">
        <v>1019</v>
      </c>
      <c r="I114" s="3" t="s">
        <v>1020</v>
      </c>
    </row>
    <row r="115" spans="1:9" s="13" customFormat="1" ht="20.100000000000001" customHeight="1">
      <c r="A115" s="36">
        <v>1</v>
      </c>
      <c r="B115" s="5" t="s">
        <v>6974</v>
      </c>
      <c r="C115" s="3" t="s">
        <v>36</v>
      </c>
      <c r="D115" s="3" t="s">
        <v>10</v>
      </c>
      <c r="E115" s="18">
        <v>55</v>
      </c>
      <c r="F115" s="6" t="s">
        <v>3339</v>
      </c>
      <c r="G115" s="6" t="s">
        <v>6970</v>
      </c>
      <c r="H115" s="17" t="s">
        <v>6975</v>
      </c>
      <c r="I115" s="17" t="s">
        <v>6976</v>
      </c>
    </row>
    <row r="116" spans="1:9" s="13" customFormat="1" ht="20.100000000000001" customHeight="1">
      <c r="A116" s="36">
        <v>1</v>
      </c>
      <c r="B116" s="5" t="s">
        <v>7031</v>
      </c>
      <c r="C116" s="3" t="s">
        <v>36</v>
      </c>
      <c r="D116" s="3" t="s">
        <v>10</v>
      </c>
      <c r="E116" s="18">
        <v>50</v>
      </c>
      <c r="F116" s="6" t="s">
        <v>3460</v>
      </c>
      <c r="G116" s="3" t="s">
        <v>7024</v>
      </c>
      <c r="H116" s="3" t="s">
        <v>7029</v>
      </c>
      <c r="I116" s="3" t="s">
        <v>7030</v>
      </c>
    </row>
    <row r="117" spans="1:9" s="13" customFormat="1" ht="20.100000000000001" customHeight="1">
      <c r="A117" s="36">
        <v>1</v>
      </c>
      <c r="B117" s="5" t="s">
        <v>6969</v>
      </c>
      <c r="C117" s="3" t="s">
        <v>36</v>
      </c>
      <c r="D117" s="3" t="s">
        <v>10</v>
      </c>
      <c r="E117" s="18">
        <v>48</v>
      </c>
      <c r="F117" s="6" t="s">
        <v>3339</v>
      </c>
      <c r="G117" s="3" t="s">
        <v>3340</v>
      </c>
      <c r="H117" s="3" t="s">
        <v>3341</v>
      </c>
      <c r="I117" s="3" t="s">
        <v>3342</v>
      </c>
    </row>
    <row r="118" spans="1:9" s="13" customFormat="1" ht="20.100000000000001" customHeight="1">
      <c r="A118" s="36">
        <v>1</v>
      </c>
      <c r="B118" s="5" t="s">
        <v>7002</v>
      </c>
      <c r="C118" s="3" t="s">
        <v>66</v>
      </c>
      <c r="D118" s="3" t="s">
        <v>10</v>
      </c>
      <c r="E118" s="18">
        <v>44</v>
      </c>
      <c r="F118" s="6" t="s">
        <v>3339</v>
      </c>
      <c r="G118" s="3" t="s">
        <v>6998</v>
      </c>
      <c r="H118" s="3" t="s">
        <v>7003</v>
      </c>
      <c r="I118" s="3" t="s">
        <v>7004</v>
      </c>
    </row>
    <row r="119" spans="1:9" s="13" customFormat="1" ht="20.100000000000001" customHeight="1">
      <c r="A119" s="36">
        <v>1</v>
      </c>
      <c r="B119" s="5" t="s">
        <v>7028</v>
      </c>
      <c r="C119" s="3" t="s">
        <v>36</v>
      </c>
      <c r="D119" s="3" t="s">
        <v>10</v>
      </c>
      <c r="E119" s="18">
        <v>37</v>
      </c>
      <c r="F119" s="6" t="s">
        <v>3460</v>
      </c>
      <c r="G119" s="3" t="s">
        <v>7024</v>
      </c>
      <c r="H119" s="3" t="s">
        <v>7029</v>
      </c>
      <c r="I119" s="3" t="s">
        <v>7030</v>
      </c>
    </row>
    <row r="120" spans="1:9" s="13" customFormat="1" ht="20.100000000000001" customHeight="1">
      <c r="A120" s="36">
        <v>1</v>
      </c>
      <c r="B120" s="5" t="s">
        <v>7032</v>
      </c>
      <c r="C120" s="3" t="s">
        <v>35</v>
      </c>
      <c r="D120" s="3" t="s">
        <v>10</v>
      </c>
      <c r="E120" s="18">
        <v>37</v>
      </c>
      <c r="F120" s="6" t="s">
        <v>3460</v>
      </c>
      <c r="G120" s="3" t="s">
        <v>7024</v>
      </c>
      <c r="H120" s="3" t="s">
        <v>7029</v>
      </c>
      <c r="I120" s="3" t="s">
        <v>7030</v>
      </c>
    </row>
    <row r="121" spans="1:9" s="13" customFormat="1" ht="20.100000000000001" customHeight="1">
      <c r="A121" s="36">
        <v>1</v>
      </c>
      <c r="B121" s="5" t="s">
        <v>5365</v>
      </c>
      <c r="C121" s="3" t="s">
        <v>66</v>
      </c>
      <c r="D121" s="3" t="s">
        <v>10</v>
      </c>
      <c r="E121" s="18">
        <v>31.18</v>
      </c>
      <c r="F121" s="6" t="s">
        <v>3339</v>
      </c>
      <c r="G121" s="3" t="s">
        <v>7005</v>
      </c>
      <c r="H121" s="3" t="s">
        <v>5366</v>
      </c>
      <c r="I121" s="3" t="s">
        <v>5367</v>
      </c>
    </row>
    <row r="122" spans="1:9" s="13" customFormat="1" ht="20.100000000000001" customHeight="1">
      <c r="A122" s="36">
        <v>1</v>
      </c>
      <c r="B122" s="23" t="s">
        <v>6973</v>
      </c>
      <c r="C122" s="3" t="s">
        <v>35</v>
      </c>
      <c r="D122" s="3" t="s">
        <v>10</v>
      </c>
      <c r="E122" s="18">
        <v>31</v>
      </c>
      <c r="F122" s="6" t="s">
        <v>3339</v>
      </c>
      <c r="G122" s="6" t="s">
        <v>6970</v>
      </c>
      <c r="H122" s="17" t="s">
        <v>6972</v>
      </c>
      <c r="I122" s="17" t="s">
        <v>5364</v>
      </c>
    </row>
    <row r="123" spans="1:9" s="13" customFormat="1" ht="20.100000000000001" customHeight="1">
      <c r="A123" s="36">
        <v>1</v>
      </c>
      <c r="B123" s="5" t="s">
        <v>6944</v>
      </c>
      <c r="C123" s="3" t="s">
        <v>36</v>
      </c>
      <c r="D123" s="3" t="s">
        <v>10</v>
      </c>
      <c r="E123" s="18">
        <v>30</v>
      </c>
      <c r="F123" s="6" t="s">
        <v>3387</v>
      </c>
      <c r="G123" s="6" t="s">
        <v>1000</v>
      </c>
      <c r="H123" s="3" t="s">
        <v>1005</v>
      </c>
      <c r="I123" s="3" t="s">
        <v>1006</v>
      </c>
    </row>
    <row r="124" spans="1:9" s="13" customFormat="1" ht="20.100000000000001" customHeight="1">
      <c r="A124" s="36">
        <v>1</v>
      </c>
      <c r="B124" s="5" t="s">
        <v>6960</v>
      </c>
      <c r="C124" s="3" t="s">
        <v>34</v>
      </c>
      <c r="D124" s="3" t="s">
        <v>10</v>
      </c>
      <c r="E124" s="18">
        <v>30</v>
      </c>
      <c r="F124" s="6" t="s">
        <v>3339</v>
      </c>
      <c r="G124" s="3" t="s">
        <v>6956</v>
      </c>
      <c r="H124" s="3" t="s">
        <v>6961</v>
      </c>
      <c r="I124" s="3" t="s">
        <v>6962</v>
      </c>
    </row>
    <row r="125" spans="1:9" s="13" customFormat="1" ht="20.100000000000001" customHeight="1">
      <c r="A125" s="36">
        <v>1</v>
      </c>
      <c r="B125" s="5" t="s">
        <v>7017</v>
      </c>
      <c r="C125" s="3" t="s">
        <v>14</v>
      </c>
      <c r="D125" s="3" t="s">
        <v>10</v>
      </c>
      <c r="E125" s="18">
        <v>30</v>
      </c>
      <c r="F125" s="6" t="s">
        <v>3460</v>
      </c>
      <c r="G125" s="6" t="s">
        <v>7013</v>
      </c>
      <c r="H125" s="3" t="s">
        <v>7018</v>
      </c>
      <c r="I125" s="3" t="s">
        <v>7019</v>
      </c>
    </row>
    <row r="126" spans="1:9" s="13" customFormat="1" ht="20.100000000000001" customHeight="1">
      <c r="A126" s="36">
        <v>1</v>
      </c>
      <c r="B126" s="5" t="s">
        <v>6946</v>
      </c>
      <c r="C126" s="3" t="s">
        <v>36</v>
      </c>
      <c r="D126" s="3" t="s">
        <v>10</v>
      </c>
      <c r="E126" s="18">
        <v>29</v>
      </c>
      <c r="F126" s="6" t="s">
        <v>3328</v>
      </c>
      <c r="G126" s="3" t="s">
        <v>1000</v>
      </c>
      <c r="H126" s="3" t="s">
        <v>1012</v>
      </c>
      <c r="I126" s="3" t="s">
        <v>5362</v>
      </c>
    </row>
    <row r="127" spans="1:9" s="13" customFormat="1" ht="20.100000000000001" customHeight="1">
      <c r="A127" s="36">
        <v>1</v>
      </c>
      <c r="B127" s="5" t="s">
        <v>7014</v>
      </c>
      <c r="C127" s="3" t="s">
        <v>14</v>
      </c>
      <c r="D127" s="3" t="s">
        <v>10</v>
      </c>
      <c r="E127" s="18">
        <v>28</v>
      </c>
      <c r="F127" s="6" t="s">
        <v>3460</v>
      </c>
      <c r="G127" s="6" t="s">
        <v>7013</v>
      </c>
      <c r="H127" s="3" t="s">
        <v>7015</v>
      </c>
      <c r="I127" s="3" t="s">
        <v>7016</v>
      </c>
    </row>
    <row r="128" spans="1:9" s="13" customFormat="1" ht="20.100000000000001" customHeight="1">
      <c r="A128" s="36">
        <v>1</v>
      </c>
      <c r="B128" s="23" t="s">
        <v>6971</v>
      </c>
      <c r="C128" s="3" t="s">
        <v>35</v>
      </c>
      <c r="D128" s="3" t="s">
        <v>10</v>
      </c>
      <c r="E128" s="18">
        <v>26</v>
      </c>
      <c r="F128" s="6" t="s">
        <v>3339</v>
      </c>
      <c r="G128" s="6" t="s">
        <v>6970</v>
      </c>
      <c r="H128" s="17" t="s">
        <v>6972</v>
      </c>
      <c r="I128" s="17" t="s">
        <v>5364</v>
      </c>
    </row>
    <row r="129" spans="1:9" s="13" customFormat="1" ht="20.100000000000001" customHeight="1">
      <c r="A129" s="36">
        <v>1</v>
      </c>
      <c r="B129" s="5" t="s">
        <v>7025</v>
      </c>
      <c r="C129" s="3" t="s">
        <v>36</v>
      </c>
      <c r="D129" s="3" t="s">
        <v>10</v>
      </c>
      <c r="E129" s="18">
        <v>26</v>
      </c>
      <c r="F129" s="6" t="s">
        <v>3460</v>
      </c>
      <c r="G129" s="3" t="s">
        <v>7024</v>
      </c>
      <c r="H129" s="3" t="s">
        <v>7026</v>
      </c>
      <c r="I129" s="3" t="s">
        <v>7027</v>
      </c>
    </row>
    <row r="130" spans="1:9" s="13" customFormat="1" ht="20.100000000000001" customHeight="1">
      <c r="A130" s="36">
        <v>1</v>
      </c>
      <c r="B130" s="5" t="s">
        <v>6945</v>
      </c>
      <c r="C130" s="3" t="s">
        <v>36</v>
      </c>
      <c r="D130" s="3" t="s">
        <v>10</v>
      </c>
      <c r="E130" s="18">
        <v>23</v>
      </c>
      <c r="F130" s="6" t="s">
        <v>3313</v>
      </c>
      <c r="G130" s="6" t="s">
        <v>1000</v>
      </c>
      <c r="H130" s="3" t="s">
        <v>1009</v>
      </c>
      <c r="I130" s="3" t="s">
        <v>1010</v>
      </c>
    </row>
    <row r="131" spans="1:9" s="13" customFormat="1" ht="20.100000000000001" customHeight="1">
      <c r="A131" s="36">
        <v>1</v>
      </c>
      <c r="B131" s="5" t="s">
        <v>6966</v>
      </c>
      <c r="C131" s="3" t="s">
        <v>36</v>
      </c>
      <c r="D131" s="3" t="s">
        <v>10</v>
      </c>
      <c r="E131" s="18">
        <v>23</v>
      </c>
      <c r="F131" s="6" t="s">
        <v>3339</v>
      </c>
      <c r="G131" s="3" t="s">
        <v>3340</v>
      </c>
      <c r="H131" s="3" t="s">
        <v>6967</v>
      </c>
      <c r="I131" s="3" t="s">
        <v>6968</v>
      </c>
    </row>
    <row r="132" spans="1:9" s="13" customFormat="1" ht="20.100000000000001" customHeight="1">
      <c r="A132" s="36">
        <v>1</v>
      </c>
      <c r="B132" s="5" t="s">
        <v>6977</v>
      </c>
      <c r="C132" s="3" t="s">
        <v>36</v>
      </c>
      <c r="D132" s="3" t="s">
        <v>10</v>
      </c>
      <c r="E132" s="18">
        <v>23</v>
      </c>
      <c r="F132" s="6" t="s">
        <v>3339</v>
      </c>
      <c r="G132" s="6" t="s">
        <v>6970</v>
      </c>
      <c r="H132" s="17" t="s">
        <v>6978</v>
      </c>
      <c r="I132" s="17" t="s">
        <v>6979</v>
      </c>
    </row>
    <row r="133" spans="1:9" s="13" customFormat="1" ht="20.100000000000001" customHeight="1">
      <c r="A133" s="36">
        <v>1</v>
      </c>
      <c r="B133" s="5" t="s">
        <v>6988</v>
      </c>
      <c r="C133" s="3" t="s">
        <v>6989</v>
      </c>
      <c r="D133" s="3" t="s">
        <v>10</v>
      </c>
      <c r="E133" s="18">
        <v>23</v>
      </c>
      <c r="F133" s="6" t="s">
        <v>3339</v>
      </c>
      <c r="G133" s="3" t="s">
        <v>6987</v>
      </c>
      <c r="H133" s="3" t="s">
        <v>6990</v>
      </c>
      <c r="I133" s="3" t="s">
        <v>6991</v>
      </c>
    </row>
    <row r="134" spans="1:9" s="13" customFormat="1" ht="20.100000000000001" customHeight="1">
      <c r="A134" s="36">
        <v>1</v>
      </c>
      <c r="B134" s="5" t="s">
        <v>6981</v>
      </c>
      <c r="C134" s="3" t="s">
        <v>36</v>
      </c>
      <c r="D134" s="3" t="s">
        <v>10</v>
      </c>
      <c r="E134" s="18">
        <v>22</v>
      </c>
      <c r="F134" s="6" t="s">
        <v>3339</v>
      </c>
      <c r="G134" s="6" t="s">
        <v>6980</v>
      </c>
      <c r="H134" s="3" t="s">
        <v>6982</v>
      </c>
      <c r="I134" s="3" t="s">
        <v>6983</v>
      </c>
    </row>
    <row r="135" spans="1:9" s="13" customFormat="1" ht="20.100000000000001" customHeight="1">
      <c r="A135" s="36">
        <v>1</v>
      </c>
      <c r="B135" s="5" t="s">
        <v>6992</v>
      </c>
      <c r="C135" s="3" t="s">
        <v>6989</v>
      </c>
      <c r="D135" s="3" t="s">
        <v>3338</v>
      </c>
      <c r="E135" s="18">
        <v>22</v>
      </c>
      <c r="F135" s="6" t="s">
        <v>3339</v>
      </c>
      <c r="G135" s="3" t="s">
        <v>6987</v>
      </c>
      <c r="H135" s="3" t="s">
        <v>6993</v>
      </c>
      <c r="I135" s="3" t="s">
        <v>6994</v>
      </c>
    </row>
    <row r="136" spans="1:9" s="13" customFormat="1" ht="20.100000000000001" customHeight="1">
      <c r="A136" s="36">
        <v>1</v>
      </c>
      <c r="B136" s="5" t="s">
        <v>5368</v>
      </c>
      <c r="C136" s="3" t="s">
        <v>35</v>
      </c>
      <c r="D136" s="3" t="s">
        <v>10</v>
      </c>
      <c r="E136" s="18">
        <v>14</v>
      </c>
      <c r="F136" s="6" t="s">
        <v>7006</v>
      </c>
      <c r="G136" s="6" t="s">
        <v>1025</v>
      </c>
      <c r="H136" s="3" t="s">
        <v>1041</v>
      </c>
      <c r="I136" s="3" t="s">
        <v>1042</v>
      </c>
    </row>
    <row r="137" spans="1:9" s="13" customFormat="1" ht="20.100000000000001" customHeight="1">
      <c r="A137" s="36">
        <v>1</v>
      </c>
      <c r="B137" s="5" t="s">
        <v>6952</v>
      </c>
      <c r="C137" s="3" t="s">
        <v>3336</v>
      </c>
      <c r="D137" s="3" t="s">
        <v>10</v>
      </c>
      <c r="E137" s="18">
        <v>10</v>
      </c>
      <c r="F137" s="6" t="s">
        <v>3339</v>
      </c>
      <c r="G137" s="3" t="s">
        <v>6947</v>
      </c>
      <c r="H137" s="3" t="s">
        <v>6953</v>
      </c>
      <c r="I137" s="3" t="s">
        <v>6954</v>
      </c>
    </row>
    <row r="138" spans="1:9" s="13" customFormat="1" ht="20.100000000000001" customHeight="1">
      <c r="A138" s="36">
        <v>1</v>
      </c>
      <c r="B138" s="5" t="s">
        <v>6957</v>
      </c>
      <c r="C138" s="3" t="s">
        <v>35</v>
      </c>
      <c r="D138" s="3" t="s">
        <v>67</v>
      </c>
      <c r="E138" s="18">
        <v>10</v>
      </c>
      <c r="F138" s="6" t="s">
        <v>3339</v>
      </c>
      <c r="G138" s="3" t="s">
        <v>6956</v>
      </c>
      <c r="H138" s="3" t="s">
        <v>6958</v>
      </c>
      <c r="I138" s="3" t="s">
        <v>6959</v>
      </c>
    </row>
    <row r="139" spans="1:9" s="13" customFormat="1" ht="20.100000000000001" customHeight="1">
      <c r="A139" s="36">
        <v>1</v>
      </c>
      <c r="B139" s="5" t="s">
        <v>5277</v>
      </c>
      <c r="C139" s="3" t="s">
        <v>36</v>
      </c>
      <c r="D139" s="3" t="s">
        <v>10</v>
      </c>
      <c r="E139" s="27">
        <v>237</v>
      </c>
      <c r="F139" s="3" t="s">
        <v>6636</v>
      </c>
      <c r="G139" s="3" t="s">
        <v>6637</v>
      </c>
      <c r="H139" s="3" t="s">
        <v>5278</v>
      </c>
      <c r="I139" s="3" t="s">
        <v>5279</v>
      </c>
    </row>
    <row r="140" spans="1:9" s="13" customFormat="1" ht="20.100000000000001" customHeight="1">
      <c r="A140" s="36">
        <v>1</v>
      </c>
      <c r="B140" s="5" t="s">
        <v>5264</v>
      </c>
      <c r="C140" s="3" t="s">
        <v>35</v>
      </c>
      <c r="D140" s="3" t="s">
        <v>10</v>
      </c>
      <c r="E140" s="27">
        <v>185</v>
      </c>
      <c r="F140" s="3" t="s">
        <v>2676</v>
      </c>
      <c r="G140" s="3" t="s">
        <v>6628</v>
      </c>
      <c r="H140" s="3" t="s">
        <v>5265</v>
      </c>
      <c r="I140" s="3" t="s">
        <v>5266</v>
      </c>
    </row>
    <row r="141" spans="1:9" s="13" customFormat="1" ht="20.100000000000001" customHeight="1">
      <c r="A141" s="36">
        <v>1</v>
      </c>
      <c r="B141" s="5" t="s">
        <v>5283</v>
      </c>
      <c r="C141" s="3" t="s">
        <v>35</v>
      </c>
      <c r="D141" s="3" t="s">
        <v>10</v>
      </c>
      <c r="E141" s="27">
        <v>143</v>
      </c>
      <c r="F141" s="3" t="s">
        <v>2660</v>
      </c>
      <c r="G141" s="3" t="s">
        <v>6638</v>
      </c>
      <c r="H141" s="3" t="s">
        <v>5282</v>
      </c>
      <c r="I141" s="3" t="s">
        <v>6639</v>
      </c>
    </row>
    <row r="142" spans="1:9" s="13" customFormat="1" ht="20.100000000000001" customHeight="1">
      <c r="A142" s="36">
        <v>1</v>
      </c>
      <c r="B142" s="5" t="s">
        <v>5281</v>
      </c>
      <c r="C142" s="3" t="s">
        <v>35</v>
      </c>
      <c r="D142" s="3" t="s">
        <v>10</v>
      </c>
      <c r="E142" s="27">
        <v>139</v>
      </c>
      <c r="F142" s="3" t="s">
        <v>2660</v>
      </c>
      <c r="G142" s="3" t="s">
        <v>6638</v>
      </c>
      <c r="H142" s="3" t="s">
        <v>5282</v>
      </c>
      <c r="I142" s="3" t="s">
        <v>6639</v>
      </c>
    </row>
    <row r="143" spans="1:9" s="13" customFormat="1" ht="20.100000000000001" customHeight="1">
      <c r="A143" s="36">
        <v>1</v>
      </c>
      <c r="B143" s="5" t="s">
        <v>5269</v>
      </c>
      <c r="C143" s="3" t="s">
        <v>6631</v>
      </c>
      <c r="D143" s="3" t="s">
        <v>4258</v>
      </c>
      <c r="E143" s="27">
        <v>103</v>
      </c>
      <c r="F143" s="3" t="s">
        <v>2741</v>
      </c>
      <c r="G143" s="3" t="s">
        <v>6630</v>
      </c>
      <c r="H143" s="3" t="s">
        <v>597</v>
      </c>
      <c r="I143" s="3" t="s">
        <v>598</v>
      </c>
    </row>
    <row r="144" spans="1:9" s="13" customFormat="1" ht="20.100000000000001" customHeight="1">
      <c r="A144" s="36">
        <v>1</v>
      </c>
      <c r="B144" s="5" t="s">
        <v>5262</v>
      </c>
      <c r="C144" s="3" t="s">
        <v>36</v>
      </c>
      <c r="D144" s="3" t="s">
        <v>10</v>
      </c>
      <c r="E144" s="27">
        <v>90.855000000000004</v>
      </c>
      <c r="F144" s="3" t="s">
        <v>2771</v>
      </c>
      <c r="G144" s="3" t="s">
        <v>574</v>
      </c>
      <c r="H144" s="3" t="s">
        <v>576</v>
      </c>
      <c r="I144" s="3" t="s">
        <v>577</v>
      </c>
    </row>
    <row r="145" spans="1:9" s="13" customFormat="1" ht="20.100000000000001" customHeight="1">
      <c r="A145" s="36">
        <v>1</v>
      </c>
      <c r="B145" s="5" t="s">
        <v>6627</v>
      </c>
      <c r="C145" s="3" t="s">
        <v>36</v>
      </c>
      <c r="D145" s="3" t="s">
        <v>10</v>
      </c>
      <c r="E145" s="27">
        <v>76</v>
      </c>
      <c r="F145" s="3" t="s">
        <v>2702</v>
      </c>
      <c r="G145" s="3" t="s">
        <v>6626</v>
      </c>
      <c r="H145" s="3" t="s">
        <v>585</v>
      </c>
      <c r="I145" s="3" t="s">
        <v>586</v>
      </c>
    </row>
    <row r="146" spans="1:9" s="13" customFormat="1" ht="20.100000000000001" customHeight="1">
      <c r="A146" s="36">
        <v>1</v>
      </c>
      <c r="B146" s="5" t="s">
        <v>5263</v>
      </c>
      <c r="C146" s="3" t="s">
        <v>35</v>
      </c>
      <c r="D146" s="3" t="s">
        <v>10</v>
      </c>
      <c r="E146" s="27">
        <v>61</v>
      </c>
      <c r="F146" s="3" t="s">
        <v>2671</v>
      </c>
      <c r="G146" s="3" t="s">
        <v>574</v>
      </c>
      <c r="H146" s="3" t="s">
        <v>663</v>
      </c>
      <c r="I146" s="3" t="s">
        <v>664</v>
      </c>
    </row>
    <row r="147" spans="1:9" s="13" customFormat="1" ht="20.100000000000001" customHeight="1">
      <c r="A147" s="36">
        <v>1</v>
      </c>
      <c r="B147" s="5" t="s">
        <v>5276</v>
      </c>
      <c r="C147" s="3" t="s">
        <v>192</v>
      </c>
      <c r="D147" s="3" t="s">
        <v>10</v>
      </c>
      <c r="E147" s="27">
        <v>45</v>
      </c>
      <c r="F147" s="3" t="s">
        <v>6634</v>
      </c>
      <c r="G147" s="3" t="s">
        <v>6635</v>
      </c>
      <c r="H147" s="3" t="s">
        <v>742</v>
      </c>
      <c r="I147" s="3" t="s">
        <v>743</v>
      </c>
    </row>
    <row r="148" spans="1:9" s="13" customFormat="1" ht="20.100000000000001" customHeight="1">
      <c r="A148" s="36">
        <v>1</v>
      </c>
      <c r="B148" s="5" t="s">
        <v>5270</v>
      </c>
      <c r="C148" s="3" t="s">
        <v>34</v>
      </c>
      <c r="D148" s="3" t="s">
        <v>10</v>
      </c>
      <c r="E148" s="27">
        <v>39</v>
      </c>
      <c r="F148" s="3" t="s">
        <v>2674</v>
      </c>
      <c r="G148" s="3" t="s">
        <v>6632</v>
      </c>
      <c r="H148" s="3" t="s">
        <v>5271</v>
      </c>
      <c r="I148" s="3" t="s">
        <v>5272</v>
      </c>
    </row>
    <row r="149" spans="1:9" s="13" customFormat="1" ht="20.100000000000001" customHeight="1">
      <c r="A149" s="36">
        <v>1</v>
      </c>
      <c r="B149" s="5" t="s">
        <v>6629</v>
      </c>
      <c r="C149" s="3" t="s">
        <v>35</v>
      </c>
      <c r="D149" s="3" t="s">
        <v>10</v>
      </c>
      <c r="E149" s="27">
        <v>30</v>
      </c>
      <c r="F149" s="3" t="s">
        <v>2660</v>
      </c>
      <c r="G149" s="3" t="s">
        <v>780</v>
      </c>
      <c r="H149" s="3" t="s">
        <v>5267</v>
      </c>
      <c r="I149" s="3" t="s">
        <v>5268</v>
      </c>
    </row>
    <row r="150" spans="1:9" s="13" customFormat="1" ht="20.100000000000001" customHeight="1">
      <c r="A150" s="36">
        <v>1</v>
      </c>
      <c r="B150" s="5" t="s">
        <v>5273</v>
      </c>
      <c r="C150" s="3" t="s">
        <v>35</v>
      </c>
      <c r="D150" s="3" t="s">
        <v>10</v>
      </c>
      <c r="E150" s="27">
        <v>25</v>
      </c>
      <c r="F150" s="3" t="s">
        <v>2676</v>
      </c>
      <c r="G150" s="3" t="s">
        <v>6633</v>
      </c>
      <c r="H150" s="3" t="s">
        <v>5274</v>
      </c>
      <c r="I150" s="3" t="s">
        <v>5275</v>
      </c>
    </row>
    <row r="151" spans="1:9" s="13" customFormat="1" ht="20.100000000000001" customHeight="1">
      <c r="A151" s="36">
        <v>1</v>
      </c>
      <c r="B151" s="5" t="s">
        <v>5280</v>
      </c>
      <c r="C151" s="3" t="s">
        <v>192</v>
      </c>
      <c r="D151" s="3" t="s">
        <v>10</v>
      </c>
      <c r="E151" s="27">
        <v>15</v>
      </c>
      <c r="F151" s="3" t="s">
        <v>2686</v>
      </c>
      <c r="G151" s="3" t="s">
        <v>3829</v>
      </c>
      <c r="H151" s="3" t="s">
        <v>559</v>
      </c>
      <c r="I151" s="3" t="s">
        <v>560</v>
      </c>
    </row>
    <row r="152" spans="1:9" s="13" customFormat="1" ht="20.100000000000001" customHeight="1">
      <c r="A152" s="36">
        <v>1</v>
      </c>
      <c r="B152" s="5" t="s">
        <v>7216</v>
      </c>
      <c r="C152" s="3" t="s">
        <v>36</v>
      </c>
      <c r="D152" s="3" t="s">
        <v>10</v>
      </c>
      <c r="E152" s="27">
        <v>180</v>
      </c>
      <c r="F152" s="3" t="s">
        <v>1080</v>
      </c>
      <c r="G152" s="3" t="s">
        <v>5401</v>
      </c>
      <c r="H152" s="3" t="s">
        <v>7217</v>
      </c>
      <c r="I152" s="3" t="s">
        <v>7218</v>
      </c>
    </row>
    <row r="153" spans="1:9" s="13" customFormat="1" ht="20.100000000000001" customHeight="1">
      <c r="A153" s="36">
        <v>1</v>
      </c>
      <c r="B153" s="5" t="s">
        <v>5428</v>
      </c>
      <c r="C153" s="3" t="s">
        <v>36</v>
      </c>
      <c r="D153" s="3" t="s">
        <v>10</v>
      </c>
      <c r="E153" s="27">
        <v>120</v>
      </c>
      <c r="F153" s="3" t="s">
        <v>1080</v>
      </c>
      <c r="G153" s="3" t="s">
        <v>5401</v>
      </c>
      <c r="H153" s="3" t="s">
        <v>5429</v>
      </c>
      <c r="I153" s="3" t="s">
        <v>5430</v>
      </c>
    </row>
    <row r="154" spans="1:9" s="13" customFormat="1" ht="20.100000000000001" customHeight="1">
      <c r="A154" s="36">
        <v>1</v>
      </c>
      <c r="B154" s="5" t="s">
        <v>5415</v>
      </c>
      <c r="C154" s="3" t="s">
        <v>36</v>
      </c>
      <c r="D154" s="3" t="s">
        <v>10</v>
      </c>
      <c r="E154" s="27">
        <v>74</v>
      </c>
      <c r="F154" s="3" t="s">
        <v>1080</v>
      </c>
      <c r="G154" s="3" t="s">
        <v>1099</v>
      </c>
      <c r="H154" s="3" t="s">
        <v>5416</v>
      </c>
      <c r="I154" s="3" t="s">
        <v>5417</v>
      </c>
    </row>
    <row r="155" spans="1:9" s="13" customFormat="1" ht="20.100000000000001" customHeight="1">
      <c r="A155" s="36">
        <v>1</v>
      </c>
      <c r="B155" s="5" t="s">
        <v>5413</v>
      </c>
      <c r="C155" s="3" t="s">
        <v>35</v>
      </c>
      <c r="D155" s="3" t="s">
        <v>10</v>
      </c>
      <c r="E155" s="27">
        <v>63</v>
      </c>
      <c r="F155" s="3" t="s">
        <v>1080</v>
      </c>
      <c r="G155" s="3" t="s">
        <v>1099</v>
      </c>
      <c r="H155" s="3" t="s">
        <v>5411</v>
      </c>
      <c r="I155" s="3" t="s">
        <v>5412</v>
      </c>
    </row>
    <row r="156" spans="1:9" s="13" customFormat="1" ht="20.100000000000001" customHeight="1">
      <c r="A156" s="36">
        <v>1</v>
      </c>
      <c r="B156" s="5" t="s">
        <v>5410</v>
      </c>
      <c r="C156" s="3" t="s">
        <v>35</v>
      </c>
      <c r="D156" s="3" t="s">
        <v>10</v>
      </c>
      <c r="E156" s="27">
        <v>58</v>
      </c>
      <c r="F156" s="3" t="s">
        <v>1080</v>
      </c>
      <c r="G156" s="3" t="s">
        <v>1099</v>
      </c>
      <c r="H156" s="3" t="s">
        <v>5411</v>
      </c>
      <c r="I156" s="3" t="s">
        <v>5412</v>
      </c>
    </row>
    <row r="157" spans="1:9" s="13" customFormat="1" ht="20.100000000000001" customHeight="1">
      <c r="A157" s="36">
        <v>1</v>
      </c>
      <c r="B157" s="5" t="s">
        <v>5445</v>
      </c>
      <c r="C157" s="3" t="s">
        <v>36</v>
      </c>
      <c r="D157" s="3" t="s">
        <v>10</v>
      </c>
      <c r="E157" s="27">
        <v>53</v>
      </c>
      <c r="F157" s="3" t="s">
        <v>7228</v>
      </c>
      <c r="G157" s="3" t="s">
        <v>5441</v>
      </c>
      <c r="H157" s="3" t="s">
        <v>5446</v>
      </c>
      <c r="I157" s="3" t="s">
        <v>1100</v>
      </c>
    </row>
    <row r="158" spans="1:9" s="13" customFormat="1" ht="20.100000000000001" customHeight="1">
      <c r="A158" s="36">
        <v>1</v>
      </c>
      <c r="B158" s="5" t="s">
        <v>5442</v>
      </c>
      <c r="C158" s="3" t="s">
        <v>36</v>
      </c>
      <c r="D158" s="3" t="s">
        <v>10</v>
      </c>
      <c r="E158" s="27">
        <v>42</v>
      </c>
      <c r="F158" s="3" t="s">
        <v>3985</v>
      </c>
      <c r="G158" s="3" t="s">
        <v>5441</v>
      </c>
      <c r="H158" s="3" t="s">
        <v>5443</v>
      </c>
      <c r="I158" s="3" t="s">
        <v>5444</v>
      </c>
    </row>
    <row r="159" spans="1:9" s="13" customFormat="1" ht="20.100000000000001" customHeight="1">
      <c r="A159" s="36">
        <v>1</v>
      </c>
      <c r="B159" s="5" t="s">
        <v>5431</v>
      </c>
      <c r="C159" s="3" t="s">
        <v>36</v>
      </c>
      <c r="D159" s="3" t="s">
        <v>10</v>
      </c>
      <c r="E159" s="27">
        <v>40</v>
      </c>
      <c r="F159" s="3" t="s">
        <v>1080</v>
      </c>
      <c r="G159" s="3" t="s">
        <v>5401</v>
      </c>
      <c r="H159" s="3" t="s">
        <v>5432</v>
      </c>
      <c r="I159" s="3" t="s">
        <v>5433</v>
      </c>
    </row>
    <row r="160" spans="1:9" s="13" customFormat="1" ht="20.100000000000001" customHeight="1">
      <c r="A160" s="36">
        <v>1</v>
      </c>
      <c r="B160" s="5" t="s">
        <v>5425</v>
      </c>
      <c r="C160" s="3" t="s">
        <v>36</v>
      </c>
      <c r="D160" s="3" t="s">
        <v>10</v>
      </c>
      <c r="E160" s="27">
        <v>33</v>
      </c>
      <c r="F160" s="3" t="s">
        <v>1080</v>
      </c>
      <c r="G160" s="3" t="s">
        <v>5424</v>
      </c>
      <c r="H160" s="3" t="s">
        <v>5426</v>
      </c>
      <c r="I160" s="3" t="s">
        <v>5427</v>
      </c>
    </row>
    <row r="161" spans="1:9" s="13" customFormat="1" ht="20.100000000000001" customHeight="1">
      <c r="A161" s="36">
        <v>1</v>
      </c>
      <c r="B161" s="5" t="s">
        <v>5414</v>
      </c>
      <c r="C161" s="3" t="s">
        <v>36</v>
      </c>
      <c r="D161" s="3" t="s">
        <v>10</v>
      </c>
      <c r="E161" s="27">
        <v>32</v>
      </c>
      <c r="F161" s="3" t="s">
        <v>1080</v>
      </c>
      <c r="G161" s="3" t="s">
        <v>1099</v>
      </c>
      <c r="H161" s="3" t="s">
        <v>1104</v>
      </c>
      <c r="I161" s="3" t="s">
        <v>1105</v>
      </c>
    </row>
    <row r="162" spans="1:9" s="13" customFormat="1" ht="20.100000000000001" customHeight="1">
      <c r="A162" s="36">
        <v>1</v>
      </c>
      <c r="B162" s="5" t="s">
        <v>7219</v>
      </c>
      <c r="C162" s="3" t="s">
        <v>192</v>
      </c>
      <c r="D162" s="3" t="s">
        <v>10</v>
      </c>
      <c r="E162" s="27">
        <v>32</v>
      </c>
      <c r="F162" s="3" t="s">
        <v>3854</v>
      </c>
      <c r="G162" s="3" t="s">
        <v>3858</v>
      </c>
      <c r="H162" s="3" t="s">
        <v>1116</v>
      </c>
      <c r="I162" s="3" t="s">
        <v>1117</v>
      </c>
    </row>
    <row r="163" spans="1:9" s="13" customFormat="1" ht="20.100000000000001" customHeight="1">
      <c r="A163" s="36">
        <v>1</v>
      </c>
      <c r="B163" s="5" t="s">
        <v>5419</v>
      </c>
      <c r="C163" s="3" t="s">
        <v>35</v>
      </c>
      <c r="D163" s="3" t="s">
        <v>10</v>
      </c>
      <c r="E163" s="27">
        <v>27</v>
      </c>
      <c r="F163" s="3" t="s">
        <v>1080</v>
      </c>
      <c r="G163" s="3" t="s">
        <v>1138</v>
      </c>
      <c r="H163" s="3" t="s">
        <v>5420</v>
      </c>
      <c r="I163" s="3" t="s">
        <v>5421</v>
      </c>
    </row>
    <row r="164" spans="1:9" s="13" customFormat="1" ht="20.100000000000001" customHeight="1">
      <c r="A164" s="36">
        <v>1</v>
      </c>
      <c r="B164" s="5" t="s">
        <v>5418</v>
      </c>
      <c r="C164" s="3" t="s">
        <v>192</v>
      </c>
      <c r="D164" s="3" t="s">
        <v>10</v>
      </c>
      <c r="E164" s="27">
        <v>25</v>
      </c>
      <c r="F164" s="3" t="s">
        <v>1080</v>
      </c>
      <c r="G164" s="3" t="s">
        <v>1086</v>
      </c>
      <c r="H164" s="3" t="s">
        <v>1107</v>
      </c>
      <c r="I164" s="3" t="s">
        <v>1108</v>
      </c>
    </row>
    <row r="165" spans="1:9" s="13" customFormat="1" ht="20.100000000000001" customHeight="1">
      <c r="A165" s="36">
        <v>1</v>
      </c>
      <c r="B165" s="5" t="s">
        <v>5422</v>
      </c>
      <c r="C165" s="3" t="s">
        <v>192</v>
      </c>
      <c r="D165" s="3" t="s">
        <v>10</v>
      </c>
      <c r="E165" s="27">
        <v>25</v>
      </c>
      <c r="F165" s="3" t="s">
        <v>1080</v>
      </c>
      <c r="G165" s="3" t="s">
        <v>5404</v>
      </c>
      <c r="H165" s="3" t="s">
        <v>1171</v>
      </c>
      <c r="I165" s="3" t="s">
        <v>5423</v>
      </c>
    </row>
    <row r="166" spans="1:9" s="13" customFormat="1" ht="20.100000000000001" customHeight="1">
      <c r="A166" s="36">
        <v>1</v>
      </c>
      <c r="B166" s="5" t="s">
        <v>5437</v>
      </c>
      <c r="C166" s="3" t="s">
        <v>34</v>
      </c>
      <c r="D166" s="3" t="s">
        <v>10</v>
      </c>
      <c r="E166" s="27">
        <v>12</v>
      </c>
      <c r="F166" s="3" t="s">
        <v>1080</v>
      </c>
      <c r="G166" s="3" t="s">
        <v>5401</v>
      </c>
      <c r="H166" s="3" t="s">
        <v>1321</v>
      </c>
      <c r="I166" s="3" t="s">
        <v>5403</v>
      </c>
    </row>
    <row r="167" spans="1:9" s="13" customFormat="1" ht="20.100000000000001" customHeight="1">
      <c r="A167" s="36">
        <v>1</v>
      </c>
      <c r="B167" s="5" t="s">
        <v>5881</v>
      </c>
      <c r="C167" s="3" t="s">
        <v>34</v>
      </c>
      <c r="D167" s="3" t="s">
        <v>67</v>
      </c>
      <c r="E167" s="27">
        <v>20</v>
      </c>
      <c r="F167" s="3" t="s">
        <v>11</v>
      </c>
      <c r="G167" s="3" t="s">
        <v>5866</v>
      </c>
      <c r="H167" s="3" t="s">
        <v>5882</v>
      </c>
      <c r="I167" s="3" t="s">
        <v>5883</v>
      </c>
    </row>
    <row r="168" spans="1:9" s="13" customFormat="1" ht="20.100000000000001" customHeight="1">
      <c r="A168" s="36">
        <v>1</v>
      </c>
      <c r="B168" s="5" t="s">
        <v>5086</v>
      </c>
      <c r="C168" s="3" t="s">
        <v>35</v>
      </c>
      <c r="D168" s="3" t="s">
        <v>10</v>
      </c>
      <c r="E168" s="27">
        <v>200</v>
      </c>
      <c r="F168" s="3" t="s">
        <v>6046</v>
      </c>
      <c r="G168" s="3" t="s">
        <v>12</v>
      </c>
      <c r="H168" s="3" t="s">
        <v>5087</v>
      </c>
      <c r="I168" s="3" t="s">
        <v>5088</v>
      </c>
    </row>
    <row r="169" spans="1:9" s="13" customFormat="1" ht="20.100000000000001" customHeight="1">
      <c r="A169" s="36">
        <v>1</v>
      </c>
      <c r="B169" s="5" t="s">
        <v>8001</v>
      </c>
      <c r="C169" s="3" t="s">
        <v>5612</v>
      </c>
      <c r="D169" s="3" t="s">
        <v>67</v>
      </c>
      <c r="E169" s="27">
        <v>29</v>
      </c>
      <c r="F169" s="3" t="s">
        <v>7995</v>
      </c>
      <c r="G169" s="3" t="s">
        <v>8000</v>
      </c>
      <c r="H169" s="3" t="s">
        <v>8002</v>
      </c>
      <c r="I169" s="3" t="s">
        <v>8003</v>
      </c>
    </row>
    <row r="170" spans="1:9" s="13" customFormat="1" ht="20.100000000000001" customHeight="1">
      <c r="A170" s="36">
        <v>1</v>
      </c>
      <c r="B170" s="5" t="s">
        <v>5702</v>
      </c>
      <c r="C170" s="3" t="s">
        <v>35</v>
      </c>
      <c r="D170" s="3" t="s">
        <v>10</v>
      </c>
      <c r="E170" s="18">
        <v>273</v>
      </c>
      <c r="F170" s="3" t="s">
        <v>1503</v>
      </c>
      <c r="G170" s="3" t="s">
        <v>5701</v>
      </c>
      <c r="H170" s="3" t="s">
        <v>5703</v>
      </c>
      <c r="I170" s="3" t="s">
        <v>5704</v>
      </c>
    </row>
    <row r="171" spans="1:9" s="13" customFormat="1" ht="20.100000000000001" customHeight="1">
      <c r="A171" s="36">
        <v>1</v>
      </c>
      <c r="B171" s="5" t="s">
        <v>5705</v>
      </c>
      <c r="C171" s="3" t="s">
        <v>35</v>
      </c>
      <c r="D171" s="3" t="s">
        <v>10</v>
      </c>
      <c r="E171" s="27">
        <v>78</v>
      </c>
      <c r="F171" s="3" t="s">
        <v>1503</v>
      </c>
      <c r="G171" s="3" t="s">
        <v>5701</v>
      </c>
      <c r="H171" s="3" t="s">
        <v>5706</v>
      </c>
      <c r="I171" s="3" t="s">
        <v>5707</v>
      </c>
    </row>
    <row r="172" spans="1:9" s="13" customFormat="1" ht="20.100000000000001" customHeight="1">
      <c r="A172" s="36">
        <v>1</v>
      </c>
      <c r="B172" s="5" t="s">
        <v>5784</v>
      </c>
      <c r="C172" s="3" t="s">
        <v>192</v>
      </c>
      <c r="D172" s="3" t="s">
        <v>10</v>
      </c>
      <c r="E172" s="18">
        <v>70</v>
      </c>
      <c r="F172" s="3" t="s">
        <v>1503</v>
      </c>
      <c r="G172" s="6" t="s">
        <v>1529</v>
      </c>
      <c r="H172" s="3" t="s">
        <v>5785</v>
      </c>
      <c r="I172" s="3">
        <v>7586</v>
      </c>
    </row>
    <row r="173" spans="1:9" s="13" customFormat="1" ht="20.100000000000001" customHeight="1">
      <c r="A173" s="36">
        <v>1</v>
      </c>
      <c r="B173" s="5" t="s">
        <v>5697</v>
      </c>
      <c r="C173" s="3" t="s">
        <v>35</v>
      </c>
      <c r="D173" s="3" t="s">
        <v>10</v>
      </c>
      <c r="E173" s="18">
        <v>27</v>
      </c>
      <c r="F173" s="3" t="s">
        <v>1503</v>
      </c>
      <c r="G173" s="3" t="s">
        <v>1504</v>
      </c>
      <c r="H173" s="3" t="s">
        <v>1514</v>
      </c>
      <c r="I173" s="3" t="s">
        <v>7879</v>
      </c>
    </row>
    <row r="174" spans="1:9" s="13" customFormat="1" ht="20.100000000000001" customHeight="1">
      <c r="A174" s="36">
        <v>1</v>
      </c>
      <c r="B174" s="5" t="s">
        <v>6694</v>
      </c>
      <c r="C174" s="3" t="s">
        <v>35</v>
      </c>
      <c r="D174" s="3" t="s">
        <v>10</v>
      </c>
      <c r="E174" s="18">
        <v>580</v>
      </c>
      <c r="F174" s="3" t="s">
        <v>6664</v>
      </c>
      <c r="G174" s="6" t="s">
        <v>2150</v>
      </c>
      <c r="H174" s="3" t="s">
        <v>6695</v>
      </c>
      <c r="I174" s="3" t="s">
        <v>6696</v>
      </c>
    </row>
    <row r="175" spans="1:9" s="13" customFormat="1" ht="20.100000000000001" customHeight="1">
      <c r="A175" s="36">
        <v>1</v>
      </c>
      <c r="B175" s="5" t="s">
        <v>6691</v>
      </c>
      <c r="C175" s="3" t="s">
        <v>35</v>
      </c>
      <c r="D175" s="3" t="s">
        <v>10</v>
      </c>
      <c r="E175" s="18">
        <v>475</v>
      </c>
      <c r="F175" s="3" t="s">
        <v>6664</v>
      </c>
      <c r="G175" s="6" t="s">
        <v>2150</v>
      </c>
      <c r="H175" s="3" t="s">
        <v>6692</v>
      </c>
      <c r="I175" s="3" t="s">
        <v>6693</v>
      </c>
    </row>
    <row r="176" spans="1:9" s="13" customFormat="1" ht="20.100000000000001" customHeight="1">
      <c r="A176" s="36">
        <v>1</v>
      </c>
      <c r="B176" s="5" t="s">
        <v>6697</v>
      </c>
      <c r="C176" s="3" t="s">
        <v>35</v>
      </c>
      <c r="D176" s="3" t="s">
        <v>10</v>
      </c>
      <c r="E176" s="18">
        <v>442</v>
      </c>
      <c r="F176" s="3" t="s">
        <v>6664</v>
      </c>
      <c r="G176" s="6" t="s">
        <v>2150</v>
      </c>
      <c r="H176" s="3" t="s">
        <v>6698</v>
      </c>
      <c r="I176" s="3" t="s">
        <v>6699</v>
      </c>
    </row>
    <row r="177" spans="1:9" s="13" customFormat="1" ht="20.100000000000001" customHeight="1">
      <c r="A177" s="36">
        <v>1</v>
      </c>
      <c r="B177" s="5" t="s">
        <v>6666</v>
      </c>
      <c r="C177" s="3" t="s">
        <v>35</v>
      </c>
      <c r="D177" s="3" t="s">
        <v>10</v>
      </c>
      <c r="E177" s="27">
        <v>80</v>
      </c>
      <c r="F177" s="3" t="s">
        <v>6664</v>
      </c>
      <c r="G177" s="3" t="s">
        <v>6665</v>
      </c>
      <c r="H177" s="3" t="s">
        <v>6667</v>
      </c>
      <c r="I177" s="3" t="s">
        <v>6668</v>
      </c>
    </row>
    <row r="178" spans="1:9" s="13" customFormat="1" ht="20.100000000000001" customHeight="1">
      <c r="A178" s="36">
        <v>1</v>
      </c>
      <c r="B178" s="5" t="s">
        <v>6701</v>
      </c>
      <c r="C178" s="3" t="s">
        <v>36</v>
      </c>
      <c r="D178" s="3" t="s">
        <v>10</v>
      </c>
      <c r="E178" s="27">
        <v>60</v>
      </c>
      <c r="F178" s="3" t="s">
        <v>6664</v>
      </c>
      <c r="G178" s="3" t="s">
        <v>6700</v>
      </c>
      <c r="H178" s="3" t="s">
        <v>6702</v>
      </c>
      <c r="I178" s="3" t="s">
        <v>6703</v>
      </c>
    </row>
    <row r="179" spans="1:9" s="13" customFormat="1" ht="20.100000000000001" customHeight="1">
      <c r="A179" s="36">
        <v>1</v>
      </c>
      <c r="B179" s="5" t="s">
        <v>6685</v>
      </c>
      <c r="C179" s="3" t="s">
        <v>35</v>
      </c>
      <c r="D179" s="3" t="s">
        <v>10</v>
      </c>
      <c r="E179" s="18">
        <v>45</v>
      </c>
      <c r="F179" s="3" t="s">
        <v>6664</v>
      </c>
      <c r="G179" s="3" t="s">
        <v>6684</v>
      </c>
      <c r="H179" s="3" t="s">
        <v>6686</v>
      </c>
      <c r="I179" s="3" t="s">
        <v>6687</v>
      </c>
    </row>
    <row r="180" spans="1:9" s="13" customFormat="1" ht="20.100000000000001" customHeight="1">
      <c r="A180" s="36">
        <v>1</v>
      </c>
      <c r="B180" s="5" t="s">
        <v>6672</v>
      </c>
      <c r="C180" s="3" t="s">
        <v>35</v>
      </c>
      <c r="D180" s="3" t="s">
        <v>10</v>
      </c>
      <c r="E180" s="18">
        <v>39</v>
      </c>
      <c r="F180" s="3" t="s">
        <v>6664</v>
      </c>
      <c r="G180" s="3" t="s">
        <v>6671</v>
      </c>
      <c r="H180" s="3" t="s">
        <v>6673</v>
      </c>
      <c r="I180" s="3" t="s">
        <v>6674</v>
      </c>
    </row>
    <row r="181" spans="1:9" s="13" customFormat="1" ht="20.100000000000001" customHeight="1">
      <c r="A181" s="36">
        <v>1</v>
      </c>
      <c r="B181" s="5" t="s">
        <v>6704</v>
      </c>
      <c r="C181" s="3" t="s">
        <v>36</v>
      </c>
      <c r="D181" s="3" t="s">
        <v>10</v>
      </c>
      <c r="E181" s="27">
        <v>37</v>
      </c>
      <c r="F181" s="3" t="s">
        <v>6664</v>
      </c>
      <c r="G181" s="3" t="s">
        <v>6700</v>
      </c>
      <c r="H181" s="3" t="s">
        <v>6705</v>
      </c>
      <c r="I181" s="3" t="s">
        <v>6706</v>
      </c>
    </row>
    <row r="182" spans="1:9" s="13" customFormat="1" ht="20.100000000000001" customHeight="1">
      <c r="A182" s="36">
        <v>1</v>
      </c>
      <c r="B182" s="5" t="s">
        <v>945</v>
      </c>
      <c r="C182" s="3" t="s">
        <v>36</v>
      </c>
      <c r="D182" s="3" t="s">
        <v>10</v>
      </c>
      <c r="E182" s="27">
        <v>31</v>
      </c>
      <c r="F182" s="3" t="s">
        <v>6664</v>
      </c>
      <c r="G182" s="3" t="s">
        <v>6688</v>
      </c>
      <c r="H182" s="3" t="s">
        <v>6689</v>
      </c>
      <c r="I182" s="3" t="s">
        <v>6690</v>
      </c>
    </row>
    <row r="183" spans="1:9" s="13" customFormat="1" ht="20.100000000000001" customHeight="1">
      <c r="A183" s="36">
        <v>1</v>
      </c>
      <c r="B183" s="5" t="s">
        <v>6680</v>
      </c>
      <c r="C183" s="3" t="s">
        <v>36</v>
      </c>
      <c r="D183" s="3" t="s">
        <v>10</v>
      </c>
      <c r="E183" s="27">
        <v>30</v>
      </c>
      <c r="F183" s="3" t="s">
        <v>6664</v>
      </c>
      <c r="G183" s="6" t="s">
        <v>6679</v>
      </c>
      <c r="H183" s="3" t="s">
        <v>6681</v>
      </c>
      <c r="I183" s="3" t="s">
        <v>6682</v>
      </c>
    </row>
    <row r="184" spans="1:9" s="13" customFormat="1" ht="20.100000000000001" customHeight="1">
      <c r="A184" s="36">
        <v>1</v>
      </c>
      <c r="B184" s="5" t="s">
        <v>6676</v>
      </c>
      <c r="C184" s="3" t="s">
        <v>36</v>
      </c>
      <c r="D184" s="3" t="s">
        <v>10</v>
      </c>
      <c r="E184" s="27">
        <v>26</v>
      </c>
      <c r="F184" s="3" t="s">
        <v>6664</v>
      </c>
      <c r="G184" s="3" t="s">
        <v>6675</v>
      </c>
      <c r="H184" s="3" t="s">
        <v>6677</v>
      </c>
      <c r="I184" s="3" t="s">
        <v>6678</v>
      </c>
    </row>
    <row r="185" spans="1:9" s="13" customFormat="1" ht="20.100000000000001" customHeight="1">
      <c r="A185" s="36">
        <v>1</v>
      </c>
      <c r="B185" s="5" t="s">
        <v>6707</v>
      </c>
      <c r="C185" s="3" t="s">
        <v>36</v>
      </c>
      <c r="D185" s="3" t="s">
        <v>10</v>
      </c>
      <c r="E185" s="27">
        <v>22</v>
      </c>
      <c r="F185" s="3" t="s">
        <v>6664</v>
      </c>
      <c r="G185" s="3" t="s">
        <v>6700</v>
      </c>
      <c r="H185" s="3" t="s">
        <v>6708</v>
      </c>
      <c r="I185" s="3" t="s">
        <v>6709</v>
      </c>
    </row>
    <row r="186" spans="1:9" s="13" customFormat="1" ht="20.100000000000001" customHeight="1">
      <c r="A186" s="36">
        <v>1</v>
      </c>
      <c r="B186" s="5" t="s">
        <v>6683</v>
      </c>
      <c r="C186" s="3" t="s">
        <v>36</v>
      </c>
      <c r="D186" s="3" t="s">
        <v>67</v>
      </c>
      <c r="E186" s="27">
        <v>18</v>
      </c>
      <c r="F186" s="3" t="s">
        <v>6664</v>
      </c>
      <c r="G186" s="6" t="s">
        <v>6679</v>
      </c>
      <c r="H186" s="3" t="s">
        <v>6681</v>
      </c>
      <c r="I186" s="3" t="s">
        <v>6682</v>
      </c>
    </row>
    <row r="187" spans="1:9" s="13" customFormat="1" ht="20.100000000000001" customHeight="1">
      <c r="A187" s="36">
        <v>1</v>
      </c>
      <c r="B187" s="5" t="s">
        <v>5353</v>
      </c>
      <c r="C187" s="3" t="s">
        <v>35</v>
      </c>
      <c r="D187" s="3" t="s">
        <v>10</v>
      </c>
      <c r="E187" s="18">
        <v>13</v>
      </c>
      <c r="F187" s="3" t="s">
        <v>6664</v>
      </c>
      <c r="G187" s="6" t="s">
        <v>5352</v>
      </c>
      <c r="H187" s="3" t="s">
        <v>6669</v>
      </c>
      <c r="I187" s="3" t="s">
        <v>6670</v>
      </c>
    </row>
    <row r="188" spans="1:9" s="13" customFormat="1" ht="20.100000000000001" customHeight="1">
      <c r="A188" s="36">
        <v>1</v>
      </c>
      <c r="B188" s="5" t="s">
        <v>7873</v>
      </c>
      <c r="C188" s="3" t="s">
        <v>7869</v>
      </c>
      <c r="D188" s="3" t="s">
        <v>10</v>
      </c>
      <c r="E188" s="27">
        <v>358</v>
      </c>
      <c r="F188" s="3" t="s">
        <v>7866</v>
      </c>
      <c r="G188" s="3" t="s">
        <v>7872</v>
      </c>
      <c r="H188" s="3" t="s">
        <v>7874</v>
      </c>
      <c r="I188" s="3" t="s">
        <v>7875</v>
      </c>
    </row>
    <row r="189" spans="1:9" s="13" customFormat="1" ht="20.100000000000001" customHeight="1">
      <c r="A189" s="36">
        <v>1</v>
      </c>
      <c r="B189" s="24" t="s">
        <v>5551</v>
      </c>
      <c r="C189" s="3" t="s">
        <v>7579</v>
      </c>
      <c r="D189" s="3" t="s">
        <v>10</v>
      </c>
      <c r="E189" s="27">
        <v>130.25760600000001</v>
      </c>
      <c r="F189" s="3" t="s">
        <v>4395</v>
      </c>
      <c r="G189" s="3" t="s">
        <v>4396</v>
      </c>
      <c r="H189" s="3" t="s">
        <v>7580</v>
      </c>
      <c r="I189" s="3" t="s">
        <v>7581</v>
      </c>
    </row>
    <row r="190" spans="1:9" s="13" customFormat="1" ht="20.100000000000001" customHeight="1">
      <c r="A190" s="36">
        <v>1</v>
      </c>
      <c r="B190" s="5" t="s">
        <v>5562</v>
      </c>
      <c r="C190" s="3" t="s">
        <v>192</v>
      </c>
      <c r="D190" s="3" t="s">
        <v>10</v>
      </c>
      <c r="E190" s="27">
        <v>117</v>
      </c>
      <c r="F190" s="3" t="s">
        <v>1219</v>
      </c>
      <c r="G190" s="3" t="s">
        <v>7623</v>
      </c>
      <c r="H190" s="3" t="s">
        <v>5563</v>
      </c>
      <c r="I190" s="3" t="s">
        <v>5564</v>
      </c>
    </row>
    <row r="191" spans="1:9" s="13" customFormat="1" ht="20.100000000000001" customHeight="1">
      <c r="A191" s="36">
        <v>1</v>
      </c>
      <c r="B191" s="5" t="s">
        <v>5565</v>
      </c>
      <c r="C191" s="3" t="s">
        <v>192</v>
      </c>
      <c r="D191" s="3" t="s">
        <v>10</v>
      </c>
      <c r="E191" s="27">
        <v>37</v>
      </c>
      <c r="F191" s="3" t="s">
        <v>1219</v>
      </c>
      <c r="G191" s="3" t="s">
        <v>7764</v>
      </c>
      <c r="H191" s="3" t="s">
        <v>5563</v>
      </c>
      <c r="I191" s="3" t="s">
        <v>5564</v>
      </c>
    </row>
    <row r="192" spans="1:9" s="13" customFormat="1" ht="20.100000000000001" customHeight="1">
      <c r="A192" s="36">
        <v>1</v>
      </c>
      <c r="B192" s="5" t="s">
        <v>5566</v>
      </c>
      <c r="C192" s="3" t="s">
        <v>35</v>
      </c>
      <c r="D192" s="3" t="s">
        <v>10</v>
      </c>
      <c r="E192" s="27">
        <v>13</v>
      </c>
      <c r="F192" s="3" t="s">
        <v>1219</v>
      </c>
      <c r="G192" s="3" t="s">
        <v>1254</v>
      </c>
      <c r="H192" s="3" t="s">
        <v>5567</v>
      </c>
      <c r="I192" s="3" t="s">
        <v>5568</v>
      </c>
    </row>
    <row r="193" spans="1:9" s="13" customFormat="1" ht="20.100000000000001" customHeight="1">
      <c r="A193" s="36">
        <v>1</v>
      </c>
      <c r="B193" s="5" t="s">
        <v>5236</v>
      </c>
      <c r="C193" s="3" t="s">
        <v>35</v>
      </c>
      <c r="D193" s="3" t="s">
        <v>10</v>
      </c>
      <c r="E193" s="18">
        <v>687</v>
      </c>
      <c r="F193" s="3" t="s">
        <v>6472</v>
      </c>
      <c r="G193" s="6" t="s">
        <v>6473</v>
      </c>
      <c r="H193" s="3" t="s">
        <v>5234</v>
      </c>
      <c r="I193" s="3" t="s">
        <v>5235</v>
      </c>
    </row>
    <row r="194" spans="1:9" s="13" customFormat="1" ht="20.100000000000001" customHeight="1">
      <c r="A194" s="36">
        <v>1</v>
      </c>
      <c r="B194" s="5" t="s">
        <v>6475</v>
      </c>
      <c r="C194" s="3" t="s">
        <v>36</v>
      </c>
      <c r="D194" s="3" t="s">
        <v>10</v>
      </c>
      <c r="E194" s="18">
        <v>37</v>
      </c>
      <c r="F194" s="6" t="s">
        <v>6472</v>
      </c>
      <c r="G194" s="6" t="s">
        <v>6474</v>
      </c>
      <c r="H194" s="3" t="s">
        <v>6476</v>
      </c>
      <c r="I194" s="3" t="s">
        <v>6477</v>
      </c>
    </row>
    <row r="195" spans="1:9" s="13" customFormat="1" ht="20.100000000000001" customHeight="1">
      <c r="A195" s="36">
        <v>1</v>
      </c>
      <c r="B195" s="5" t="s">
        <v>5233</v>
      </c>
      <c r="C195" s="3" t="s">
        <v>35</v>
      </c>
      <c r="D195" s="3" t="s">
        <v>10</v>
      </c>
      <c r="E195" s="18">
        <v>8</v>
      </c>
      <c r="F195" s="3" t="s">
        <v>2459</v>
      </c>
      <c r="G195" s="6" t="s">
        <v>2456</v>
      </c>
      <c r="H195" s="3" t="s">
        <v>5234</v>
      </c>
      <c r="I195" s="3" t="s">
        <v>5235</v>
      </c>
    </row>
    <row r="196" spans="1:9" s="13" customFormat="1" ht="20.100000000000001" customHeight="1">
      <c r="A196" s="36">
        <v>2</v>
      </c>
      <c r="B196" s="5" t="s">
        <v>6355</v>
      </c>
      <c r="C196" s="3" t="s">
        <v>36</v>
      </c>
      <c r="D196" s="3" t="s">
        <v>10</v>
      </c>
      <c r="E196" s="28">
        <v>144</v>
      </c>
      <c r="F196" s="6" t="s">
        <v>6321</v>
      </c>
      <c r="G196" s="6" t="s">
        <v>6354</v>
      </c>
      <c r="H196" s="3" t="s">
        <v>6356</v>
      </c>
      <c r="I196" s="3" t="s">
        <v>6357</v>
      </c>
    </row>
    <row r="197" spans="1:9" s="13" customFormat="1" ht="20.100000000000001" customHeight="1">
      <c r="A197" s="36">
        <v>2</v>
      </c>
      <c r="B197" s="5" t="s">
        <v>5204</v>
      </c>
      <c r="C197" s="3" t="s">
        <v>36</v>
      </c>
      <c r="D197" s="3" t="s">
        <v>10</v>
      </c>
      <c r="E197" s="28">
        <v>141</v>
      </c>
      <c r="F197" s="6" t="s">
        <v>491</v>
      </c>
      <c r="G197" s="17" t="s">
        <v>492</v>
      </c>
      <c r="H197" s="3" t="s">
        <v>494</v>
      </c>
      <c r="I197" s="3" t="s">
        <v>495</v>
      </c>
    </row>
    <row r="198" spans="1:9" s="13" customFormat="1" ht="20.100000000000001" customHeight="1">
      <c r="A198" s="36">
        <v>2</v>
      </c>
      <c r="B198" s="5" t="s">
        <v>6335</v>
      </c>
      <c r="C198" s="3" t="s">
        <v>35</v>
      </c>
      <c r="D198" s="3" t="s">
        <v>10</v>
      </c>
      <c r="E198" s="28">
        <v>80</v>
      </c>
      <c r="F198" s="6" t="s">
        <v>6321</v>
      </c>
      <c r="G198" s="3" t="s">
        <v>6334</v>
      </c>
      <c r="H198" s="3" t="s">
        <v>6336</v>
      </c>
      <c r="I198" s="3" t="s">
        <v>6337</v>
      </c>
    </row>
    <row r="199" spans="1:9" s="13" customFormat="1" ht="20.100000000000001" customHeight="1">
      <c r="A199" s="36">
        <v>2</v>
      </c>
      <c r="B199" s="5" t="s">
        <v>6358</v>
      </c>
      <c r="C199" s="3" t="s">
        <v>36</v>
      </c>
      <c r="D199" s="3" t="s">
        <v>10</v>
      </c>
      <c r="E199" s="28">
        <v>80</v>
      </c>
      <c r="F199" s="6" t="s">
        <v>6321</v>
      </c>
      <c r="G199" s="6" t="s">
        <v>6354</v>
      </c>
      <c r="H199" s="3" t="s">
        <v>6359</v>
      </c>
      <c r="I199" s="3" t="s">
        <v>6360</v>
      </c>
    </row>
    <row r="200" spans="1:9" s="13" customFormat="1" ht="20.100000000000001" customHeight="1">
      <c r="A200" s="36">
        <v>2</v>
      </c>
      <c r="B200" s="5" t="s">
        <v>6348</v>
      </c>
      <c r="C200" s="3" t="s">
        <v>36</v>
      </c>
      <c r="D200" s="3" t="s">
        <v>10</v>
      </c>
      <c r="E200" s="28">
        <v>63</v>
      </c>
      <c r="F200" s="3" t="s">
        <v>6321</v>
      </c>
      <c r="G200" s="3" t="s">
        <v>6347</v>
      </c>
      <c r="H200" s="3" t="s">
        <v>6349</v>
      </c>
      <c r="I200" s="3" t="s">
        <v>6350</v>
      </c>
    </row>
    <row r="201" spans="1:9" s="13" customFormat="1" ht="20.100000000000001" customHeight="1">
      <c r="A201" s="36">
        <v>2</v>
      </c>
      <c r="B201" s="5" t="s">
        <v>5206</v>
      </c>
      <c r="C201" s="3" t="s">
        <v>35</v>
      </c>
      <c r="D201" s="3" t="s">
        <v>10</v>
      </c>
      <c r="E201" s="28">
        <v>44</v>
      </c>
      <c r="F201" s="6" t="s">
        <v>491</v>
      </c>
      <c r="G201" s="17" t="s">
        <v>492</v>
      </c>
      <c r="H201" s="3" t="s">
        <v>494</v>
      </c>
      <c r="I201" s="3" t="s">
        <v>495</v>
      </c>
    </row>
    <row r="202" spans="1:9" s="13" customFormat="1" ht="20.100000000000001" customHeight="1">
      <c r="A202" s="36">
        <v>2</v>
      </c>
      <c r="B202" s="5" t="s">
        <v>6351</v>
      </c>
      <c r="C202" s="3" t="s">
        <v>36</v>
      </c>
      <c r="D202" s="3" t="s">
        <v>10</v>
      </c>
      <c r="E202" s="28">
        <v>32</v>
      </c>
      <c r="F202" s="3" t="s">
        <v>6321</v>
      </c>
      <c r="G202" s="3" t="s">
        <v>6347</v>
      </c>
      <c r="H202" s="3" t="s">
        <v>6352</v>
      </c>
      <c r="I202" s="3" t="s">
        <v>6353</v>
      </c>
    </row>
    <row r="203" spans="1:9" s="13" customFormat="1" ht="20.100000000000001" customHeight="1">
      <c r="A203" s="36">
        <v>2</v>
      </c>
      <c r="B203" s="5" t="s">
        <v>6338</v>
      </c>
      <c r="C203" s="3" t="s">
        <v>6339</v>
      </c>
      <c r="D203" s="3" t="s">
        <v>10</v>
      </c>
      <c r="E203" s="28">
        <v>31</v>
      </c>
      <c r="F203" s="3" t="s">
        <v>6321</v>
      </c>
      <c r="G203" s="3" t="s">
        <v>2263</v>
      </c>
      <c r="H203" s="3" t="s">
        <v>2264</v>
      </c>
      <c r="I203" s="3" t="s">
        <v>2265</v>
      </c>
    </row>
    <row r="204" spans="1:9" s="13" customFormat="1" ht="20.100000000000001" customHeight="1">
      <c r="A204" s="36">
        <v>2</v>
      </c>
      <c r="B204" s="5" t="s">
        <v>5205</v>
      </c>
      <c r="C204" s="3" t="s">
        <v>35</v>
      </c>
      <c r="D204" s="3" t="s">
        <v>10</v>
      </c>
      <c r="E204" s="28">
        <v>30</v>
      </c>
      <c r="F204" s="6" t="s">
        <v>491</v>
      </c>
      <c r="G204" s="17" t="s">
        <v>492</v>
      </c>
      <c r="H204" s="3" t="s">
        <v>494</v>
      </c>
      <c r="I204" s="3" t="s">
        <v>495</v>
      </c>
    </row>
    <row r="205" spans="1:9" s="13" customFormat="1" ht="20.100000000000001" customHeight="1">
      <c r="A205" s="36">
        <v>2</v>
      </c>
      <c r="B205" s="5" t="s">
        <v>6340</v>
      </c>
      <c r="C205" s="3" t="s">
        <v>36</v>
      </c>
      <c r="D205" s="3" t="s">
        <v>10</v>
      </c>
      <c r="E205" s="28">
        <v>23</v>
      </c>
      <c r="F205" s="3" t="s">
        <v>6321</v>
      </c>
      <c r="G205" s="3" t="s">
        <v>2263</v>
      </c>
      <c r="H205" s="3" t="s">
        <v>6341</v>
      </c>
      <c r="I205" s="3" t="s">
        <v>6342</v>
      </c>
    </row>
    <row r="206" spans="1:9" s="13" customFormat="1" ht="20.100000000000001" customHeight="1">
      <c r="A206" s="36">
        <v>2</v>
      </c>
      <c r="B206" s="5" t="s">
        <v>6362</v>
      </c>
      <c r="C206" s="3" t="s">
        <v>35</v>
      </c>
      <c r="D206" s="3" t="s">
        <v>10</v>
      </c>
      <c r="E206" s="28">
        <v>23</v>
      </c>
      <c r="F206" s="3" t="s">
        <v>6321</v>
      </c>
      <c r="G206" s="3" t="s">
        <v>6361</v>
      </c>
      <c r="H206" s="3" t="s">
        <v>6363</v>
      </c>
      <c r="I206" s="3" t="s">
        <v>6364</v>
      </c>
    </row>
    <row r="207" spans="1:9" s="13" customFormat="1" ht="20.100000000000001" customHeight="1">
      <c r="A207" s="36">
        <v>2</v>
      </c>
      <c r="B207" s="5" t="s">
        <v>6331</v>
      </c>
      <c r="C207" s="3" t="s">
        <v>36</v>
      </c>
      <c r="D207" s="3" t="s">
        <v>10</v>
      </c>
      <c r="E207" s="28">
        <v>20</v>
      </c>
      <c r="F207" s="6" t="s">
        <v>6321</v>
      </c>
      <c r="G207" s="6" t="s">
        <v>6330</v>
      </c>
      <c r="H207" s="3" t="s">
        <v>6332</v>
      </c>
      <c r="I207" s="3" t="s">
        <v>6333</v>
      </c>
    </row>
    <row r="208" spans="1:9" s="13" customFormat="1" ht="20.100000000000001" customHeight="1">
      <c r="A208" s="36">
        <v>2</v>
      </c>
      <c r="B208" s="5" t="s">
        <v>5207</v>
      </c>
      <c r="C208" s="3" t="s">
        <v>35</v>
      </c>
      <c r="D208" s="3" t="s">
        <v>10</v>
      </c>
      <c r="E208" s="28">
        <v>20</v>
      </c>
      <c r="F208" s="6" t="s">
        <v>491</v>
      </c>
      <c r="G208" s="17" t="s">
        <v>492</v>
      </c>
      <c r="H208" s="3" t="s">
        <v>494</v>
      </c>
      <c r="I208" s="3" t="s">
        <v>495</v>
      </c>
    </row>
    <row r="209" spans="1:9" s="13" customFormat="1" ht="20.100000000000001" customHeight="1">
      <c r="A209" s="36">
        <v>2</v>
      </c>
      <c r="B209" s="5" t="s">
        <v>6344</v>
      </c>
      <c r="C209" s="3" t="s">
        <v>34</v>
      </c>
      <c r="D209" s="3" t="s">
        <v>10</v>
      </c>
      <c r="E209" s="28">
        <v>4</v>
      </c>
      <c r="F209" s="3" t="s">
        <v>6321</v>
      </c>
      <c r="G209" s="3" t="s">
        <v>6343</v>
      </c>
      <c r="H209" s="3" t="s">
        <v>6345</v>
      </c>
      <c r="I209" s="3" t="s">
        <v>6346</v>
      </c>
    </row>
    <row r="210" spans="1:9" s="13" customFormat="1" ht="20.100000000000001" customHeight="1">
      <c r="A210" s="36">
        <v>2</v>
      </c>
      <c r="B210" s="5" t="s">
        <v>6128</v>
      </c>
      <c r="C210" s="3" t="s">
        <v>192</v>
      </c>
      <c r="D210" s="3" t="s">
        <v>10</v>
      </c>
      <c r="E210" s="27">
        <v>600</v>
      </c>
      <c r="F210" s="3" t="s">
        <v>8112</v>
      </c>
      <c r="G210" s="3" t="s">
        <v>6057</v>
      </c>
      <c r="H210" s="3" t="s">
        <v>6129</v>
      </c>
      <c r="I210" s="3" t="s">
        <v>6130</v>
      </c>
    </row>
    <row r="211" spans="1:9" s="13" customFormat="1" ht="20.100000000000001" customHeight="1">
      <c r="A211" s="36">
        <v>2</v>
      </c>
      <c r="B211" s="5" t="s">
        <v>6125</v>
      </c>
      <c r="C211" s="3" t="s">
        <v>192</v>
      </c>
      <c r="D211" s="3" t="s">
        <v>10</v>
      </c>
      <c r="E211" s="27">
        <v>500</v>
      </c>
      <c r="F211" s="3" t="s">
        <v>8112</v>
      </c>
      <c r="G211" s="3" t="s">
        <v>6057</v>
      </c>
      <c r="H211" s="3" t="s">
        <v>6126</v>
      </c>
      <c r="I211" s="3" t="s">
        <v>6127</v>
      </c>
    </row>
    <row r="212" spans="1:9" s="13" customFormat="1" ht="20.100000000000001" customHeight="1">
      <c r="A212" s="36">
        <v>2</v>
      </c>
      <c r="B212" s="5" t="s">
        <v>6131</v>
      </c>
      <c r="C212" s="3" t="s">
        <v>35</v>
      </c>
      <c r="D212" s="3" t="s">
        <v>10</v>
      </c>
      <c r="E212" s="27">
        <v>142</v>
      </c>
      <c r="F212" s="3" t="s">
        <v>8112</v>
      </c>
      <c r="G212" s="3" t="s">
        <v>2406</v>
      </c>
      <c r="H212" s="3" t="s">
        <v>6132</v>
      </c>
      <c r="I212" s="3" t="s">
        <v>6133</v>
      </c>
    </row>
    <row r="213" spans="1:9" s="13" customFormat="1" ht="20.100000000000001" customHeight="1">
      <c r="A213" s="36">
        <v>2</v>
      </c>
      <c r="B213" s="5" t="s">
        <v>6156</v>
      </c>
      <c r="C213" s="3" t="s">
        <v>36</v>
      </c>
      <c r="D213" s="3" t="s">
        <v>10</v>
      </c>
      <c r="E213" s="27">
        <v>130.5</v>
      </c>
      <c r="F213" s="3" t="s">
        <v>8112</v>
      </c>
      <c r="G213" s="3" t="s">
        <v>6084</v>
      </c>
      <c r="H213" s="3" t="s">
        <v>6086</v>
      </c>
      <c r="I213" s="3" t="s">
        <v>6087</v>
      </c>
    </row>
    <row r="214" spans="1:9" s="13" customFormat="1" ht="20.100000000000001" customHeight="1">
      <c r="A214" s="36">
        <v>2</v>
      </c>
      <c r="B214" s="5" t="s">
        <v>6180</v>
      </c>
      <c r="C214" s="3" t="s">
        <v>66</v>
      </c>
      <c r="D214" s="3" t="s">
        <v>10</v>
      </c>
      <c r="E214" s="27">
        <v>119</v>
      </c>
      <c r="F214" s="3" t="s">
        <v>8112</v>
      </c>
      <c r="G214" s="3" t="s">
        <v>6112</v>
      </c>
      <c r="H214" s="3" t="s">
        <v>6181</v>
      </c>
      <c r="I214" s="3" t="s">
        <v>6182</v>
      </c>
    </row>
    <row r="215" spans="1:9" s="13" customFormat="1" ht="20.100000000000001" customHeight="1">
      <c r="A215" s="36">
        <v>2</v>
      </c>
      <c r="B215" s="5" t="s">
        <v>6157</v>
      </c>
      <c r="C215" s="3" t="s">
        <v>36</v>
      </c>
      <c r="D215" s="3" t="s">
        <v>10</v>
      </c>
      <c r="E215" s="27">
        <v>79.5</v>
      </c>
      <c r="F215" s="3" t="s">
        <v>8112</v>
      </c>
      <c r="G215" s="3" t="s">
        <v>6084</v>
      </c>
      <c r="H215" s="3" t="s">
        <v>6086</v>
      </c>
      <c r="I215" s="3" t="s">
        <v>6087</v>
      </c>
    </row>
    <row r="216" spans="1:9" s="13" customFormat="1" ht="20.100000000000001" customHeight="1">
      <c r="A216" s="36">
        <v>2</v>
      </c>
      <c r="B216" s="5" t="s">
        <v>6140</v>
      </c>
      <c r="C216" s="3" t="s">
        <v>1647</v>
      </c>
      <c r="D216" s="3" t="s">
        <v>10</v>
      </c>
      <c r="E216" s="27">
        <v>71</v>
      </c>
      <c r="F216" s="3" t="s">
        <v>8112</v>
      </c>
      <c r="G216" s="3" t="s">
        <v>6072</v>
      </c>
      <c r="H216" s="3" t="s">
        <v>6141</v>
      </c>
      <c r="I216" s="3" t="s">
        <v>6142</v>
      </c>
    </row>
    <row r="217" spans="1:9" s="13" customFormat="1" ht="20.100000000000001" customHeight="1">
      <c r="A217" s="36">
        <v>2</v>
      </c>
      <c r="B217" s="5" t="s">
        <v>6158</v>
      </c>
      <c r="C217" s="3" t="s">
        <v>35</v>
      </c>
      <c r="D217" s="3" t="s">
        <v>10</v>
      </c>
      <c r="E217" s="27">
        <v>70</v>
      </c>
      <c r="F217" s="3" t="s">
        <v>8112</v>
      </c>
      <c r="G217" s="3" t="s">
        <v>6084</v>
      </c>
      <c r="H217" s="3" t="s">
        <v>6159</v>
      </c>
      <c r="I217" s="3" t="s">
        <v>6160</v>
      </c>
    </row>
    <row r="218" spans="1:9" s="13" customFormat="1" ht="20.100000000000001" customHeight="1">
      <c r="A218" s="36">
        <v>2</v>
      </c>
      <c r="B218" s="5" t="s">
        <v>6161</v>
      </c>
      <c r="C218" s="3" t="s">
        <v>35</v>
      </c>
      <c r="D218" s="3" t="s">
        <v>10</v>
      </c>
      <c r="E218" s="27">
        <v>70</v>
      </c>
      <c r="F218" s="3" t="s">
        <v>8112</v>
      </c>
      <c r="G218" s="3" t="s">
        <v>6084</v>
      </c>
      <c r="H218" s="3" t="s">
        <v>6159</v>
      </c>
      <c r="I218" s="3" t="s">
        <v>6160</v>
      </c>
    </row>
    <row r="219" spans="1:9" s="13" customFormat="1" ht="20.100000000000001" customHeight="1">
      <c r="A219" s="36">
        <v>2</v>
      </c>
      <c r="B219" s="5" t="s">
        <v>6121</v>
      </c>
      <c r="C219" s="3" t="s">
        <v>6122</v>
      </c>
      <c r="D219" s="3" t="s">
        <v>10</v>
      </c>
      <c r="E219" s="27">
        <v>52.5</v>
      </c>
      <c r="F219" s="3" t="s">
        <v>8112</v>
      </c>
      <c r="G219" s="3" t="s">
        <v>2640</v>
      </c>
      <c r="H219" s="3" t="s">
        <v>6123</v>
      </c>
      <c r="I219" s="3" t="s">
        <v>6124</v>
      </c>
    </row>
    <row r="220" spans="1:9" s="13" customFormat="1" ht="20.100000000000001" customHeight="1">
      <c r="A220" s="36">
        <v>2</v>
      </c>
      <c r="B220" s="5" t="s">
        <v>6134</v>
      </c>
      <c r="C220" s="3" t="s">
        <v>6118</v>
      </c>
      <c r="D220" s="3" t="s">
        <v>10</v>
      </c>
      <c r="E220" s="27">
        <v>50</v>
      </c>
      <c r="F220" s="3" t="s">
        <v>8112</v>
      </c>
      <c r="G220" s="3" t="s">
        <v>6072</v>
      </c>
      <c r="H220" s="3" t="s">
        <v>6135</v>
      </c>
      <c r="I220" s="3" t="s">
        <v>6136</v>
      </c>
    </row>
    <row r="221" spans="1:9" s="13" customFormat="1" ht="20.100000000000001" customHeight="1">
      <c r="A221" s="36">
        <v>2</v>
      </c>
      <c r="B221" s="5" t="s">
        <v>6143</v>
      </c>
      <c r="C221" s="3" t="s">
        <v>36</v>
      </c>
      <c r="D221" s="3" t="s">
        <v>1648</v>
      </c>
      <c r="E221" s="27">
        <v>50</v>
      </c>
      <c r="F221" s="3" t="s">
        <v>8112</v>
      </c>
      <c r="G221" s="3" t="s">
        <v>6080</v>
      </c>
      <c r="H221" s="3" t="s">
        <v>6144</v>
      </c>
      <c r="I221" s="3" t="s">
        <v>6145</v>
      </c>
    </row>
    <row r="222" spans="1:9" s="13" customFormat="1" ht="20.100000000000001" customHeight="1">
      <c r="A222" s="36">
        <v>2</v>
      </c>
      <c r="B222" s="5" t="s">
        <v>6169</v>
      </c>
      <c r="C222" s="3" t="s">
        <v>35</v>
      </c>
      <c r="D222" s="3" t="s">
        <v>10</v>
      </c>
      <c r="E222" s="27">
        <v>50</v>
      </c>
      <c r="F222" s="3" t="s">
        <v>8112</v>
      </c>
      <c r="G222" s="3" t="s">
        <v>6162</v>
      </c>
      <c r="H222" s="3" t="s">
        <v>6170</v>
      </c>
      <c r="I222" s="3" t="s">
        <v>6171</v>
      </c>
    </row>
    <row r="223" spans="1:9" s="13" customFormat="1" ht="20.100000000000001" customHeight="1">
      <c r="A223" s="36">
        <v>2</v>
      </c>
      <c r="B223" s="5" t="s">
        <v>6166</v>
      </c>
      <c r="C223" s="3" t="s">
        <v>35</v>
      </c>
      <c r="D223" s="3" t="s">
        <v>10</v>
      </c>
      <c r="E223" s="27">
        <v>40</v>
      </c>
      <c r="F223" s="3" t="s">
        <v>8112</v>
      </c>
      <c r="G223" s="3" t="s">
        <v>6162</v>
      </c>
      <c r="H223" s="3" t="s">
        <v>6167</v>
      </c>
      <c r="I223" s="3" t="s">
        <v>6168</v>
      </c>
    </row>
    <row r="224" spans="1:9" s="13" customFormat="1" ht="20.100000000000001" customHeight="1">
      <c r="A224" s="36">
        <v>2</v>
      </c>
      <c r="B224" s="5" t="s">
        <v>6166</v>
      </c>
      <c r="C224" s="3" t="s">
        <v>66</v>
      </c>
      <c r="D224" s="3" t="s">
        <v>1648</v>
      </c>
      <c r="E224" s="27">
        <v>40</v>
      </c>
      <c r="F224" s="3" t="s">
        <v>8112</v>
      </c>
      <c r="G224" s="3" t="s">
        <v>6172</v>
      </c>
      <c r="H224" s="3" t="s">
        <v>6176</v>
      </c>
      <c r="I224" s="3" t="s">
        <v>6177</v>
      </c>
    </row>
    <row r="225" spans="1:9" s="13" customFormat="1" ht="20.100000000000001" customHeight="1">
      <c r="A225" s="36">
        <v>2</v>
      </c>
      <c r="B225" s="5" t="s">
        <v>6183</v>
      </c>
      <c r="C225" s="3" t="s">
        <v>35</v>
      </c>
      <c r="D225" s="3" t="s">
        <v>10</v>
      </c>
      <c r="E225" s="27">
        <v>40</v>
      </c>
      <c r="F225" s="3" t="s">
        <v>8112</v>
      </c>
      <c r="G225" s="3" t="s">
        <v>6112</v>
      </c>
      <c r="H225" s="3" t="s">
        <v>6184</v>
      </c>
      <c r="I225" s="3" t="s">
        <v>6185</v>
      </c>
    </row>
    <row r="226" spans="1:9" s="13" customFormat="1" ht="20.100000000000001" customHeight="1">
      <c r="A226" s="36">
        <v>2</v>
      </c>
      <c r="B226" s="5" t="s">
        <v>6153</v>
      </c>
      <c r="C226" s="3" t="s">
        <v>36</v>
      </c>
      <c r="D226" s="3" t="s">
        <v>10</v>
      </c>
      <c r="E226" s="27">
        <v>33.299999999999997</v>
      </c>
      <c r="F226" s="3" t="s">
        <v>8112</v>
      </c>
      <c r="G226" s="3" t="s">
        <v>6084</v>
      </c>
      <c r="H226" s="3" t="s">
        <v>6154</v>
      </c>
      <c r="I226" s="3" t="s">
        <v>6155</v>
      </c>
    </row>
    <row r="227" spans="1:9" s="13" customFormat="1" ht="20.100000000000001" customHeight="1">
      <c r="A227" s="36">
        <v>2</v>
      </c>
      <c r="B227" s="5" t="s">
        <v>6147</v>
      </c>
      <c r="C227" s="3" t="s">
        <v>35</v>
      </c>
      <c r="D227" s="3" t="s">
        <v>10</v>
      </c>
      <c r="E227" s="27">
        <v>30</v>
      </c>
      <c r="F227" s="3" t="s">
        <v>8112</v>
      </c>
      <c r="G227" s="3" t="s">
        <v>6146</v>
      </c>
      <c r="H227" s="3" t="s">
        <v>6148</v>
      </c>
      <c r="I227" s="3" t="s">
        <v>6149</v>
      </c>
    </row>
    <row r="228" spans="1:9" s="13" customFormat="1" ht="20.100000000000001" customHeight="1">
      <c r="A228" s="36">
        <v>2</v>
      </c>
      <c r="B228" s="5" t="s">
        <v>6169</v>
      </c>
      <c r="C228" s="3" t="s">
        <v>6118</v>
      </c>
      <c r="D228" s="3" t="s">
        <v>1648</v>
      </c>
      <c r="E228" s="27">
        <v>30</v>
      </c>
      <c r="F228" s="3" t="s">
        <v>8112</v>
      </c>
      <c r="G228" s="3" t="s">
        <v>6172</v>
      </c>
      <c r="H228" s="3" t="s">
        <v>6178</v>
      </c>
      <c r="I228" s="3" t="s">
        <v>6179</v>
      </c>
    </row>
    <row r="229" spans="1:9" s="13" customFormat="1" ht="20.100000000000001" customHeight="1">
      <c r="A229" s="36">
        <v>2</v>
      </c>
      <c r="B229" s="5" t="s">
        <v>6150</v>
      </c>
      <c r="C229" s="3" t="s">
        <v>36</v>
      </c>
      <c r="D229" s="3" t="s">
        <v>10</v>
      </c>
      <c r="E229" s="27">
        <v>25.5</v>
      </c>
      <c r="F229" s="3" t="s">
        <v>8112</v>
      </c>
      <c r="G229" s="3" t="s">
        <v>6084</v>
      </c>
      <c r="H229" s="3" t="s">
        <v>6151</v>
      </c>
      <c r="I229" s="3" t="s">
        <v>6152</v>
      </c>
    </row>
    <row r="230" spans="1:9" s="13" customFormat="1" ht="20.100000000000001" customHeight="1">
      <c r="A230" s="36">
        <v>2</v>
      </c>
      <c r="B230" s="5" t="s">
        <v>6137</v>
      </c>
      <c r="C230" s="3" t="s">
        <v>1647</v>
      </c>
      <c r="D230" s="3" t="s">
        <v>1648</v>
      </c>
      <c r="E230" s="27">
        <v>25</v>
      </c>
      <c r="F230" s="3" t="s">
        <v>8112</v>
      </c>
      <c r="G230" s="3" t="s">
        <v>6072</v>
      </c>
      <c r="H230" s="3" t="s">
        <v>6138</v>
      </c>
      <c r="I230" s="3" t="s">
        <v>6139</v>
      </c>
    </row>
    <row r="231" spans="1:9" s="13" customFormat="1" ht="20.100000000000001" customHeight="1">
      <c r="A231" s="36">
        <v>2</v>
      </c>
      <c r="B231" s="5" t="s">
        <v>6163</v>
      </c>
      <c r="C231" s="3" t="s">
        <v>6049</v>
      </c>
      <c r="D231" s="3" t="s">
        <v>1648</v>
      </c>
      <c r="E231" s="27">
        <v>20</v>
      </c>
      <c r="F231" s="3" t="s">
        <v>8112</v>
      </c>
      <c r="G231" s="3" t="s">
        <v>6162</v>
      </c>
      <c r="H231" s="3" t="s">
        <v>6164</v>
      </c>
      <c r="I231" s="3" t="s">
        <v>6165</v>
      </c>
    </row>
    <row r="232" spans="1:9" s="13" customFormat="1" ht="20.100000000000001" customHeight="1">
      <c r="A232" s="36">
        <v>2</v>
      </c>
      <c r="B232" s="5" t="s">
        <v>6173</v>
      </c>
      <c r="C232" s="3" t="s">
        <v>6049</v>
      </c>
      <c r="D232" s="3" t="s">
        <v>10</v>
      </c>
      <c r="E232" s="27">
        <v>20</v>
      </c>
      <c r="F232" s="3" t="s">
        <v>8112</v>
      </c>
      <c r="G232" s="3" t="s">
        <v>6172</v>
      </c>
      <c r="H232" s="3" t="s">
        <v>6174</v>
      </c>
      <c r="I232" s="3" t="s">
        <v>6175</v>
      </c>
    </row>
    <row r="233" spans="1:9" s="13" customFormat="1" ht="20.100000000000001" customHeight="1">
      <c r="A233" s="36">
        <v>2</v>
      </c>
      <c r="B233" s="5" t="s">
        <v>6186</v>
      </c>
      <c r="C233" s="3" t="s">
        <v>6118</v>
      </c>
      <c r="D233" s="3" t="s">
        <v>4058</v>
      </c>
      <c r="E233" s="27">
        <v>20</v>
      </c>
      <c r="F233" s="3" t="s">
        <v>8112</v>
      </c>
      <c r="G233" s="3" t="s">
        <v>6116</v>
      </c>
      <c r="H233" s="3" t="s">
        <v>6119</v>
      </c>
      <c r="I233" s="3" t="s">
        <v>6120</v>
      </c>
    </row>
    <row r="234" spans="1:9" s="13" customFormat="1" ht="20.100000000000001" customHeight="1">
      <c r="A234" s="36">
        <v>2</v>
      </c>
      <c r="B234" s="5" t="s">
        <v>5139</v>
      </c>
      <c r="C234" s="3" t="s">
        <v>193</v>
      </c>
      <c r="D234" s="3" t="s">
        <v>10</v>
      </c>
      <c r="E234" s="27">
        <v>600</v>
      </c>
      <c r="F234" s="6" t="s">
        <v>239</v>
      </c>
      <c r="G234" s="6" t="s">
        <v>346</v>
      </c>
      <c r="H234" s="3" t="s">
        <v>5140</v>
      </c>
      <c r="I234" s="3" t="s">
        <v>5141</v>
      </c>
    </row>
    <row r="235" spans="1:9" s="13" customFormat="1" ht="20.100000000000001" customHeight="1">
      <c r="A235" s="36">
        <v>2</v>
      </c>
      <c r="B235" s="5" t="s">
        <v>6270</v>
      </c>
      <c r="C235" s="3" t="s">
        <v>36</v>
      </c>
      <c r="D235" s="3" t="s">
        <v>10</v>
      </c>
      <c r="E235" s="27">
        <v>200</v>
      </c>
      <c r="F235" s="3" t="s">
        <v>6259</v>
      </c>
      <c r="G235" s="3" t="s">
        <v>6260</v>
      </c>
      <c r="H235" s="3" t="s">
        <v>6268</v>
      </c>
      <c r="I235" s="3" t="s">
        <v>6269</v>
      </c>
    </row>
    <row r="236" spans="1:9" s="13" customFormat="1" ht="20.100000000000001" customHeight="1">
      <c r="A236" s="36">
        <v>2</v>
      </c>
      <c r="B236" s="5" t="s">
        <v>5112</v>
      </c>
      <c r="C236" s="3" t="s">
        <v>36</v>
      </c>
      <c r="D236" s="3" t="s">
        <v>10</v>
      </c>
      <c r="E236" s="18">
        <v>177</v>
      </c>
      <c r="F236" s="3" t="s">
        <v>239</v>
      </c>
      <c r="G236" s="3" t="s">
        <v>286</v>
      </c>
      <c r="H236" s="3" t="s">
        <v>291</v>
      </c>
      <c r="I236" s="3" t="s">
        <v>292</v>
      </c>
    </row>
    <row r="237" spans="1:9" s="13" customFormat="1" ht="20.100000000000001" customHeight="1">
      <c r="A237" s="36">
        <v>2</v>
      </c>
      <c r="B237" s="5" t="s">
        <v>5125</v>
      </c>
      <c r="C237" s="3" t="s">
        <v>35</v>
      </c>
      <c r="D237" s="3" t="s">
        <v>10</v>
      </c>
      <c r="E237" s="27">
        <v>100</v>
      </c>
      <c r="F237" s="3" t="s">
        <v>239</v>
      </c>
      <c r="G237" s="3" t="s">
        <v>240</v>
      </c>
      <c r="H237" s="3" t="s">
        <v>5126</v>
      </c>
      <c r="I237" s="3" t="s">
        <v>5127</v>
      </c>
    </row>
    <row r="238" spans="1:9" s="13" customFormat="1" ht="20.100000000000001" customHeight="1">
      <c r="A238" s="36">
        <v>2</v>
      </c>
      <c r="B238" s="5" t="s">
        <v>5131</v>
      </c>
      <c r="C238" s="3" t="s">
        <v>192</v>
      </c>
      <c r="D238" s="3" t="s">
        <v>10</v>
      </c>
      <c r="E238" s="27">
        <v>100</v>
      </c>
      <c r="F238" s="3" t="s">
        <v>2130</v>
      </c>
      <c r="G238" s="3" t="s">
        <v>282</v>
      </c>
      <c r="H238" s="3" t="s">
        <v>284</v>
      </c>
      <c r="I238" s="3" t="s">
        <v>285</v>
      </c>
    </row>
    <row r="239" spans="1:9" s="13" customFormat="1" ht="20.100000000000001" customHeight="1">
      <c r="A239" s="36">
        <v>2</v>
      </c>
      <c r="B239" s="5" t="s">
        <v>6267</v>
      </c>
      <c r="C239" s="3" t="s">
        <v>36</v>
      </c>
      <c r="D239" s="3" t="s">
        <v>10</v>
      </c>
      <c r="E239" s="27">
        <v>80</v>
      </c>
      <c r="F239" s="3" t="s">
        <v>6259</v>
      </c>
      <c r="G239" s="3" t="s">
        <v>6260</v>
      </c>
      <c r="H239" s="3" t="s">
        <v>6268</v>
      </c>
      <c r="I239" s="3" t="s">
        <v>6269</v>
      </c>
    </row>
    <row r="240" spans="1:9" s="13" customFormat="1" ht="20.100000000000001" customHeight="1">
      <c r="A240" s="36">
        <v>2</v>
      </c>
      <c r="B240" s="5" t="s">
        <v>5128</v>
      </c>
      <c r="C240" s="3" t="s">
        <v>36</v>
      </c>
      <c r="D240" s="3" t="s">
        <v>10</v>
      </c>
      <c r="E240" s="27">
        <v>52</v>
      </c>
      <c r="F240" s="3" t="s">
        <v>239</v>
      </c>
      <c r="G240" s="3" t="s">
        <v>275</v>
      </c>
      <c r="H240" s="3" t="s">
        <v>277</v>
      </c>
      <c r="I240" s="3" t="s">
        <v>5129</v>
      </c>
    </row>
    <row r="241" spans="1:15" s="13" customFormat="1" ht="20.100000000000001" customHeight="1">
      <c r="A241" s="36">
        <v>2</v>
      </c>
      <c r="B241" s="5" t="s">
        <v>5132</v>
      </c>
      <c r="C241" s="3" t="s">
        <v>35</v>
      </c>
      <c r="D241" s="3" t="s">
        <v>10</v>
      </c>
      <c r="E241" s="27">
        <v>50</v>
      </c>
      <c r="F241" s="3" t="s">
        <v>239</v>
      </c>
      <c r="G241" s="3" t="s">
        <v>482</v>
      </c>
      <c r="H241" s="3" t="s">
        <v>483</v>
      </c>
      <c r="I241" s="3" t="s">
        <v>484</v>
      </c>
    </row>
    <row r="242" spans="1:15" s="13" customFormat="1" ht="20.100000000000001" customHeight="1">
      <c r="A242" s="36">
        <v>2</v>
      </c>
      <c r="B242" s="5" t="s">
        <v>6264</v>
      </c>
      <c r="C242" s="3" t="s">
        <v>35</v>
      </c>
      <c r="D242" s="3" t="s">
        <v>10</v>
      </c>
      <c r="E242" s="27">
        <v>45</v>
      </c>
      <c r="F242" s="3" t="s">
        <v>6259</v>
      </c>
      <c r="G242" s="3" t="s">
        <v>6260</v>
      </c>
      <c r="H242" s="3" t="s">
        <v>6265</v>
      </c>
      <c r="I242" s="3" t="s">
        <v>6266</v>
      </c>
    </row>
    <row r="243" spans="1:15" s="13" customFormat="1" ht="20.100000000000001" customHeight="1">
      <c r="A243" s="36">
        <v>2</v>
      </c>
      <c r="B243" s="5" t="s">
        <v>5130</v>
      </c>
      <c r="C243" s="3" t="s">
        <v>35</v>
      </c>
      <c r="D243" s="3" t="s">
        <v>10</v>
      </c>
      <c r="E243" s="27">
        <v>35</v>
      </c>
      <c r="F243" s="3" t="s">
        <v>239</v>
      </c>
      <c r="G243" s="3" t="s">
        <v>275</v>
      </c>
      <c r="H243" s="3" t="s">
        <v>280</v>
      </c>
      <c r="I243" s="3" t="s">
        <v>281</v>
      </c>
    </row>
    <row r="244" spans="1:15" s="13" customFormat="1" ht="20.100000000000001" customHeight="1">
      <c r="A244" s="36">
        <v>2</v>
      </c>
      <c r="B244" s="5" t="s">
        <v>5136</v>
      </c>
      <c r="C244" s="3" t="s">
        <v>35</v>
      </c>
      <c r="D244" s="3" t="s">
        <v>10</v>
      </c>
      <c r="E244" s="27">
        <v>30</v>
      </c>
      <c r="F244" s="3" t="s">
        <v>239</v>
      </c>
      <c r="G244" s="3" t="s">
        <v>346</v>
      </c>
      <c r="H244" s="3" t="s">
        <v>576</v>
      </c>
      <c r="I244" s="3" t="s">
        <v>5137</v>
      </c>
    </row>
    <row r="245" spans="1:15" s="13" customFormat="1" ht="20.100000000000001" customHeight="1">
      <c r="A245" s="36">
        <v>2</v>
      </c>
      <c r="B245" s="5" t="s">
        <v>5134</v>
      </c>
      <c r="C245" s="3" t="s">
        <v>34</v>
      </c>
      <c r="D245" s="3" t="s">
        <v>10</v>
      </c>
      <c r="E245" s="27">
        <v>25</v>
      </c>
      <c r="F245" s="3" t="s">
        <v>239</v>
      </c>
      <c r="G245" s="3" t="s">
        <v>296</v>
      </c>
      <c r="H245" s="3" t="s">
        <v>313</v>
      </c>
      <c r="I245" s="3" t="s">
        <v>314</v>
      </c>
    </row>
    <row r="246" spans="1:15" s="13" customFormat="1" ht="20.100000000000001" customHeight="1">
      <c r="A246" s="36">
        <v>2</v>
      </c>
      <c r="B246" s="5" t="s">
        <v>5138</v>
      </c>
      <c r="C246" s="3" t="s">
        <v>36</v>
      </c>
      <c r="D246" s="3" t="s">
        <v>10</v>
      </c>
      <c r="E246" s="27">
        <v>20</v>
      </c>
      <c r="F246" s="3" t="s">
        <v>239</v>
      </c>
      <c r="G246" s="3" t="s">
        <v>346</v>
      </c>
      <c r="H246" s="3" t="s">
        <v>576</v>
      </c>
      <c r="I246" s="3" t="s">
        <v>5137</v>
      </c>
    </row>
    <row r="247" spans="1:15" s="13" customFormat="1" ht="20.100000000000001" customHeight="1">
      <c r="A247" s="36">
        <v>2</v>
      </c>
      <c r="B247" s="5" t="s">
        <v>5124</v>
      </c>
      <c r="C247" s="3" t="s">
        <v>34</v>
      </c>
      <c r="D247" s="3" t="s">
        <v>10</v>
      </c>
      <c r="E247" s="27">
        <v>18</v>
      </c>
      <c r="F247" s="3" t="s">
        <v>239</v>
      </c>
      <c r="G247" s="3" t="s">
        <v>350</v>
      </c>
      <c r="H247" s="3" t="s">
        <v>352</v>
      </c>
      <c r="I247" s="3" t="s">
        <v>353</v>
      </c>
    </row>
    <row r="248" spans="1:15" s="13" customFormat="1" ht="20.100000000000001" customHeight="1">
      <c r="A248" s="36">
        <v>2</v>
      </c>
      <c r="B248" s="5" t="s">
        <v>6261</v>
      </c>
      <c r="C248" s="3" t="s">
        <v>35</v>
      </c>
      <c r="D248" s="3" t="s">
        <v>10</v>
      </c>
      <c r="E248" s="27">
        <v>15</v>
      </c>
      <c r="F248" s="3" t="s">
        <v>6259</v>
      </c>
      <c r="G248" s="3" t="s">
        <v>6260</v>
      </c>
      <c r="H248" s="3" t="s">
        <v>6262</v>
      </c>
      <c r="I248" s="3" t="s">
        <v>6263</v>
      </c>
    </row>
    <row r="249" spans="1:15" s="13" customFormat="1" ht="20.100000000000001" customHeight="1">
      <c r="A249" s="36">
        <v>2</v>
      </c>
      <c r="B249" s="5" t="s">
        <v>5133</v>
      </c>
      <c r="C249" s="3" t="s">
        <v>35</v>
      </c>
      <c r="D249" s="3" t="s">
        <v>67</v>
      </c>
      <c r="E249" s="27">
        <v>5</v>
      </c>
      <c r="F249" s="3" t="s">
        <v>239</v>
      </c>
      <c r="G249" s="3" t="s">
        <v>482</v>
      </c>
      <c r="H249" s="3" t="s">
        <v>483</v>
      </c>
      <c r="I249" s="3" t="s">
        <v>484</v>
      </c>
    </row>
    <row r="250" spans="1:15" s="13" customFormat="1" ht="20.100000000000001" customHeight="1">
      <c r="A250" s="36">
        <v>2</v>
      </c>
      <c r="B250" s="5" t="s">
        <v>5135</v>
      </c>
      <c r="C250" s="3" t="s">
        <v>192</v>
      </c>
      <c r="D250" s="3" t="s">
        <v>10</v>
      </c>
      <c r="E250" s="27">
        <v>5</v>
      </c>
      <c r="F250" s="3" t="s">
        <v>239</v>
      </c>
      <c r="G250" s="3" t="s">
        <v>296</v>
      </c>
      <c r="H250" s="3" t="s">
        <v>341</v>
      </c>
      <c r="I250" s="3" t="s">
        <v>342</v>
      </c>
    </row>
    <row r="251" spans="1:15" s="13" customFormat="1" ht="20.100000000000001" customHeight="1">
      <c r="A251" s="36">
        <v>2</v>
      </c>
      <c r="B251" s="5" t="s">
        <v>7457</v>
      </c>
      <c r="C251" s="3" t="s">
        <v>7458</v>
      </c>
      <c r="D251" s="3" t="s">
        <v>10</v>
      </c>
      <c r="E251" s="27">
        <v>43</v>
      </c>
      <c r="F251" s="6" t="s">
        <v>8113</v>
      </c>
      <c r="G251" s="6" t="s">
        <v>7456</v>
      </c>
      <c r="H251" s="3" t="s">
        <v>7459</v>
      </c>
      <c r="I251" s="3" t="s">
        <v>5535</v>
      </c>
    </row>
    <row r="252" spans="1:15" s="13" customFormat="1" ht="20.100000000000001" customHeight="1">
      <c r="A252" s="36">
        <v>2</v>
      </c>
      <c r="B252" s="5" t="s">
        <v>7461</v>
      </c>
      <c r="C252" s="3" t="s">
        <v>66</v>
      </c>
      <c r="D252" s="3" t="s">
        <v>67</v>
      </c>
      <c r="E252" s="18">
        <v>35</v>
      </c>
      <c r="F252" s="6" t="s">
        <v>8113</v>
      </c>
      <c r="G252" s="3" t="s">
        <v>7460</v>
      </c>
      <c r="H252" s="3" t="s">
        <v>7462</v>
      </c>
      <c r="I252" s="3" t="s">
        <v>7463</v>
      </c>
      <c r="J252" s="8"/>
      <c r="K252" s="8"/>
      <c r="L252" s="8"/>
      <c r="M252" s="8"/>
      <c r="N252" s="8"/>
      <c r="O252" s="8"/>
    </row>
    <row r="253" spans="1:15" s="13" customFormat="1" ht="20.100000000000001" customHeight="1">
      <c r="A253" s="36">
        <v>2</v>
      </c>
      <c r="B253" s="5" t="s">
        <v>7452</v>
      </c>
      <c r="C253" s="3" t="s">
        <v>35</v>
      </c>
      <c r="D253" s="3" t="s">
        <v>7453</v>
      </c>
      <c r="E253" s="28">
        <v>18</v>
      </c>
      <c r="F253" s="6" t="s">
        <v>8113</v>
      </c>
      <c r="G253" s="3" t="s">
        <v>7451</v>
      </c>
      <c r="H253" s="3" t="s">
        <v>7454</v>
      </c>
      <c r="I253" s="3" t="s">
        <v>7455</v>
      </c>
      <c r="J253" s="8"/>
      <c r="K253" s="8"/>
      <c r="L253" s="8"/>
      <c r="M253" s="8"/>
      <c r="N253" s="8"/>
      <c r="O253" s="8"/>
    </row>
    <row r="254" spans="1:15" s="13" customFormat="1" ht="20.100000000000001" customHeight="1">
      <c r="A254" s="36">
        <v>2</v>
      </c>
      <c r="B254" s="5" t="s">
        <v>7448</v>
      </c>
      <c r="C254" s="3" t="s">
        <v>192</v>
      </c>
      <c r="D254" s="3" t="s">
        <v>10</v>
      </c>
      <c r="E254" s="28">
        <v>10</v>
      </c>
      <c r="F254" s="6" t="s">
        <v>8113</v>
      </c>
      <c r="G254" s="3" t="s">
        <v>7447</v>
      </c>
      <c r="H254" s="3" t="s">
        <v>7449</v>
      </c>
      <c r="I254" s="29" t="s">
        <v>7450</v>
      </c>
    </row>
    <row r="255" spans="1:15" s="13" customFormat="1" ht="20.100000000000001" customHeight="1">
      <c r="A255" s="36">
        <v>2</v>
      </c>
      <c r="B255" s="50" t="s">
        <v>7628</v>
      </c>
      <c r="C255" s="3" t="s">
        <v>192</v>
      </c>
      <c r="D255" s="3" t="s">
        <v>10</v>
      </c>
      <c r="E255" s="27">
        <v>6000</v>
      </c>
      <c r="F255" s="3" t="s">
        <v>4693</v>
      </c>
      <c r="G255" s="3" t="s">
        <v>7623</v>
      </c>
      <c r="H255" s="3" t="s">
        <v>5552</v>
      </c>
      <c r="I255" s="3" t="s">
        <v>7629</v>
      </c>
    </row>
    <row r="256" spans="1:15" s="13" customFormat="1" ht="20.100000000000001" customHeight="1">
      <c r="A256" s="36">
        <v>2</v>
      </c>
      <c r="B256" s="5" t="s">
        <v>7620</v>
      </c>
      <c r="C256" s="3" t="s">
        <v>35</v>
      </c>
      <c r="D256" s="3" t="s">
        <v>10</v>
      </c>
      <c r="E256" s="27">
        <v>550</v>
      </c>
      <c r="F256" s="3" t="s">
        <v>4693</v>
      </c>
      <c r="G256" s="3" t="s">
        <v>4734</v>
      </c>
      <c r="H256" s="3" t="s">
        <v>7621</v>
      </c>
      <c r="I256" s="3" t="s">
        <v>7622</v>
      </c>
    </row>
    <row r="257" spans="1:15" s="13" customFormat="1" ht="20.100000000000001" customHeight="1">
      <c r="A257" s="36">
        <v>2</v>
      </c>
      <c r="B257" s="50" t="s">
        <v>7635</v>
      </c>
      <c r="C257" s="3" t="s">
        <v>192</v>
      </c>
      <c r="D257" s="3" t="s">
        <v>10</v>
      </c>
      <c r="E257" s="27">
        <v>400</v>
      </c>
      <c r="F257" s="3" t="s">
        <v>1204</v>
      </c>
      <c r="G257" s="3" t="s">
        <v>7631</v>
      </c>
      <c r="H257" s="3" t="s">
        <v>5553</v>
      </c>
      <c r="I257" s="3" t="s">
        <v>5554</v>
      </c>
    </row>
    <row r="258" spans="1:15" s="13" customFormat="1" ht="20.100000000000001" customHeight="1">
      <c r="A258" s="36">
        <v>2</v>
      </c>
      <c r="B258" s="50" t="s">
        <v>7637</v>
      </c>
      <c r="C258" s="3" t="s">
        <v>192</v>
      </c>
      <c r="D258" s="3" t="s">
        <v>10</v>
      </c>
      <c r="E258" s="27">
        <v>200</v>
      </c>
      <c r="F258" s="3" t="s">
        <v>1204</v>
      </c>
      <c r="G258" s="3" t="s">
        <v>7636</v>
      </c>
      <c r="H258" s="3" t="s">
        <v>5555</v>
      </c>
      <c r="I258" s="3" t="s">
        <v>5556</v>
      </c>
    </row>
    <row r="259" spans="1:15" s="13" customFormat="1" ht="20.100000000000001" customHeight="1">
      <c r="A259" s="36">
        <v>2</v>
      </c>
      <c r="B259" s="5" t="s">
        <v>7616</v>
      </c>
      <c r="C259" s="3" t="s">
        <v>36</v>
      </c>
      <c r="D259" s="3" t="s">
        <v>1644</v>
      </c>
      <c r="E259" s="27">
        <v>150</v>
      </c>
      <c r="F259" s="3" t="s">
        <v>4693</v>
      </c>
      <c r="G259" s="3" t="s">
        <v>7611</v>
      </c>
      <c r="H259" s="3" t="s">
        <v>7617</v>
      </c>
      <c r="I259" s="3" t="s">
        <v>7618</v>
      </c>
    </row>
    <row r="260" spans="1:15" s="13" customFormat="1" ht="20.100000000000001" customHeight="1">
      <c r="A260" s="36">
        <v>2</v>
      </c>
      <c r="B260" s="5" t="s">
        <v>7615</v>
      </c>
      <c r="C260" s="3" t="s">
        <v>35</v>
      </c>
      <c r="D260" s="3" t="s">
        <v>10</v>
      </c>
      <c r="E260" s="27">
        <v>120</v>
      </c>
      <c r="F260" s="6" t="s">
        <v>4693</v>
      </c>
      <c r="G260" s="6" t="s">
        <v>7611</v>
      </c>
      <c r="H260" s="3" t="s">
        <v>7613</v>
      </c>
      <c r="I260" s="3" t="s">
        <v>7614</v>
      </c>
    </row>
    <row r="261" spans="1:15" s="13" customFormat="1" ht="20.100000000000001" customHeight="1">
      <c r="A261" s="36">
        <v>2</v>
      </c>
      <c r="B261" s="5" t="s">
        <v>7619</v>
      </c>
      <c r="C261" s="3" t="s">
        <v>192</v>
      </c>
      <c r="D261" s="3" t="s">
        <v>10</v>
      </c>
      <c r="E261" s="27">
        <v>60</v>
      </c>
      <c r="F261" s="6" t="s">
        <v>4693</v>
      </c>
      <c r="G261" s="6" t="s">
        <v>4714</v>
      </c>
      <c r="H261" s="3" t="s">
        <v>4744</v>
      </c>
      <c r="I261" s="3" t="s">
        <v>4745</v>
      </c>
    </row>
    <row r="262" spans="1:15" s="13" customFormat="1" ht="20.100000000000001" customHeight="1">
      <c r="A262" s="36">
        <v>2</v>
      </c>
      <c r="B262" s="5" t="s">
        <v>7624</v>
      </c>
      <c r="C262" s="3" t="s">
        <v>7625</v>
      </c>
      <c r="D262" s="3" t="s">
        <v>1644</v>
      </c>
      <c r="E262" s="27">
        <v>35</v>
      </c>
      <c r="F262" s="3" t="s">
        <v>4693</v>
      </c>
      <c r="G262" s="3" t="s">
        <v>7623</v>
      </c>
      <c r="H262" s="3" t="s">
        <v>7626</v>
      </c>
      <c r="I262" s="3" t="s">
        <v>7627</v>
      </c>
    </row>
    <row r="263" spans="1:15" s="13" customFormat="1" ht="20.100000000000001" customHeight="1">
      <c r="A263" s="36">
        <v>2</v>
      </c>
      <c r="B263" s="5" t="s">
        <v>7632</v>
      </c>
      <c r="C263" s="3" t="s">
        <v>7282</v>
      </c>
      <c r="D263" s="3" t="s">
        <v>2540</v>
      </c>
      <c r="E263" s="27">
        <v>25</v>
      </c>
      <c r="F263" s="3" t="s">
        <v>7630</v>
      </c>
      <c r="G263" s="3" t="s">
        <v>7631</v>
      </c>
      <c r="H263" s="3" t="s">
        <v>7633</v>
      </c>
      <c r="I263" s="3" t="s">
        <v>7634</v>
      </c>
    </row>
    <row r="264" spans="1:15" s="13" customFormat="1" ht="20.100000000000001" customHeight="1">
      <c r="A264" s="36">
        <v>2</v>
      </c>
      <c r="B264" s="5" t="s">
        <v>6908</v>
      </c>
      <c r="C264" s="3" t="s">
        <v>195</v>
      </c>
      <c r="D264" s="3" t="s">
        <v>10</v>
      </c>
      <c r="E264" s="27">
        <v>3800</v>
      </c>
      <c r="F264" s="6" t="s">
        <v>6902</v>
      </c>
      <c r="G264" s="6" t="s">
        <v>6907</v>
      </c>
      <c r="H264" s="3" t="s">
        <v>6909</v>
      </c>
      <c r="I264" s="3" t="s">
        <v>6910</v>
      </c>
      <c r="J264" s="8"/>
      <c r="K264" s="8"/>
      <c r="L264" s="8"/>
      <c r="M264" s="8"/>
      <c r="N264" s="8"/>
      <c r="O264" s="8"/>
    </row>
    <row r="265" spans="1:15" s="13" customFormat="1" ht="20.100000000000001" customHeight="1">
      <c r="A265" s="36">
        <v>2</v>
      </c>
      <c r="B265" s="5" t="s">
        <v>6816</v>
      </c>
      <c r="C265" s="3" t="s">
        <v>6746</v>
      </c>
      <c r="D265" s="3" t="s">
        <v>6736</v>
      </c>
      <c r="E265" s="27">
        <v>220</v>
      </c>
      <c r="F265" s="6" t="s">
        <v>6791</v>
      </c>
      <c r="G265" s="3" t="s">
        <v>6812</v>
      </c>
      <c r="H265" s="3" t="s">
        <v>6817</v>
      </c>
      <c r="I265" s="3" t="s">
        <v>6818</v>
      </c>
    </row>
    <row r="266" spans="1:15" s="13" customFormat="1" ht="20.100000000000001" customHeight="1">
      <c r="A266" s="36">
        <v>2</v>
      </c>
      <c r="B266" s="5" t="s">
        <v>6813</v>
      </c>
      <c r="C266" s="3" t="s">
        <v>192</v>
      </c>
      <c r="D266" s="3" t="s">
        <v>10</v>
      </c>
      <c r="E266" s="27">
        <v>150</v>
      </c>
      <c r="F266" s="6" t="s">
        <v>6791</v>
      </c>
      <c r="G266" s="3" t="s">
        <v>6812</v>
      </c>
      <c r="H266" s="3" t="s">
        <v>6814</v>
      </c>
      <c r="I266" s="3" t="s">
        <v>6815</v>
      </c>
    </row>
    <row r="267" spans="1:15" s="13" customFormat="1" ht="20.100000000000001" customHeight="1">
      <c r="A267" s="36">
        <v>2</v>
      </c>
      <c r="B267" s="5" t="s">
        <v>6864</v>
      </c>
      <c r="C267" s="3" t="s">
        <v>36</v>
      </c>
      <c r="D267" s="3" t="s">
        <v>10</v>
      </c>
      <c r="E267" s="27">
        <v>90</v>
      </c>
      <c r="F267" s="3" t="s">
        <v>8114</v>
      </c>
      <c r="G267" s="3" t="s">
        <v>6863</v>
      </c>
      <c r="H267" s="3" t="s">
        <v>6865</v>
      </c>
      <c r="I267" s="3" t="s">
        <v>6866</v>
      </c>
    </row>
    <row r="268" spans="1:15" s="13" customFormat="1" ht="20.100000000000001" customHeight="1">
      <c r="A268" s="36">
        <v>2</v>
      </c>
      <c r="B268" s="5" t="s">
        <v>6857</v>
      </c>
      <c r="C268" s="3" t="s">
        <v>36</v>
      </c>
      <c r="D268" s="3" t="s">
        <v>10</v>
      </c>
      <c r="E268" s="18">
        <v>64</v>
      </c>
      <c r="F268" s="6" t="s">
        <v>6791</v>
      </c>
      <c r="G268" s="6" t="s">
        <v>6856</v>
      </c>
      <c r="H268" s="3" t="s">
        <v>6858</v>
      </c>
      <c r="I268" s="3" t="s">
        <v>6859</v>
      </c>
    </row>
    <row r="269" spans="1:15" s="13" customFormat="1" ht="20.100000000000001" customHeight="1">
      <c r="A269" s="36">
        <v>2</v>
      </c>
      <c r="B269" s="5" t="s">
        <v>6792</v>
      </c>
      <c r="C269" s="3" t="s">
        <v>192</v>
      </c>
      <c r="D269" s="3" t="s">
        <v>10</v>
      </c>
      <c r="E269" s="27">
        <v>50</v>
      </c>
      <c r="F269" s="6" t="s">
        <v>6791</v>
      </c>
      <c r="G269" s="3" t="s">
        <v>4084</v>
      </c>
      <c r="H269" s="3" t="s">
        <v>6793</v>
      </c>
      <c r="I269" s="3" t="s">
        <v>6794</v>
      </c>
    </row>
    <row r="270" spans="1:15" s="13" customFormat="1" ht="20.100000000000001" customHeight="1">
      <c r="A270" s="36">
        <v>2</v>
      </c>
      <c r="B270" s="5" t="s">
        <v>6820</v>
      </c>
      <c r="C270" s="3" t="s">
        <v>35</v>
      </c>
      <c r="D270" s="3" t="s">
        <v>10</v>
      </c>
      <c r="E270" s="27">
        <v>50</v>
      </c>
      <c r="F270" s="6" t="s">
        <v>6791</v>
      </c>
      <c r="G270" s="3" t="s">
        <v>6819</v>
      </c>
      <c r="H270" s="3" t="s">
        <v>6821</v>
      </c>
      <c r="I270" s="3" t="s">
        <v>6822</v>
      </c>
    </row>
    <row r="271" spans="1:15" s="13" customFormat="1" ht="20.100000000000001" customHeight="1">
      <c r="A271" s="36">
        <v>2</v>
      </c>
      <c r="B271" s="5" t="s">
        <v>6846</v>
      </c>
      <c r="C271" s="3" t="s">
        <v>192</v>
      </c>
      <c r="D271" s="3" t="s">
        <v>10</v>
      </c>
      <c r="E271" s="27">
        <v>46</v>
      </c>
      <c r="F271" s="6" t="s">
        <v>6791</v>
      </c>
      <c r="G271" s="3" t="s">
        <v>6839</v>
      </c>
      <c r="H271" s="3" t="s">
        <v>6847</v>
      </c>
      <c r="I271" s="3" t="s">
        <v>6848</v>
      </c>
    </row>
    <row r="272" spans="1:15" s="13" customFormat="1" ht="20.100000000000001" customHeight="1">
      <c r="A272" s="36">
        <v>2</v>
      </c>
      <c r="B272" s="5" t="s">
        <v>6843</v>
      </c>
      <c r="C272" s="3" t="s">
        <v>192</v>
      </c>
      <c r="D272" s="3" t="s">
        <v>10</v>
      </c>
      <c r="E272" s="27">
        <v>45</v>
      </c>
      <c r="F272" s="6" t="s">
        <v>6791</v>
      </c>
      <c r="G272" s="3" t="s">
        <v>6839</v>
      </c>
      <c r="H272" s="3" t="s">
        <v>6844</v>
      </c>
      <c r="I272" s="3" t="s">
        <v>6845</v>
      </c>
    </row>
    <row r="273" spans="1:9" s="13" customFormat="1" ht="20.100000000000001" customHeight="1">
      <c r="A273" s="36">
        <v>2</v>
      </c>
      <c r="B273" s="5" t="s">
        <v>6876</v>
      </c>
      <c r="C273" s="3" t="s">
        <v>14</v>
      </c>
      <c r="D273" s="3" t="s">
        <v>6736</v>
      </c>
      <c r="E273" s="27">
        <v>43</v>
      </c>
      <c r="F273" s="6" t="s">
        <v>6791</v>
      </c>
      <c r="G273" s="6" t="s">
        <v>6875</v>
      </c>
      <c r="H273" s="3" t="s">
        <v>6877</v>
      </c>
      <c r="I273" s="3" t="s">
        <v>6878</v>
      </c>
    </row>
    <row r="274" spans="1:9" s="13" customFormat="1" ht="20.100000000000001" customHeight="1">
      <c r="A274" s="36">
        <v>2</v>
      </c>
      <c r="B274" s="37" t="s">
        <v>6809</v>
      </c>
      <c r="C274" s="3" t="s">
        <v>192</v>
      </c>
      <c r="D274" s="3" t="s">
        <v>10</v>
      </c>
      <c r="E274" s="27">
        <v>41</v>
      </c>
      <c r="F274" s="6" t="s">
        <v>6791</v>
      </c>
      <c r="G274" s="6" t="s">
        <v>6808</v>
      </c>
      <c r="H274" s="3" t="s">
        <v>6810</v>
      </c>
      <c r="I274" s="3" t="s">
        <v>6811</v>
      </c>
    </row>
    <row r="275" spans="1:9" s="13" customFormat="1" ht="20.100000000000001" customHeight="1">
      <c r="A275" s="36">
        <v>2</v>
      </c>
      <c r="B275" s="5" t="s">
        <v>6792</v>
      </c>
      <c r="C275" s="3" t="s">
        <v>192</v>
      </c>
      <c r="D275" s="3" t="s">
        <v>10</v>
      </c>
      <c r="E275" s="27">
        <v>40</v>
      </c>
      <c r="F275" s="6" t="s">
        <v>6791</v>
      </c>
      <c r="G275" s="3" t="s">
        <v>6884</v>
      </c>
      <c r="H275" s="3" t="s">
        <v>6793</v>
      </c>
      <c r="I275" s="3" t="s">
        <v>6794</v>
      </c>
    </row>
    <row r="276" spans="1:9" s="13" customFormat="1" ht="20.100000000000001" customHeight="1">
      <c r="A276" s="36">
        <v>2</v>
      </c>
      <c r="B276" s="5" t="s">
        <v>6860</v>
      </c>
      <c r="C276" s="3" t="s">
        <v>36</v>
      </c>
      <c r="D276" s="3" t="s">
        <v>10</v>
      </c>
      <c r="E276" s="18">
        <v>32</v>
      </c>
      <c r="F276" s="6" t="s">
        <v>6791</v>
      </c>
      <c r="G276" s="6" t="s">
        <v>6856</v>
      </c>
      <c r="H276" s="3" t="s">
        <v>6861</v>
      </c>
      <c r="I276" s="3" t="s">
        <v>6862</v>
      </c>
    </row>
    <row r="277" spans="1:9" s="13" customFormat="1" ht="20.100000000000001" customHeight="1">
      <c r="A277" s="36">
        <v>2</v>
      </c>
      <c r="B277" s="5" t="s">
        <v>6840</v>
      </c>
      <c r="C277" s="3" t="s">
        <v>192</v>
      </c>
      <c r="D277" s="3" t="s">
        <v>10</v>
      </c>
      <c r="E277" s="27">
        <v>29</v>
      </c>
      <c r="F277" s="6" t="s">
        <v>6791</v>
      </c>
      <c r="G277" s="3" t="s">
        <v>6839</v>
      </c>
      <c r="H277" s="3" t="s">
        <v>6841</v>
      </c>
      <c r="I277" s="3" t="s">
        <v>6842</v>
      </c>
    </row>
    <row r="278" spans="1:9" s="13" customFormat="1" ht="20.100000000000001" customHeight="1">
      <c r="A278" s="36">
        <v>2</v>
      </c>
      <c r="B278" s="5" t="s">
        <v>6849</v>
      </c>
      <c r="C278" s="3" t="s">
        <v>192</v>
      </c>
      <c r="D278" s="3" t="s">
        <v>10</v>
      </c>
      <c r="E278" s="27">
        <v>29</v>
      </c>
      <c r="F278" s="6" t="s">
        <v>6791</v>
      </c>
      <c r="G278" s="3" t="s">
        <v>6839</v>
      </c>
      <c r="H278" s="3" t="s">
        <v>6850</v>
      </c>
      <c r="I278" s="3" t="s">
        <v>6851</v>
      </c>
    </row>
    <row r="279" spans="1:9" s="13" customFormat="1" ht="20.100000000000001" customHeight="1">
      <c r="A279" s="36">
        <v>2</v>
      </c>
      <c r="B279" s="5" t="s">
        <v>6937</v>
      </c>
      <c r="C279" s="3" t="s">
        <v>6931</v>
      </c>
      <c r="D279" s="3" t="s">
        <v>10</v>
      </c>
      <c r="E279" s="27">
        <v>27</v>
      </c>
      <c r="F279" s="6" t="s">
        <v>6902</v>
      </c>
      <c r="G279" s="3" t="s">
        <v>6929</v>
      </c>
      <c r="H279" s="3" t="s">
        <v>6938</v>
      </c>
      <c r="I279" s="3" t="s">
        <v>6939</v>
      </c>
    </row>
    <row r="280" spans="1:9" s="13" customFormat="1" ht="20.100000000000001" customHeight="1">
      <c r="A280" s="36">
        <v>2</v>
      </c>
      <c r="B280" s="5" t="s">
        <v>6796</v>
      </c>
      <c r="C280" s="3" t="s">
        <v>6731</v>
      </c>
      <c r="D280" s="3" t="s">
        <v>6736</v>
      </c>
      <c r="E280" s="28">
        <v>25</v>
      </c>
      <c r="F280" s="6" t="s">
        <v>6791</v>
      </c>
      <c r="G280" s="6" t="s">
        <v>6795</v>
      </c>
      <c r="H280" s="3" t="s">
        <v>6797</v>
      </c>
      <c r="I280" s="3" t="s">
        <v>6798</v>
      </c>
    </row>
    <row r="281" spans="1:9" s="13" customFormat="1" ht="20.100000000000001" customHeight="1">
      <c r="A281" s="36">
        <v>2</v>
      </c>
      <c r="B281" s="5" t="s">
        <v>7957</v>
      </c>
      <c r="C281" s="3" t="s">
        <v>35</v>
      </c>
      <c r="D281" s="3" t="s">
        <v>10</v>
      </c>
      <c r="E281" s="27">
        <v>2500</v>
      </c>
      <c r="F281" s="3" t="s">
        <v>7953</v>
      </c>
      <c r="G281" s="3"/>
      <c r="H281" s="3" t="s">
        <v>7958</v>
      </c>
      <c r="I281" s="3" t="s">
        <v>7959</v>
      </c>
    </row>
    <row r="282" spans="1:9" s="13" customFormat="1" ht="20.100000000000001" customHeight="1">
      <c r="A282" s="36">
        <v>2</v>
      </c>
      <c r="B282" s="5" t="s">
        <v>7954</v>
      </c>
      <c r="C282" s="3" t="s">
        <v>35</v>
      </c>
      <c r="D282" s="3" t="s">
        <v>10</v>
      </c>
      <c r="E282" s="27">
        <v>200</v>
      </c>
      <c r="F282" s="3" t="s">
        <v>7953</v>
      </c>
      <c r="G282" s="3"/>
      <c r="H282" s="3" t="s">
        <v>7955</v>
      </c>
      <c r="I282" s="3" t="s">
        <v>7956</v>
      </c>
    </row>
    <row r="283" spans="1:9" s="13" customFormat="1" ht="20.100000000000001" customHeight="1">
      <c r="A283" s="36">
        <v>2</v>
      </c>
      <c r="B283" s="5" t="s">
        <v>7791</v>
      </c>
      <c r="C283" s="3" t="s">
        <v>36</v>
      </c>
      <c r="D283" s="3" t="s">
        <v>10</v>
      </c>
      <c r="E283" s="27">
        <v>200</v>
      </c>
      <c r="F283" s="6" t="s">
        <v>7789</v>
      </c>
      <c r="G283" s="6" t="s">
        <v>7790</v>
      </c>
      <c r="H283" s="3" t="s">
        <v>7792</v>
      </c>
      <c r="I283" s="3" t="s">
        <v>7793</v>
      </c>
    </row>
    <row r="284" spans="1:9" s="13" customFormat="1" ht="20.100000000000001" customHeight="1">
      <c r="A284" s="36">
        <v>2</v>
      </c>
      <c r="B284" s="5" t="s">
        <v>7799</v>
      </c>
      <c r="C284" s="3" t="s">
        <v>35</v>
      </c>
      <c r="D284" s="3" t="s">
        <v>10</v>
      </c>
      <c r="E284" s="27">
        <v>90</v>
      </c>
      <c r="F284" s="3" t="s">
        <v>7789</v>
      </c>
      <c r="G284" s="3" t="s">
        <v>7794</v>
      </c>
      <c r="H284" s="3" t="s">
        <v>7796</v>
      </c>
      <c r="I284" s="3" t="s">
        <v>5683</v>
      </c>
    </row>
    <row r="285" spans="1:9" s="13" customFormat="1" ht="20.100000000000001" customHeight="1">
      <c r="A285" s="36">
        <v>2</v>
      </c>
      <c r="B285" s="5" t="s">
        <v>7795</v>
      </c>
      <c r="C285" s="3" t="s">
        <v>35</v>
      </c>
      <c r="D285" s="3" t="s">
        <v>10</v>
      </c>
      <c r="E285" s="27">
        <v>70</v>
      </c>
      <c r="F285" s="3" t="s">
        <v>7789</v>
      </c>
      <c r="G285" s="3" t="s">
        <v>7794</v>
      </c>
      <c r="H285" s="3" t="s">
        <v>7796</v>
      </c>
      <c r="I285" s="3" t="s">
        <v>7797</v>
      </c>
    </row>
    <row r="286" spans="1:9" s="13" customFormat="1" ht="20.100000000000001" customHeight="1">
      <c r="A286" s="36">
        <v>2</v>
      </c>
      <c r="B286" s="5" t="s">
        <v>7798</v>
      </c>
      <c r="C286" s="3" t="s">
        <v>35</v>
      </c>
      <c r="D286" s="3" t="s">
        <v>10</v>
      </c>
      <c r="E286" s="27">
        <v>60</v>
      </c>
      <c r="F286" s="3" t="s">
        <v>7789</v>
      </c>
      <c r="G286" s="3" t="s">
        <v>7794</v>
      </c>
      <c r="H286" s="3" t="s">
        <v>7796</v>
      </c>
      <c r="I286" s="3" t="s">
        <v>5682</v>
      </c>
    </row>
    <row r="287" spans="1:9" s="13" customFormat="1" ht="20.100000000000001" customHeight="1">
      <c r="A287" s="36">
        <v>2</v>
      </c>
      <c r="B287" s="5" t="s">
        <v>7801</v>
      </c>
      <c r="C287" s="3" t="s">
        <v>35</v>
      </c>
      <c r="D287" s="3" t="s">
        <v>10</v>
      </c>
      <c r="E287" s="27">
        <v>40</v>
      </c>
      <c r="F287" s="3" t="s">
        <v>7789</v>
      </c>
      <c r="G287" s="3" t="s">
        <v>7794</v>
      </c>
      <c r="H287" s="3" t="s">
        <v>7796</v>
      </c>
      <c r="I287" s="3" t="s">
        <v>5684</v>
      </c>
    </row>
    <row r="288" spans="1:9" s="13" customFormat="1" ht="20.100000000000001" customHeight="1">
      <c r="A288" s="36">
        <v>2</v>
      </c>
      <c r="B288" s="5" t="s">
        <v>7802</v>
      </c>
      <c r="C288" s="3" t="s">
        <v>35</v>
      </c>
      <c r="D288" s="3" t="s">
        <v>10</v>
      </c>
      <c r="E288" s="27">
        <v>40</v>
      </c>
      <c r="F288" s="3" t="s">
        <v>7789</v>
      </c>
      <c r="G288" s="3" t="s">
        <v>7794</v>
      </c>
      <c r="H288" s="3" t="s">
        <v>7796</v>
      </c>
      <c r="I288" s="3" t="s">
        <v>5685</v>
      </c>
    </row>
    <row r="289" spans="1:9" s="13" customFormat="1" ht="20.100000000000001" customHeight="1">
      <c r="A289" s="36">
        <v>2</v>
      </c>
      <c r="B289" s="5" t="s">
        <v>7800</v>
      </c>
      <c r="C289" s="3" t="s">
        <v>35</v>
      </c>
      <c r="D289" s="3" t="s">
        <v>10</v>
      </c>
      <c r="E289" s="27">
        <v>35</v>
      </c>
      <c r="F289" s="3" t="s">
        <v>7789</v>
      </c>
      <c r="G289" s="3" t="s">
        <v>7794</v>
      </c>
      <c r="H289" s="3" t="s">
        <v>7796</v>
      </c>
      <c r="I289" s="3" t="s">
        <v>5683</v>
      </c>
    </row>
    <row r="290" spans="1:9" s="13" customFormat="1" ht="20.100000000000001" customHeight="1">
      <c r="A290" s="36">
        <v>2</v>
      </c>
      <c r="B290" s="5" t="s">
        <v>7991</v>
      </c>
      <c r="C290" s="3" t="s">
        <v>35</v>
      </c>
      <c r="D290" s="3" t="s">
        <v>10</v>
      </c>
      <c r="E290" s="27">
        <v>270</v>
      </c>
      <c r="F290" s="3" t="s">
        <v>7989</v>
      </c>
      <c r="G290" s="3" t="s">
        <v>7990</v>
      </c>
      <c r="H290" s="3" t="s">
        <v>7992</v>
      </c>
      <c r="I290" s="3" t="s">
        <v>7993</v>
      </c>
    </row>
    <row r="291" spans="1:9" s="13" customFormat="1" ht="20.100000000000001" customHeight="1">
      <c r="A291" s="36">
        <v>2</v>
      </c>
      <c r="B291" s="5" t="s">
        <v>7039</v>
      </c>
      <c r="C291" s="3" t="s">
        <v>36</v>
      </c>
      <c r="D291" s="3" t="s">
        <v>10</v>
      </c>
      <c r="E291" s="18">
        <v>400</v>
      </c>
      <c r="F291" s="6" t="s">
        <v>3423</v>
      </c>
      <c r="G291" s="6" t="s">
        <v>7038</v>
      </c>
      <c r="H291" s="3" t="s">
        <v>7040</v>
      </c>
      <c r="I291" s="3" t="s">
        <v>5372</v>
      </c>
    </row>
    <row r="292" spans="1:9" s="13" customFormat="1" ht="20.100000000000001" customHeight="1">
      <c r="A292" s="36">
        <v>2</v>
      </c>
      <c r="B292" s="23" t="s">
        <v>7083</v>
      </c>
      <c r="C292" s="3" t="s">
        <v>192</v>
      </c>
      <c r="D292" s="3" t="s">
        <v>10</v>
      </c>
      <c r="E292" s="18">
        <v>150</v>
      </c>
      <c r="F292" s="6" t="s">
        <v>7078</v>
      </c>
      <c r="G292" s="3" t="s">
        <v>7079</v>
      </c>
      <c r="H292" s="3" t="s">
        <v>7084</v>
      </c>
      <c r="I292" s="3" t="s">
        <v>7085</v>
      </c>
    </row>
    <row r="293" spans="1:9" s="13" customFormat="1" ht="20.100000000000001" customHeight="1">
      <c r="A293" s="36">
        <v>2</v>
      </c>
      <c r="B293" s="5" t="s">
        <v>5383</v>
      </c>
      <c r="C293" s="3" t="s">
        <v>36</v>
      </c>
      <c r="D293" s="3" t="s">
        <v>10</v>
      </c>
      <c r="E293" s="27">
        <v>138</v>
      </c>
      <c r="F293" s="3" t="s">
        <v>7078</v>
      </c>
      <c r="G293" s="3" t="s">
        <v>7094</v>
      </c>
      <c r="H293" s="3" t="s">
        <v>1049</v>
      </c>
      <c r="I293" s="3" t="s">
        <v>1050</v>
      </c>
    </row>
    <row r="294" spans="1:9" s="13" customFormat="1" ht="20.100000000000001" customHeight="1">
      <c r="A294" s="36">
        <v>2</v>
      </c>
      <c r="B294" s="5" t="s">
        <v>7041</v>
      </c>
      <c r="C294" s="3" t="s">
        <v>66</v>
      </c>
      <c r="D294" s="3" t="s">
        <v>10</v>
      </c>
      <c r="E294" s="18">
        <v>93</v>
      </c>
      <c r="F294" s="6" t="s">
        <v>3423</v>
      </c>
      <c r="G294" s="3" t="s">
        <v>1000</v>
      </c>
      <c r="H294" s="3" t="s">
        <v>5373</v>
      </c>
      <c r="I294" s="3" t="s">
        <v>5374</v>
      </c>
    </row>
    <row r="295" spans="1:9" s="13" customFormat="1" ht="20.100000000000001" customHeight="1">
      <c r="A295" s="36">
        <v>2</v>
      </c>
      <c r="B295" s="5" t="s">
        <v>7095</v>
      </c>
      <c r="C295" s="3" t="s">
        <v>36</v>
      </c>
      <c r="D295" s="3" t="s">
        <v>10</v>
      </c>
      <c r="E295" s="27">
        <v>80</v>
      </c>
      <c r="F295" s="3" t="s">
        <v>3280</v>
      </c>
      <c r="G295" s="3" t="s">
        <v>3511</v>
      </c>
      <c r="H295" s="3" t="s">
        <v>1052</v>
      </c>
      <c r="I295" s="3" t="s">
        <v>3512</v>
      </c>
    </row>
    <row r="296" spans="1:9" s="13" customFormat="1" ht="20.100000000000001" customHeight="1">
      <c r="A296" s="36">
        <v>2</v>
      </c>
      <c r="B296" s="5" t="s">
        <v>7091</v>
      </c>
      <c r="C296" s="3" t="s">
        <v>36</v>
      </c>
      <c r="D296" s="3" t="s">
        <v>10</v>
      </c>
      <c r="E296" s="18">
        <v>70</v>
      </c>
      <c r="F296" s="6" t="s">
        <v>7078</v>
      </c>
      <c r="G296" s="6" t="s">
        <v>7090</v>
      </c>
      <c r="H296" s="3" t="s">
        <v>7092</v>
      </c>
      <c r="I296" s="3" t="s">
        <v>7093</v>
      </c>
    </row>
    <row r="297" spans="1:9" s="13" customFormat="1" ht="20.100000000000001" customHeight="1">
      <c r="A297" s="36">
        <v>2</v>
      </c>
      <c r="B297" s="5" t="s">
        <v>7045</v>
      </c>
      <c r="C297" s="3" t="s">
        <v>36</v>
      </c>
      <c r="D297" s="3" t="s">
        <v>10</v>
      </c>
      <c r="E297" s="18">
        <v>64</v>
      </c>
      <c r="F297" s="6" t="s">
        <v>3455</v>
      </c>
      <c r="G297" s="3" t="s">
        <v>1000</v>
      </c>
      <c r="H297" s="3" t="s">
        <v>1045</v>
      </c>
      <c r="I297" s="3" t="s">
        <v>1046</v>
      </c>
    </row>
    <row r="298" spans="1:9" s="13" customFormat="1" ht="20.100000000000001" customHeight="1">
      <c r="A298" s="36">
        <v>2</v>
      </c>
      <c r="B298" s="5" t="s">
        <v>5379</v>
      </c>
      <c r="C298" s="3" t="s">
        <v>7075</v>
      </c>
      <c r="D298" s="3" t="s">
        <v>2624</v>
      </c>
      <c r="E298" s="18">
        <v>64</v>
      </c>
      <c r="F298" s="6" t="s">
        <v>7069</v>
      </c>
      <c r="G298" s="3" t="s">
        <v>7074</v>
      </c>
      <c r="H298" s="3" t="s">
        <v>7076</v>
      </c>
      <c r="I298" s="3" t="s">
        <v>7077</v>
      </c>
    </row>
    <row r="299" spans="1:9" s="13" customFormat="1" ht="20.100000000000001" customHeight="1">
      <c r="A299" s="36">
        <v>2</v>
      </c>
      <c r="B299" s="5" t="s">
        <v>7046</v>
      </c>
      <c r="C299" s="3" t="s">
        <v>36</v>
      </c>
      <c r="D299" s="3" t="s">
        <v>10</v>
      </c>
      <c r="E299" s="18">
        <v>62</v>
      </c>
      <c r="F299" s="6" t="s">
        <v>3483</v>
      </c>
      <c r="G299" s="3" t="s">
        <v>1000</v>
      </c>
      <c r="H299" s="3" t="s">
        <v>1045</v>
      </c>
      <c r="I299" s="3" t="s">
        <v>1046</v>
      </c>
    </row>
    <row r="300" spans="1:9" s="13" customFormat="1" ht="20.100000000000001" customHeight="1">
      <c r="A300" s="36">
        <v>2</v>
      </c>
      <c r="B300" s="5" t="s">
        <v>5376</v>
      </c>
      <c r="C300" s="3" t="s">
        <v>66</v>
      </c>
      <c r="D300" s="3" t="s">
        <v>10</v>
      </c>
      <c r="E300" s="28">
        <v>60</v>
      </c>
      <c r="F300" s="6" t="s">
        <v>3483</v>
      </c>
      <c r="G300" s="3" t="s">
        <v>7064</v>
      </c>
      <c r="H300" s="3" t="s">
        <v>5377</v>
      </c>
      <c r="I300" s="3" t="s">
        <v>5378</v>
      </c>
    </row>
    <row r="301" spans="1:9" s="13" customFormat="1" ht="20.100000000000001" customHeight="1">
      <c r="A301" s="36">
        <v>2</v>
      </c>
      <c r="B301" s="5" t="s">
        <v>7065</v>
      </c>
      <c r="C301" s="3" t="s">
        <v>7066</v>
      </c>
      <c r="D301" s="3" t="s">
        <v>3494</v>
      </c>
      <c r="E301" s="18">
        <v>58</v>
      </c>
      <c r="F301" s="6" t="s">
        <v>3483</v>
      </c>
      <c r="G301" s="3" t="s">
        <v>7064</v>
      </c>
      <c r="H301" s="3" t="s">
        <v>7067</v>
      </c>
      <c r="I301" s="3" t="s">
        <v>7068</v>
      </c>
    </row>
    <row r="302" spans="1:9" s="13" customFormat="1" ht="20.100000000000001" customHeight="1">
      <c r="A302" s="36">
        <v>2</v>
      </c>
      <c r="B302" s="5" t="s">
        <v>7051</v>
      </c>
      <c r="C302" s="3" t="s">
        <v>14</v>
      </c>
      <c r="D302" s="3" t="s">
        <v>10</v>
      </c>
      <c r="E302" s="18">
        <v>54</v>
      </c>
      <c r="F302" s="6" t="s">
        <v>3483</v>
      </c>
      <c r="G302" s="3" t="s">
        <v>7047</v>
      </c>
      <c r="H302" s="3" t="s">
        <v>7049</v>
      </c>
      <c r="I302" s="3" t="s">
        <v>7052</v>
      </c>
    </row>
    <row r="303" spans="1:9" s="13" customFormat="1" ht="20.100000000000001" customHeight="1">
      <c r="A303" s="36">
        <v>2</v>
      </c>
      <c r="B303" s="5" t="s">
        <v>7054</v>
      </c>
      <c r="C303" s="3" t="s">
        <v>34</v>
      </c>
      <c r="D303" s="3" t="s">
        <v>10</v>
      </c>
      <c r="E303" s="18">
        <v>40</v>
      </c>
      <c r="F303" s="6" t="s">
        <v>3483</v>
      </c>
      <c r="G303" s="3" t="s">
        <v>7053</v>
      </c>
      <c r="H303" s="3" t="s">
        <v>7055</v>
      </c>
      <c r="I303" s="3" t="s">
        <v>7056</v>
      </c>
    </row>
    <row r="304" spans="1:9" s="13" customFormat="1" ht="20.100000000000001" customHeight="1">
      <c r="A304" s="36">
        <v>2</v>
      </c>
      <c r="B304" s="5" t="s">
        <v>7058</v>
      </c>
      <c r="C304" s="3" t="s">
        <v>35</v>
      </c>
      <c r="D304" s="3" t="s">
        <v>10</v>
      </c>
      <c r="E304" s="18">
        <v>40</v>
      </c>
      <c r="F304" s="6" t="s">
        <v>3483</v>
      </c>
      <c r="G304" s="3" t="s">
        <v>7057</v>
      </c>
      <c r="H304" s="3" t="s">
        <v>7059</v>
      </c>
      <c r="I304" s="3" t="s">
        <v>7060</v>
      </c>
    </row>
    <row r="305" spans="1:9" s="13" customFormat="1" ht="20.100000000000001" customHeight="1">
      <c r="A305" s="36">
        <v>2</v>
      </c>
      <c r="B305" s="5" t="s">
        <v>5380</v>
      </c>
      <c r="C305" s="3" t="s">
        <v>66</v>
      </c>
      <c r="D305" s="3" t="s">
        <v>10</v>
      </c>
      <c r="E305" s="18">
        <v>35</v>
      </c>
      <c r="F305" s="6" t="s">
        <v>7069</v>
      </c>
      <c r="G305" s="6" t="s">
        <v>1025</v>
      </c>
      <c r="H305" s="3" t="s">
        <v>5381</v>
      </c>
      <c r="I305" s="3" t="s">
        <v>5382</v>
      </c>
    </row>
    <row r="306" spans="1:9" s="13" customFormat="1" ht="20.100000000000001" customHeight="1">
      <c r="A306" s="36">
        <v>2</v>
      </c>
      <c r="B306" s="5" t="s">
        <v>7061</v>
      </c>
      <c r="C306" s="3" t="s">
        <v>66</v>
      </c>
      <c r="D306" s="3" t="s">
        <v>10</v>
      </c>
      <c r="E306" s="18">
        <v>31</v>
      </c>
      <c r="F306" s="6" t="s">
        <v>3483</v>
      </c>
      <c r="G306" s="3" t="s">
        <v>7057</v>
      </c>
      <c r="H306" s="3" t="s">
        <v>7062</v>
      </c>
      <c r="I306" s="3" t="s">
        <v>7063</v>
      </c>
    </row>
    <row r="307" spans="1:9" s="13" customFormat="1" ht="20.100000000000001" customHeight="1">
      <c r="A307" s="36">
        <v>2</v>
      </c>
      <c r="B307" s="23" t="s">
        <v>7071</v>
      </c>
      <c r="C307" s="3" t="s">
        <v>66</v>
      </c>
      <c r="D307" s="3" t="s">
        <v>10</v>
      </c>
      <c r="E307" s="18">
        <v>30</v>
      </c>
      <c r="F307" s="6" t="s">
        <v>7069</v>
      </c>
      <c r="G307" s="6" t="s">
        <v>7070</v>
      </c>
      <c r="H307" s="17" t="s">
        <v>7072</v>
      </c>
      <c r="I307" s="17" t="s">
        <v>7073</v>
      </c>
    </row>
    <row r="308" spans="1:9" s="13" customFormat="1" ht="20.100000000000001" customHeight="1">
      <c r="A308" s="36">
        <v>2</v>
      </c>
      <c r="B308" s="5" t="s">
        <v>7080</v>
      </c>
      <c r="C308" s="3" t="s">
        <v>192</v>
      </c>
      <c r="D308" s="3" t="s">
        <v>10</v>
      </c>
      <c r="E308" s="18">
        <v>30</v>
      </c>
      <c r="F308" s="6" t="s">
        <v>7078</v>
      </c>
      <c r="G308" s="3" t="s">
        <v>7079</v>
      </c>
      <c r="H308" s="3" t="s">
        <v>7081</v>
      </c>
      <c r="I308" s="3" t="s">
        <v>7082</v>
      </c>
    </row>
    <row r="309" spans="1:9" s="13" customFormat="1" ht="20.100000000000001" customHeight="1">
      <c r="A309" s="36">
        <v>2</v>
      </c>
      <c r="B309" s="5" t="s">
        <v>7087</v>
      </c>
      <c r="C309" s="3" t="s">
        <v>66</v>
      </c>
      <c r="D309" s="3" t="s">
        <v>10</v>
      </c>
      <c r="E309" s="18">
        <v>30</v>
      </c>
      <c r="F309" s="6" t="s">
        <v>7078</v>
      </c>
      <c r="G309" s="3" t="s">
        <v>7086</v>
      </c>
      <c r="H309" s="3" t="s">
        <v>7088</v>
      </c>
      <c r="I309" s="3" t="s">
        <v>7089</v>
      </c>
    </row>
    <row r="310" spans="1:9" s="13" customFormat="1" ht="20.100000000000001" customHeight="1">
      <c r="A310" s="36">
        <v>2</v>
      </c>
      <c r="B310" s="5" t="s">
        <v>7044</v>
      </c>
      <c r="C310" s="3" t="s">
        <v>36</v>
      </c>
      <c r="D310" s="3" t="s">
        <v>10</v>
      </c>
      <c r="E310" s="18">
        <v>23</v>
      </c>
      <c r="F310" s="6" t="s">
        <v>3455</v>
      </c>
      <c r="G310" s="3" t="s">
        <v>1000</v>
      </c>
      <c r="H310" s="3" t="s">
        <v>1039</v>
      </c>
      <c r="I310" s="3" t="s">
        <v>5375</v>
      </c>
    </row>
    <row r="311" spans="1:9" s="13" customFormat="1" ht="20.100000000000001" customHeight="1">
      <c r="A311" s="36">
        <v>2</v>
      </c>
      <c r="B311" s="5" t="s">
        <v>7043</v>
      </c>
      <c r="C311" s="3" t="s">
        <v>36</v>
      </c>
      <c r="D311" s="3" t="s">
        <v>10</v>
      </c>
      <c r="E311" s="18">
        <v>21</v>
      </c>
      <c r="F311" s="6" t="s">
        <v>7042</v>
      </c>
      <c r="G311" s="3" t="s">
        <v>1000</v>
      </c>
      <c r="H311" s="3" t="s">
        <v>1039</v>
      </c>
      <c r="I311" s="3" t="s">
        <v>5375</v>
      </c>
    </row>
    <row r="312" spans="1:9" s="13" customFormat="1" ht="20.100000000000001" customHeight="1">
      <c r="A312" s="36">
        <v>2</v>
      </c>
      <c r="B312" s="5" t="s">
        <v>7048</v>
      </c>
      <c r="C312" s="3" t="s">
        <v>14</v>
      </c>
      <c r="D312" s="3" t="s">
        <v>10</v>
      </c>
      <c r="E312" s="18">
        <v>20</v>
      </c>
      <c r="F312" s="6" t="s">
        <v>3483</v>
      </c>
      <c r="G312" s="3" t="s">
        <v>7047</v>
      </c>
      <c r="H312" s="3" t="s">
        <v>7049</v>
      </c>
      <c r="I312" s="3" t="s">
        <v>7050</v>
      </c>
    </row>
    <row r="313" spans="1:9" s="13" customFormat="1" ht="20.100000000000001" customHeight="1">
      <c r="A313" s="36">
        <v>2</v>
      </c>
      <c r="B313" s="5" t="s">
        <v>5290</v>
      </c>
      <c r="C313" s="3" t="s">
        <v>36</v>
      </c>
      <c r="D313" s="3" t="s">
        <v>10</v>
      </c>
      <c r="E313" s="27">
        <v>526.77</v>
      </c>
      <c r="F313" s="3" t="s">
        <v>2698</v>
      </c>
      <c r="G313" s="3" t="s">
        <v>574</v>
      </c>
      <c r="H313" s="3" t="s">
        <v>649</v>
      </c>
      <c r="I313" s="3" t="s">
        <v>650</v>
      </c>
    </row>
    <row r="314" spans="1:9" s="13" customFormat="1" ht="20.100000000000001" customHeight="1">
      <c r="A314" s="36">
        <v>2</v>
      </c>
      <c r="B314" s="5" t="s">
        <v>5321</v>
      </c>
      <c r="C314" s="3" t="s">
        <v>36</v>
      </c>
      <c r="D314" s="3" t="s">
        <v>10</v>
      </c>
      <c r="E314" s="27">
        <v>420</v>
      </c>
      <c r="F314" s="3" t="s">
        <v>2686</v>
      </c>
      <c r="G314" s="3" t="s">
        <v>3829</v>
      </c>
      <c r="H314" s="3" t="s">
        <v>559</v>
      </c>
      <c r="I314" s="3" t="s">
        <v>560</v>
      </c>
    </row>
    <row r="315" spans="1:9" s="13" customFormat="1" ht="20.100000000000001" customHeight="1">
      <c r="A315" s="36">
        <v>2</v>
      </c>
      <c r="B315" s="5" t="s">
        <v>5298</v>
      </c>
      <c r="C315" s="3" t="s">
        <v>36</v>
      </c>
      <c r="D315" s="3" t="s">
        <v>10</v>
      </c>
      <c r="E315" s="27">
        <v>280.935</v>
      </c>
      <c r="F315" s="3" t="s">
        <v>2703</v>
      </c>
      <c r="G315" s="3" t="s">
        <v>574</v>
      </c>
      <c r="H315" s="3" t="s">
        <v>649</v>
      </c>
      <c r="I315" s="3" t="s">
        <v>650</v>
      </c>
    </row>
    <row r="316" spans="1:9" s="13" customFormat="1" ht="20.100000000000001" customHeight="1">
      <c r="A316" s="36">
        <v>2</v>
      </c>
      <c r="B316" s="5" t="s">
        <v>5289</v>
      </c>
      <c r="C316" s="3" t="s">
        <v>36</v>
      </c>
      <c r="D316" s="3" t="s">
        <v>10</v>
      </c>
      <c r="E316" s="27">
        <v>174.15</v>
      </c>
      <c r="F316" s="3" t="s">
        <v>2671</v>
      </c>
      <c r="G316" s="3" t="s">
        <v>574</v>
      </c>
      <c r="H316" s="3" t="s">
        <v>646</v>
      </c>
      <c r="I316" s="3" t="s">
        <v>647</v>
      </c>
    </row>
    <row r="317" spans="1:9" s="13" customFormat="1" ht="20.100000000000001" customHeight="1">
      <c r="A317" s="36">
        <v>2</v>
      </c>
      <c r="B317" s="5" t="s">
        <v>5299</v>
      </c>
      <c r="C317" s="3" t="s">
        <v>36</v>
      </c>
      <c r="D317" s="3" t="s">
        <v>10</v>
      </c>
      <c r="E317" s="27">
        <v>160.11000000000001</v>
      </c>
      <c r="F317" s="3" t="s">
        <v>2699</v>
      </c>
      <c r="G317" s="3" t="s">
        <v>574</v>
      </c>
      <c r="H317" s="3" t="s">
        <v>673</v>
      </c>
      <c r="I317" s="3" t="s">
        <v>674</v>
      </c>
    </row>
    <row r="318" spans="1:9" s="13" customFormat="1" ht="20.100000000000001" customHeight="1">
      <c r="A318" s="36">
        <v>2</v>
      </c>
      <c r="B318" s="5" t="s">
        <v>5297</v>
      </c>
      <c r="C318" s="3" t="s">
        <v>36</v>
      </c>
      <c r="D318" s="3" t="s">
        <v>10</v>
      </c>
      <c r="E318" s="27">
        <v>138.24</v>
      </c>
      <c r="F318" s="3" t="s">
        <v>2666</v>
      </c>
      <c r="G318" s="3" t="s">
        <v>574</v>
      </c>
      <c r="H318" s="3" t="s">
        <v>669</v>
      </c>
      <c r="I318" s="3" t="s">
        <v>670</v>
      </c>
    </row>
    <row r="319" spans="1:9" s="13" customFormat="1" ht="20.100000000000001" customHeight="1">
      <c r="A319" s="36">
        <v>2</v>
      </c>
      <c r="B319" s="5" t="s">
        <v>5310</v>
      </c>
      <c r="C319" s="3" t="s">
        <v>36</v>
      </c>
      <c r="D319" s="3" t="s">
        <v>10</v>
      </c>
      <c r="E319" s="27">
        <v>120</v>
      </c>
      <c r="F319" s="3" t="s">
        <v>2695</v>
      </c>
      <c r="G319" s="3" t="s">
        <v>5308</v>
      </c>
      <c r="H319" s="3" t="s">
        <v>715</v>
      </c>
      <c r="I319" s="3" t="s">
        <v>2721</v>
      </c>
    </row>
    <row r="320" spans="1:9" s="13" customFormat="1" ht="20.100000000000001" customHeight="1">
      <c r="A320" s="36">
        <v>2</v>
      </c>
      <c r="B320" s="5" t="s">
        <v>5309</v>
      </c>
      <c r="C320" s="3" t="s">
        <v>36</v>
      </c>
      <c r="D320" s="3" t="s">
        <v>10</v>
      </c>
      <c r="E320" s="27">
        <v>113</v>
      </c>
      <c r="F320" s="3" t="s">
        <v>2680</v>
      </c>
      <c r="G320" s="3" t="s">
        <v>5308</v>
      </c>
      <c r="H320" s="3" t="s">
        <v>713</v>
      </c>
      <c r="I320" s="3" t="s">
        <v>2719</v>
      </c>
    </row>
    <row r="321" spans="1:9" s="13" customFormat="1" ht="20.100000000000001" customHeight="1">
      <c r="A321" s="36">
        <v>2</v>
      </c>
      <c r="B321" s="5" t="s">
        <v>6647</v>
      </c>
      <c r="C321" s="3" t="s">
        <v>36</v>
      </c>
      <c r="D321" s="3" t="s">
        <v>10</v>
      </c>
      <c r="E321" s="27">
        <v>100</v>
      </c>
      <c r="F321" s="3" t="s">
        <v>2709</v>
      </c>
      <c r="G321" s="3" t="s">
        <v>2710</v>
      </c>
      <c r="H321" s="3" t="s">
        <v>687</v>
      </c>
      <c r="I321" s="3" t="s">
        <v>688</v>
      </c>
    </row>
    <row r="322" spans="1:9" s="13" customFormat="1" ht="20.100000000000001" customHeight="1">
      <c r="A322" s="36">
        <v>2</v>
      </c>
      <c r="B322" s="5" t="s">
        <v>6649</v>
      </c>
      <c r="C322" s="3" t="s">
        <v>36</v>
      </c>
      <c r="D322" s="3" t="s">
        <v>10</v>
      </c>
      <c r="E322" s="27">
        <v>100</v>
      </c>
      <c r="F322" s="3" t="s">
        <v>2711</v>
      </c>
      <c r="G322" s="3" t="s">
        <v>2712</v>
      </c>
      <c r="H322" s="3" t="s">
        <v>687</v>
      </c>
      <c r="I322" s="3" t="s">
        <v>688</v>
      </c>
    </row>
    <row r="323" spans="1:9" s="13" customFormat="1" ht="20.100000000000001" customHeight="1">
      <c r="A323" s="36">
        <v>2</v>
      </c>
      <c r="B323" s="5" t="s">
        <v>6651</v>
      </c>
      <c r="C323" s="3" t="s">
        <v>66</v>
      </c>
      <c r="D323" s="3" t="s">
        <v>10</v>
      </c>
      <c r="E323" s="27">
        <v>100</v>
      </c>
      <c r="F323" s="3" t="s">
        <v>2666</v>
      </c>
      <c r="G323" s="3" t="s">
        <v>599</v>
      </c>
      <c r="H323" s="3" t="s">
        <v>5313</v>
      </c>
      <c r="I323" s="3" t="s">
        <v>5314</v>
      </c>
    </row>
    <row r="324" spans="1:9" s="13" customFormat="1" ht="20.100000000000001" customHeight="1">
      <c r="A324" s="36">
        <v>2</v>
      </c>
      <c r="B324" s="5" t="s">
        <v>5284</v>
      </c>
      <c r="C324" s="3" t="s">
        <v>6640</v>
      </c>
      <c r="D324" s="3" t="s">
        <v>6641</v>
      </c>
      <c r="E324" s="27">
        <v>97</v>
      </c>
      <c r="F324" s="3" t="s">
        <v>2660</v>
      </c>
      <c r="G324" s="3" t="s">
        <v>12</v>
      </c>
      <c r="H324" s="3" t="s">
        <v>630</v>
      </c>
      <c r="I324" s="3" t="s">
        <v>631</v>
      </c>
    </row>
    <row r="325" spans="1:9" s="13" customFormat="1" ht="20.100000000000001" customHeight="1">
      <c r="A325" s="36">
        <v>2</v>
      </c>
      <c r="B325" s="5" t="s">
        <v>5302</v>
      </c>
      <c r="C325" s="3" t="s">
        <v>35</v>
      </c>
      <c r="D325" s="3" t="s">
        <v>10</v>
      </c>
      <c r="E325" s="27">
        <v>92</v>
      </c>
      <c r="F325" s="3" t="s">
        <v>2702</v>
      </c>
      <c r="G325" s="3" t="s">
        <v>6626</v>
      </c>
      <c r="H325" s="3" t="s">
        <v>680</v>
      </c>
      <c r="I325" s="3" t="s">
        <v>681</v>
      </c>
    </row>
    <row r="326" spans="1:9" s="13" customFormat="1" ht="20.100000000000001" customHeight="1">
      <c r="A326" s="36">
        <v>2</v>
      </c>
      <c r="B326" s="5" t="s">
        <v>5300</v>
      </c>
      <c r="C326" s="3" t="s">
        <v>36</v>
      </c>
      <c r="D326" s="3" t="s">
        <v>10</v>
      </c>
      <c r="E326" s="27">
        <v>84.64500000000001</v>
      </c>
      <c r="F326" s="3" t="s">
        <v>2704</v>
      </c>
      <c r="G326" s="3" t="s">
        <v>574</v>
      </c>
      <c r="H326" s="3" t="s">
        <v>649</v>
      </c>
      <c r="I326" s="3" t="s">
        <v>650</v>
      </c>
    </row>
    <row r="327" spans="1:9" s="13" customFormat="1" ht="20.100000000000001" customHeight="1">
      <c r="A327" s="36">
        <v>2</v>
      </c>
      <c r="B327" s="5" t="s">
        <v>5301</v>
      </c>
      <c r="C327" s="3" t="s">
        <v>35</v>
      </c>
      <c r="D327" s="3" t="s">
        <v>10</v>
      </c>
      <c r="E327" s="27">
        <v>75</v>
      </c>
      <c r="F327" s="3" t="s">
        <v>2699</v>
      </c>
      <c r="G327" s="3" t="s">
        <v>574</v>
      </c>
      <c r="H327" s="3" t="s">
        <v>663</v>
      </c>
      <c r="I327" s="3" t="s">
        <v>664</v>
      </c>
    </row>
    <row r="328" spans="1:9" s="13" customFormat="1" ht="20.100000000000001" customHeight="1">
      <c r="A328" s="36">
        <v>2</v>
      </c>
      <c r="B328" s="5" t="s">
        <v>5292</v>
      </c>
      <c r="C328" s="3" t="s">
        <v>36</v>
      </c>
      <c r="D328" s="3" t="s">
        <v>10</v>
      </c>
      <c r="E328" s="27">
        <v>64.53</v>
      </c>
      <c r="F328" s="3" t="s">
        <v>2700</v>
      </c>
      <c r="G328" s="3" t="s">
        <v>574</v>
      </c>
      <c r="H328" s="3" t="s">
        <v>655</v>
      </c>
      <c r="I328" s="3" t="s">
        <v>656</v>
      </c>
    </row>
    <row r="329" spans="1:9" s="13" customFormat="1" ht="20.100000000000001" customHeight="1">
      <c r="A329" s="36">
        <v>2</v>
      </c>
      <c r="B329" s="5" t="s">
        <v>5288</v>
      </c>
      <c r="C329" s="3" t="s">
        <v>36</v>
      </c>
      <c r="D329" s="3" t="s">
        <v>10</v>
      </c>
      <c r="E329" s="27">
        <v>63.045000000000002</v>
      </c>
      <c r="F329" s="3" t="s">
        <v>6644</v>
      </c>
      <c r="G329" s="3" t="s">
        <v>574</v>
      </c>
      <c r="H329" s="3" t="s">
        <v>576</v>
      </c>
      <c r="I329" s="3" t="s">
        <v>577</v>
      </c>
    </row>
    <row r="330" spans="1:9" s="13" customFormat="1" ht="20.100000000000001" customHeight="1">
      <c r="A330" s="36">
        <v>2</v>
      </c>
      <c r="B330" s="5" t="s">
        <v>5316</v>
      </c>
      <c r="C330" s="3" t="s">
        <v>66</v>
      </c>
      <c r="D330" s="3" t="s">
        <v>10</v>
      </c>
      <c r="E330" s="27">
        <v>61</v>
      </c>
      <c r="F330" s="3" t="s">
        <v>2685</v>
      </c>
      <c r="G330" s="3" t="s">
        <v>625</v>
      </c>
      <c r="H330" s="3" t="s">
        <v>5317</v>
      </c>
      <c r="I330" s="3" t="s">
        <v>5318</v>
      </c>
    </row>
    <row r="331" spans="1:9" s="13" customFormat="1" ht="20.100000000000001" customHeight="1">
      <c r="A331" s="36">
        <v>2</v>
      </c>
      <c r="B331" s="5" t="s">
        <v>5291</v>
      </c>
      <c r="C331" s="3" t="s">
        <v>36</v>
      </c>
      <c r="D331" s="3" t="s">
        <v>10</v>
      </c>
      <c r="E331" s="27">
        <v>57.915000000000006</v>
      </c>
      <c r="F331" s="3" t="s">
        <v>2699</v>
      </c>
      <c r="G331" s="3" t="s">
        <v>574</v>
      </c>
      <c r="H331" s="3" t="s">
        <v>652</v>
      </c>
      <c r="I331" s="3" t="s">
        <v>653</v>
      </c>
    </row>
    <row r="332" spans="1:9" s="13" customFormat="1" ht="20.100000000000001" customHeight="1">
      <c r="A332" s="36">
        <v>2</v>
      </c>
      <c r="B332" s="5" t="s">
        <v>5295</v>
      </c>
      <c r="C332" s="3" t="s">
        <v>36</v>
      </c>
      <c r="D332" s="3" t="s">
        <v>10</v>
      </c>
      <c r="E332" s="27">
        <v>54.405000000000001</v>
      </c>
      <c r="F332" s="3" t="s">
        <v>2701</v>
      </c>
      <c r="G332" s="3" t="s">
        <v>574</v>
      </c>
      <c r="H332" s="3" t="s">
        <v>663</v>
      </c>
      <c r="I332" s="3" t="s">
        <v>664</v>
      </c>
    </row>
    <row r="333" spans="1:9" s="13" customFormat="1" ht="20.100000000000001" customHeight="1">
      <c r="A333" s="36">
        <v>2</v>
      </c>
      <c r="B333" s="5" t="s">
        <v>5293</v>
      </c>
      <c r="C333" s="3" t="s">
        <v>36</v>
      </c>
      <c r="D333" s="3" t="s">
        <v>10</v>
      </c>
      <c r="E333" s="27">
        <v>52.92</v>
      </c>
      <c r="F333" s="3" t="s">
        <v>2663</v>
      </c>
      <c r="G333" s="3" t="s">
        <v>574</v>
      </c>
      <c r="H333" s="3" t="s">
        <v>649</v>
      </c>
      <c r="I333" s="3" t="s">
        <v>658</v>
      </c>
    </row>
    <row r="334" spans="1:9" s="13" customFormat="1" ht="20.100000000000001" customHeight="1">
      <c r="A334" s="36">
        <v>2</v>
      </c>
      <c r="B334" s="5" t="s">
        <v>5294</v>
      </c>
      <c r="C334" s="3" t="s">
        <v>36</v>
      </c>
      <c r="D334" s="3" t="s">
        <v>10</v>
      </c>
      <c r="E334" s="27">
        <v>52.245000000000005</v>
      </c>
      <c r="F334" s="3" t="s">
        <v>2699</v>
      </c>
      <c r="G334" s="3" t="s">
        <v>574</v>
      </c>
      <c r="H334" s="3" t="s">
        <v>660</v>
      </c>
      <c r="I334" s="3" t="s">
        <v>661</v>
      </c>
    </row>
    <row r="335" spans="1:9" s="13" customFormat="1" ht="20.100000000000001" customHeight="1">
      <c r="A335" s="36">
        <v>2</v>
      </c>
      <c r="B335" s="5" t="s">
        <v>6643</v>
      </c>
      <c r="C335" s="3" t="s">
        <v>35</v>
      </c>
      <c r="D335" s="3" t="s">
        <v>2831</v>
      </c>
      <c r="E335" s="27">
        <v>50</v>
      </c>
      <c r="F335" s="3" t="s">
        <v>2690</v>
      </c>
      <c r="G335" s="3" t="s">
        <v>12</v>
      </c>
      <c r="H335" s="3" t="s">
        <v>5286</v>
      </c>
      <c r="I335" s="3" t="s">
        <v>5287</v>
      </c>
    </row>
    <row r="336" spans="1:9" s="13" customFormat="1" ht="20.100000000000001" customHeight="1">
      <c r="A336" s="36">
        <v>2</v>
      </c>
      <c r="B336" s="5" t="s">
        <v>6650</v>
      </c>
      <c r="C336" s="3" t="s">
        <v>36</v>
      </c>
      <c r="D336" s="3" t="s">
        <v>10</v>
      </c>
      <c r="E336" s="27">
        <v>50</v>
      </c>
      <c r="F336" s="3" t="s">
        <v>2714</v>
      </c>
      <c r="G336" s="3" t="s">
        <v>2715</v>
      </c>
      <c r="H336" s="3" t="s">
        <v>697</v>
      </c>
      <c r="I336" s="3" t="s">
        <v>698</v>
      </c>
    </row>
    <row r="337" spans="1:9" s="13" customFormat="1" ht="20.100000000000001" customHeight="1">
      <c r="A337" s="36">
        <v>2</v>
      </c>
      <c r="B337" s="5" t="s">
        <v>5285</v>
      </c>
      <c r="C337" s="3" t="s">
        <v>6642</v>
      </c>
      <c r="D337" s="3" t="s">
        <v>2142</v>
      </c>
      <c r="E337" s="27">
        <v>37</v>
      </c>
      <c r="F337" s="3" t="s">
        <v>2688</v>
      </c>
      <c r="G337" s="3" t="s">
        <v>12</v>
      </c>
      <c r="H337" s="3" t="s">
        <v>633</v>
      </c>
      <c r="I337" s="3" t="s">
        <v>634</v>
      </c>
    </row>
    <row r="338" spans="1:9" s="13" customFormat="1" ht="20.100000000000001" customHeight="1">
      <c r="A338" s="36">
        <v>2</v>
      </c>
      <c r="B338" s="5" t="s">
        <v>5307</v>
      </c>
      <c r="C338" s="3" t="s">
        <v>36</v>
      </c>
      <c r="D338" s="3" t="s">
        <v>10</v>
      </c>
      <c r="E338" s="27">
        <v>34</v>
      </c>
      <c r="F338" s="3" t="s">
        <v>2700</v>
      </c>
      <c r="G338" s="3" t="s">
        <v>701</v>
      </c>
      <c r="H338" s="3" t="s">
        <v>706</v>
      </c>
      <c r="I338" s="3" t="s">
        <v>707</v>
      </c>
    </row>
    <row r="339" spans="1:9" s="13" customFormat="1" ht="20.100000000000001" customHeight="1">
      <c r="A339" s="36">
        <v>2</v>
      </c>
      <c r="B339" s="5" t="s">
        <v>5304</v>
      </c>
      <c r="C339" s="3" t="s">
        <v>36</v>
      </c>
      <c r="D339" s="3" t="s">
        <v>10</v>
      </c>
      <c r="E339" s="27">
        <v>33</v>
      </c>
      <c r="F339" s="3" t="s">
        <v>2686</v>
      </c>
      <c r="G339" s="3" t="s">
        <v>701</v>
      </c>
      <c r="H339" s="3" t="s">
        <v>703</v>
      </c>
      <c r="I339" s="3" t="s">
        <v>704</v>
      </c>
    </row>
    <row r="340" spans="1:9" s="13" customFormat="1" ht="20.100000000000001" customHeight="1">
      <c r="A340" s="36">
        <v>2</v>
      </c>
      <c r="B340" s="5" t="s">
        <v>5305</v>
      </c>
      <c r="C340" s="3" t="s">
        <v>36</v>
      </c>
      <c r="D340" s="3" t="s">
        <v>10</v>
      </c>
      <c r="E340" s="27">
        <v>32</v>
      </c>
      <c r="F340" s="3" t="s">
        <v>2717</v>
      </c>
      <c r="G340" s="3" t="s">
        <v>701</v>
      </c>
      <c r="H340" s="3" t="s">
        <v>706</v>
      </c>
      <c r="I340" s="3" t="s">
        <v>707</v>
      </c>
    </row>
    <row r="341" spans="1:9" s="13" customFormat="1" ht="20.100000000000001" customHeight="1">
      <c r="A341" s="36">
        <v>2</v>
      </c>
      <c r="B341" s="5" t="s">
        <v>6646</v>
      </c>
      <c r="C341" s="3" t="s">
        <v>36</v>
      </c>
      <c r="D341" s="3" t="s">
        <v>10</v>
      </c>
      <c r="E341" s="27">
        <v>30</v>
      </c>
      <c r="F341" s="3" t="s">
        <v>2663</v>
      </c>
      <c r="G341" s="3" t="s">
        <v>6645</v>
      </c>
      <c r="H341" s="3" t="s">
        <v>684</v>
      </c>
      <c r="I341" s="3" t="s">
        <v>685</v>
      </c>
    </row>
    <row r="342" spans="1:9" s="13" customFormat="1" ht="20.100000000000001" customHeight="1">
      <c r="A342" s="36">
        <v>2</v>
      </c>
      <c r="B342" s="5" t="s">
        <v>6648</v>
      </c>
      <c r="C342" s="3" t="s">
        <v>36</v>
      </c>
      <c r="D342" s="3" t="s">
        <v>10</v>
      </c>
      <c r="E342" s="27">
        <v>30</v>
      </c>
      <c r="F342" s="3" t="s">
        <v>2709</v>
      </c>
      <c r="G342" s="3" t="s">
        <v>2710</v>
      </c>
      <c r="H342" s="3" t="s">
        <v>690</v>
      </c>
      <c r="I342" s="3" t="s">
        <v>691</v>
      </c>
    </row>
    <row r="343" spans="1:9" s="13" customFormat="1" ht="20.100000000000001" customHeight="1">
      <c r="A343" s="36">
        <v>2</v>
      </c>
      <c r="B343" s="5" t="s">
        <v>5312</v>
      </c>
      <c r="C343" s="3" t="s">
        <v>34</v>
      </c>
      <c r="D343" s="3" t="s">
        <v>10</v>
      </c>
      <c r="E343" s="27">
        <v>30</v>
      </c>
      <c r="F343" s="3" t="s">
        <v>2698</v>
      </c>
      <c r="G343" s="3" t="s">
        <v>599</v>
      </c>
      <c r="H343" s="3" t="s">
        <v>721</v>
      </c>
      <c r="I343" s="3" t="s">
        <v>722</v>
      </c>
    </row>
    <row r="344" spans="1:9" s="13" customFormat="1" ht="20.100000000000001" customHeight="1">
      <c r="A344" s="36">
        <v>2</v>
      </c>
      <c r="B344" s="5" t="s">
        <v>5296</v>
      </c>
      <c r="C344" s="3" t="s">
        <v>36</v>
      </c>
      <c r="D344" s="3" t="s">
        <v>10</v>
      </c>
      <c r="E344" s="27">
        <v>29.295000000000002</v>
      </c>
      <c r="F344" s="3" t="s">
        <v>2702</v>
      </c>
      <c r="G344" s="3" t="s">
        <v>574</v>
      </c>
      <c r="H344" s="3" t="s">
        <v>666</v>
      </c>
      <c r="I344" s="3" t="s">
        <v>667</v>
      </c>
    </row>
    <row r="345" spans="1:9" s="13" customFormat="1" ht="20.100000000000001" customHeight="1">
      <c r="A345" s="36">
        <v>2</v>
      </c>
      <c r="B345" s="5" t="s">
        <v>5303</v>
      </c>
      <c r="C345" s="3" t="s">
        <v>36</v>
      </c>
      <c r="D345" s="3" t="s">
        <v>10</v>
      </c>
      <c r="E345" s="27">
        <v>26</v>
      </c>
      <c r="F345" s="3" t="s">
        <v>2709</v>
      </c>
      <c r="G345" s="3" t="s">
        <v>2713</v>
      </c>
      <c r="H345" s="3" t="s">
        <v>694</v>
      </c>
      <c r="I345" s="3" t="s">
        <v>695</v>
      </c>
    </row>
    <row r="346" spans="1:9" s="13" customFormat="1" ht="20.100000000000001" customHeight="1">
      <c r="A346" s="36">
        <v>2</v>
      </c>
      <c r="B346" s="5" t="s">
        <v>5315</v>
      </c>
      <c r="C346" s="3" t="s">
        <v>192</v>
      </c>
      <c r="D346" s="3" t="s">
        <v>10</v>
      </c>
      <c r="E346" s="27">
        <v>25</v>
      </c>
      <c r="F346" s="3" t="s">
        <v>2666</v>
      </c>
      <c r="G346" s="3" t="s">
        <v>603</v>
      </c>
      <c r="H346" s="3" t="s">
        <v>605</v>
      </c>
      <c r="I346" s="3" t="s">
        <v>606</v>
      </c>
    </row>
    <row r="347" spans="1:9" s="13" customFormat="1" ht="20.100000000000001" customHeight="1">
      <c r="A347" s="36">
        <v>2</v>
      </c>
      <c r="B347" s="5" t="s">
        <v>5306</v>
      </c>
      <c r="C347" s="3" t="s">
        <v>36</v>
      </c>
      <c r="D347" s="3" t="s">
        <v>10</v>
      </c>
      <c r="E347" s="27">
        <v>23</v>
      </c>
      <c r="F347" s="3" t="s">
        <v>2680</v>
      </c>
      <c r="G347" s="3" t="s">
        <v>701</v>
      </c>
      <c r="H347" s="3" t="s">
        <v>709</v>
      </c>
      <c r="I347" s="3" t="s">
        <v>710</v>
      </c>
    </row>
    <row r="348" spans="1:9" s="13" customFormat="1" ht="20.100000000000001" customHeight="1">
      <c r="A348" s="36">
        <v>2</v>
      </c>
      <c r="B348" s="5" t="s">
        <v>5319</v>
      </c>
      <c r="C348" s="3" t="s">
        <v>35</v>
      </c>
      <c r="D348" s="3" t="s">
        <v>10</v>
      </c>
      <c r="E348" s="27">
        <v>18</v>
      </c>
      <c r="F348" s="3" t="s">
        <v>2733</v>
      </c>
      <c r="G348" s="3" t="s">
        <v>6652</v>
      </c>
      <c r="H348" s="3" t="s">
        <v>190</v>
      </c>
      <c r="I348" s="3" t="s">
        <v>842</v>
      </c>
    </row>
    <row r="349" spans="1:9" s="13" customFormat="1" ht="20.100000000000001" customHeight="1">
      <c r="A349" s="36">
        <v>2</v>
      </c>
      <c r="B349" s="5" t="s">
        <v>5320</v>
      </c>
      <c r="C349" s="3" t="s">
        <v>35</v>
      </c>
      <c r="D349" s="3" t="s">
        <v>10</v>
      </c>
      <c r="E349" s="27">
        <v>15</v>
      </c>
      <c r="F349" s="3" t="s">
        <v>2663</v>
      </c>
      <c r="G349" s="3" t="s">
        <v>4125</v>
      </c>
      <c r="H349" s="3" t="s">
        <v>844</v>
      </c>
      <c r="I349" s="3" t="s">
        <v>845</v>
      </c>
    </row>
    <row r="350" spans="1:9" s="13" customFormat="1" ht="20.100000000000001" customHeight="1">
      <c r="A350" s="36">
        <v>2</v>
      </c>
      <c r="B350" s="5" t="s">
        <v>5311</v>
      </c>
      <c r="C350" s="3" t="s">
        <v>192</v>
      </c>
      <c r="D350" s="3" t="s">
        <v>10</v>
      </c>
      <c r="E350" s="27">
        <v>8</v>
      </c>
      <c r="F350" s="3" t="s">
        <v>2722</v>
      </c>
      <c r="G350" s="3" t="s">
        <v>599</v>
      </c>
      <c r="H350" s="3" t="s">
        <v>724</v>
      </c>
      <c r="I350" s="3" t="s">
        <v>725</v>
      </c>
    </row>
    <row r="351" spans="1:9" s="13" customFormat="1" ht="20.100000000000001" customHeight="1">
      <c r="A351" s="36">
        <v>2</v>
      </c>
      <c r="B351" s="5" t="s">
        <v>7226</v>
      </c>
      <c r="C351" s="3" t="s">
        <v>195</v>
      </c>
      <c r="D351" s="3" t="s">
        <v>10</v>
      </c>
      <c r="E351" s="27">
        <v>3400</v>
      </c>
      <c r="F351" s="3" t="s">
        <v>3870</v>
      </c>
      <c r="G351" s="3" t="s">
        <v>4059</v>
      </c>
      <c r="H351" s="3" t="s">
        <v>5440</v>
      </c>
      <c r="I351" s="3" t="s">
        <v>7227</v>
      </c>
    </row>
    <row r="352" spans="1:9" s="13" customFormat="1" ht="20.100000000000001" customHeight="1">
      <c r="A352" s="36">
        <v>2</v>
      </c>
      <c r="B352" s="5" t="s">
        <v>5469</v>
      </c>
      <c r="C352" s="3" t="s">
        <v>35</v>
      </c>
      <c r="D352" s="3" t="s">
        <v>10</v>
      </c>
      <c r="E352" s="27">
        <v>3400</v>
      </c>
      <c r="F352" s="3" t="s">
        <v>7244</v>
      </c>
      <c r="G352" s="3" t="s">
        <v>7245</v>
      </c>
      <c r="H352" s="3" t="s">
        <v>5470</v>
      </c>
      <c r="I352" s="3" t="s">
        <v>5471</v>
      </c>
    </row>
    <row r="353" spans="1:9" s="13" customFormat="1" ht="20.100000000000001" customHeight="1">
      <c r="A353" s="36">
        <v>2</v>
      </c>
      <c r="B353" s="5" t="s">
        <v>5434</v>
      </c>
      <c r="C353" s="3" t="s">
        <v>192</v>
      </c>
      <c r="D353" s="3" t="s">
        <v>10</v>
      </c>
      <c r="E353" s="27">
        <v>800</v>
      </c>
      <c r="F353" s="3" t="s">
        <v>1080</v>
      </c>
      <c r="G353" s="3" t="s">
        <v>5401</v>
      </c>
      <c r="H353" s="3" t="s">
        <v>5435</v>
      </c>
      <c r="I353" s="3" t="s">
        <v>5436</v>
      </c>
    </row>
    <row r="354" spans="1:9" s="13" customFormat="1" ht="20.100000000000001" customHeight="1">
      <c r="A354" s="36">
        <v>2</v>
      </c>
      <c r="B354" s="5" t="s">
        <v>7221</v>
      </c>
      <c r="C354" s="3" t="s">
        <v>192</v>
      </c>
      <c r="D354" s="3" t="s">
        <v>10</v>
      </c>
      <c r="E354" s="27">
        <v>163</v>
      </c>
      <c r="F354" s="3" t="s">
        <v>1080</v>
      </c>
      <c r="G354" s="3" t="s">
        <v>7220</v>
      </c>
      <c r="H354" s="3" t="s">
        <v>7222</v>
      </c>
      <c r="I354" s="3" t="s">
        <v>7223</v>
      </c>
    </row>
    <row r="355" spans="1:9" s="13" customFormat="1" ht="20.100000000000001" customHeight="1">
      <c r="A355" s="36">
        <v>2</v>
      </c>
      <c r="B355" s="5" t="s">
        <v>7233</v>
      </c>
      <c r="C355" s="3" t="s">
        <v>192</v>
      </c>
      <c r="D355" s="3" t="s">
        <v>10</v>
      </c>
      <c r="E355" s="27">
        <v>160</v>
      </c>
      <c r="F355" s="3" t="s">
        <v>7229</v>
      </c>
      <c r="G355" s="3" t="s">
        <v>6863</v>
      </c>
      <c r="H355" s="3" t="s">
        <v>7231</v>
      </c>
      <c r="I355" s="3" t="s">
        <v>7232</v>
      </c>
    </row>
    <row r="356" spans="1:9" s="13" customFormat="1" ht="20.100000000000001" customHeight="1">
      <c r="A356" s="36">
        <v>2</v>
      </c>
      <c r="B356" s="5" t="s">
        <v>7224</v>
      </c>
      <c r="C356" s="3" t="s">
        <v>192</v>
      </c>
      <c r="D356" s="3" t="s">
        <v>10</v>
      </c>
      <c r="E356" s="27">
        <v>141</v>
      </c>
      <c r="F356" s="3" t="s">
        <v>1080</v>
      </c>
      <c r="G356" s="3" t="s">
        <v>7220</v>
      </c>
      <c r="H356" s="3" t="s">
        <v>5438</v>
      </c>
      <c r="I356" s="3" t="s">
        <v>5439</v>
      </c>
    </row>
    <row r="357" spans="1:9" s="13" customFormat="1" ht="20.100000000000001" customHeight="1">
      <c r="A357" s="36">
        <v>2</v>
      </c>
      <c r="B357" s="5" t="s">
        <v>7225</v>
      </c>
      <c r="C357" s="3" t="s">
        <v>192</v>
      </c>
      <c r="D357" s="3" t="s">
        <v>10</v>
      </c>
      <c r="E357" s="27">
        <v>132</v>
      </c>
      <c r="F357" s="3" t="s">
        <v>1080</v>
      </c>
      <c r="G357" s="3" t="s">
        <v>6187</v>
      </c>
      <c r="H357" s="3" t="s">
        <v>5438</v>
      </c>
      <c r="I357" s="3" t="s">
        <v>5439</v>
      </c>
    </row>
    <row r="358" spans="1:9" s="13" customFormat="1" ht="20.100000000000001" customHeight="1">
      <c r="A358" s="36">
        <v>2</v>
      </c>
      <c r="B358" s="5" t="s">
        <v>7230</v>
      </c>
      <c r="C358" s="3" t="s">
        <v>192</v>
      </c>
      <c r="D358" s="3" t="s">
        <v>10</v>
      </c>
      <c r="E358" s="27">
        <v>120</v>
      </c>
      <c r="F358" s="3" t="s">
        <v>7229</v>
      </c>
      <c r="G358" s="3" t="s">
        <v>6863</v>
      </c>
      <c r="H358" s="3" t="s">
        <v>7231</v>
      </c>
      <c r="I358" s="3" t="s">
        <v>7232</v>
      </c>
    </row>
    <row r="359" spans="1:9" s="13" customFormat="1" ht="20.100000000000001" customHeight="1">
      <c r="A359" s="36">
        <v>2</v>
      </c>
      <c r="B359" s="5" t="s">
        <v>7262</v>
      </c>
      <c r="C359" s="3" t="s">
        <v>101</v>
      </c>
      <c r="D359" s="3" t="s">
        <v>10</v>
      </c>
      <c r="E359" s="27">
        <v>120</v>
      </c>
      <c r="F359" s="3" t="s">
        <v>7250</v>
      </c>
      <c r="G359" s="3" t="s">
        <v>7261</v>
      </c>
      <c r="H359" s="3" t="s">
        <v>7263</v>
      </c>
      <c r="I359" s="3" t="s">
        <v>7264</v>
      </c>
    </row>
    <row r="360" spans="1:9" s="13" customFormat="1" ht="20.100000000000001" customHeight="1">
      <c r="A360" s="36">
        <v>2</v>
      </c>
      <c r="B360" s="5" t="s">
        <v>7235</v>
      </c>
      <c r="C360" s="3" t="s">
        <v>101</v>
      </c>
      <c r="D360" s="3" t="s">
        <v>10</v>
      </c>
      <c r="E360" s="27">
        <v>115</v>
      </c>
      <c r="F360" s="3" t="s">
        <v>1080</v>
      </c>
      <c r="G360" s="3" t="s">
        <v>1089</v>
      </c>
      <c r="H360" s="3" t="s">
        <v>5462</v>
      </c>
      <c r="I360" s="3" t="s">
        <v>5463</v>
      </c>
    </row>
    <row r="361" spans="1:9" s="13" customFormat="1" ht="20.100000000000001" customHeight="1">
      <c r="A361" s="36">
        <v>2</v>
      </c>
      <c r="B361" s="5" t="s">
        <v>5453</v>
      </c>
      <c r="C361" s="3" t="s">
        <v>192</v>
      </c>
      <c r="D361" s="3" t="s">
        <v>10</v>
      </c>
      <c r="E361" s="27">
        <v>84</v>
      </c>
      <c r="F361" s="3" t="s">
        <v>1080</v>
      </c>
      <c r="G361" s="3" t="s">
        <v>1086</v>
      </c>
      <c r="H361" s="3" t="s">
        <v>5454</v>
      </c>
      <c r="I361" s="3" t="s">
        <v>5455</v>
      </c>
    </row>
    <row r="362" spans="1:9" s="13" customFormat="1" ht="20.100000000000001" customHeight="1">
      <c r="A362" s="36">
        <v>2</v>
      </c>
      <c r="B362" s="5" t="s">
        <v>7255</v>
      </c>
      <c r="C362" s="3" t="s">
        <v>7256</v>
      </c>
      <c r="D362" s="3" t="s">
        <v>10</v>
      </c>
      <c r="E362" s="27">
        <v>80</v>
      </c>
      <c r="F362" s="3" t="s">
        <v>7250</v>
      </c>
      <c r="G362" s="3" t="s">
        <v>7254</v>
      </c>
      <c r="H362" s="3" t="s">
        <v>7257</v>
      </c>
      <c r="I362" s="3" t="s">
        <v>7258</v>
      </c>
    </row>
    <row r="363" spans="1:9" s="13" customFormat="1" ht="20.100000000000001" customHeight="1">
      <c r="A363" s="36">
        <v>2</v>
      </c>
      <c r="B363" s="5" t="s">
        <v>7259</v>
      </c>
      <c r="C363" s="3" t="s">
        <v>7256</v>
      </c>
      <c r="D363" s="3" t="s">
        <v>10</v>
      </c>
      <c r="E363" s="27">
        <v>80</v>
      </c>
      <c r="F363" s="3" t="s">
        <v>7250</v>
      </c>
      <c r="G363" s="3" t="s">
        <v>7254</v>
      </c>
      <c r="H363" s="3" t="s">
        <v>7257</v>
      </c>
      <c r="I363" s="3" t="s">
        <v>7258</v>
      </c>
    </row>
    <row r="364" spans="1:9" s="13" customFormat="1" ht="20.100000000000001" customHeight="1">
      <c r="A364" s="36">
        <v>2</v>
      </c>
      <c r="B364" s="5" t="s">
        <v>7260</v>
      </c>
      <c r="C364" s="3" t="s">
        <v>7256</v>
      </c>
      <c r="D364" s="3" t="s">
        <v>10</v>
      </c>
      <c r="E364" s="27">
        <v>80</v>
      </c>
      <c r="F364" s="3" t="s">
        <v>7250</v>
      </c>
      <c r="G364" s="3" t="s">
        <v>7254</v>
      </c>
      <c r="H364" s="3" t="s">
        <v>7257</v>
      </c>
      <c r="I364" s="3" t="s">
        <v>7258</v>
      </c>
    </row>
    <row r="365" spans="1:9" s="13" customFormat="1" ht="20.100000000000001" customHeight="1">
      <c r="A365" s="36">
        <v>2</v>
      </c>
      <c r="B365" s="5" t="s">
        <v>7236</v>
      </c>
      <c r="C365" s="3" t="s">
        <v>36</v>
      </c>
      <c r="D365" s="3" t="s">
        <v>10</v>
      </c>
      <c r="E365" s="27">
        <v>55</v>
      </c>
      <c r="F365" s="3" t="s">
        <v>1080</v>
      </c>
      <c r="G365" s="3" t="s">
        <v>5400</v>
      </c>
      <c r="H365" s="3" t="s">
        <v>1127</v>
      </c>
      <c r="I365" s="3" t="s">
        <v>1128</v>
      </c>
    </row>
    <row r="366" spans="1:9" s="13" customFormat="1" ht="20.100000000000001" customHeight="1">
      <c r="A366" s="36">
        <v>2</v>
      </c>
      <c r="B366" s="5" t="s">
        <v>5472</v>
      </c>
      <c r="C366" s="3" t="s">
        <v>36</v>
      </c>
      <c r="D366" s="3" t="s">
        <v>10</v>
      </c>
      <c r="E366" s="27">
        <v>50</v>
      </c>
      <c r="F366" s="3" t="s">
        <v>7249</v>
      </c>
      <c r="G366" s="3" t="s">
        <v>5441</v>
      </c>
      <c r="H366" s="3" t="s">
        <v>5473</v>
      </c>
      <c r="I366" s="3" t="s">
        <v>5474</v>
      </c>
    </row>
    <row r="367" spans="1:9" s="13" customFormat="1" ht="20.100000000000001" customHeight="1">
      <c r="A367" s="36">
        <v>2</v>
      </c>
      <c r="B367" s="5" t="s">
        <v>7237</v>
      </c>
      <c r="C367" s="3" t="s">
        <v>36</v>
      </c>
      <c r="D367" s="3" t="s">
        <v>10</v>
      </c>
      <c r="E367" s="27">
        <v>47</v>
      </c>
      <c r="F367" s="3" t="s">
        <v>1080</v>
      </c>
      <c r="G367" s="3" t="s">
        <v>5400</v>
      </c>
      <c r="H367" s="3" t="s">
        <v>1082</v>
      </c>
      <c r="I367" s="3" t="s">
        <v>1083</v>
      </c>
    </row>
    <row r="368" spans="1:9" s="13" customFormat="1" ht="20.100000000000001" customHeight="1">
      <c r="A368" s="36">
        <v>2</v>
      </c>
      <c r="B368" s="5" t="s">
        <v>5458</v>
      </c>
      <c r="C368" s="3" t="s">
        <v>35</v>
      </c>
      <c r="D368" s="3" t="s">
        <v>10</v>
      </c>
      <c r="E368" s="27">
        <v>40</v>
      </c>
      <c r="F368" s="3" t="s">
        <v>1080</v>
      </c>
      <c r="G368" s="3" t="s">
        <v>1138</v>
      </c>
      <c r="H368" s="3" t="s">
        <v>1131</v>
      </c>
      <c r="I368" s="3" t="s">
        <v>5459</v>
      </c>
    </row>
    <row r="369" spans="1:9" s="13" customFormat="1" ht="20.100000000000001" customHeight="1">
      <c r="A369" s="36">
        <v>2</v>
      </c>
      <c r="B369" s="5" t="s">
        <v>5460</v>
      </c>
      <c r="C369" s="3" t="s">
        <v>35</v>
      </c>
      <c r="D369" s="3" t="s">
        <v>10</v>
      </c>
      <c r="E369" s="27">
        <v>40</v>
      </c>
      <c r="F369" s="3" t="s">
        <v>1080</v>
      </c>
      <c r="G369" s="3" t="s">
        <v>1138</v>
      </c>
      <c r="H369" s="3" t="s">
        <v>1129</v>
      </c>
      <c r="I369" s="3" t="s">
        <v>5461</v>
      </c>
    </row>
    <row r="370" spans="1:9" s="13" customFormat="1" ht="20.100000000000001" customHeight="1">
      <c r="A370" s="36">
        <v>2</v>
      </c>
      <c r="B370" s="5" t="s">
        <v>5447</v>
      </c>
      <c r="C370" s="3" t="s">
        <v>35</v>
      </c>
      <c r="D370" s="3" t="s">
        <v>10</v>
      </c>
      <c r="E370" s="27">
        <v>38</v>
      </c>
      <c r="F370" s="3" t="s">
        <v>1080</v>
      </c>
      <c r="G370" s="3" t="s">
        <v>1099</v>
      </c>
      <c r="H370" s="3" t="s">
        <v>5448</v>
      </c>
      <c r="I370" s="3" t="s">
        <v>5449</v>
      </c>
    </row>
    <row r="371" spans="1:9" s="13" customFormat="1" ht="20.100000000000001" customHeight="1">
      <c r="A371" s="36">
        <v>2</v>
      </c>
      <c r="B371" s="5" t="s">
        <v>7234</v>
      </c>
      <c r="C371" s="3" t="s">
        <v>192</v>
      </c>
      <c r="D371" s="3" t="s">
        <v>10</v>
      </c>
      <c r="E371" s="27">
        <v>35</v>
      </c>
      <c r="F371" s="3" t="s">
        <v>1080</v>
      </c>
      <c r="G371" s="3" t="s">
        <v>1086</v>
      </c>
      <c r="H371" s="3" t="s">
        <v>5456</v>
      </c>
      <c r="I371" s="3" t="s">
        <v>5457</v>
      </c>
    </row>
    <row r="372" spans="1:9" s="13" customFormat="1" ht="20.100000000000001" customHeight="1">
      <c r="A372" s="36">
        <v>2</v>
      </c>
      <c r="B372" s="5" t="s">
        <v>7251</v>
      </c>
      <c r="C372" s="3" t="s">
        <v>36</v>
      </c>
      <c r="D372" s="3" t="s">
        <v>10</v>
      </c>
      <c r="E372" s="27">
        <v>32</v>
      </c>
      <c r="F372" s="3" t="s">
        <v>7250</v>
      </c>
      <c r="G372" s="3" t="s">
        <v>5441</v>
      </c>
      <c r="H372" s="3" t="s">
        <v>7252</v>
      </c>
      <c r="I372" s="3" t="s">
        <v>7253</v>
      </c>
    </row>
    <row r="373" spans="1:9" s="13" customFormat="1" ht="20.100000000000001" customHeight="1">
      <c r="A373" s="36">
        <v>2</v>
      </c>
      <c r="B373" s="5" t="s">
        <v>5450</v>
      </c>
      <c r="C373" s="3" t="s">
        <v>192</v>
      </c>
      <c r="D373" s="3" t="s">
        <v>10</v>
      </c>
      <c r="E373" s="27">
        <v>28</v>
      </c>
      <c r="F373" s="3" t="s">
        <v>1080</v>
      </c>
      <c r="G373" s="3" t="s">
        <v>1086</v>
      </c>
      <c r="H373" s="3" t="s">
        <v>5451</v>
      </c>
      <c r="I373" s="3" t="s">
        <v>5452</v>
      </c>
    </row>
    <row r="374" spans="1:9" s="13" customFormat="1" ht="20.100000000000001" customHeight="1">
      <c r="A374" s="36">
        <v>2</v>
      </c>
      <c r="B374" s="5" t="s">
        <v>7238</v>
      </c>
      <c r="C374" s="3" t="s">
        <v>36</v>
      </c>
      <c r="D374" s="3" t="s">
        <v>10</v>
      </c>
      <c r="E374" s="27">
        <v>16</v>
      </c>
      <c r="F374" s="3" t="s">
        <v>1080</v>
      </c>
      <c r="G374" s="3" t="s">
        <v>5464</v>
      </c>
      <c r="H374" s="3" t="s">
        <v>5465</v>
      </c>
      <c r="I374" s="3" t="s">
        <v>1133</v>
      </c>
    </row>
    <row r="375" spans="1:9" s="13" customFormat="1" ht="20.100000000000001" customHeight="1">
      <c r="A375" s="36">
        <v>2</v>
      </c>
      <c r="B375" s="5" t="s">
        <v>7246</v>
      </c>
      <c r="C375" s="3" t="s">
        <v>192</v>
      </c>
      <c r="D375" s="3" t="s">
        <v>10</v>
      </c>
      <c r="E375" s="27">
        <v>15</v>
      </c>
      <c r="F375" s="3" t="s">
        <v>1080</v>
      </c>
      <c r="G375" s="3" t="s">
        <v>3576</v>
      </c>
      <c r="H375" s="3" t="s">
        <v>7247</v>
      </c>
      <c r="I375" s="3" t="s">
        <v>7248</v>
      </c>
    </row>
    <row r="376" spans="1:9" s="13" customFormat="1" ht="20.100000000000001" customHeight="1">
      <c r="A376" s="36">
        <v>2</v>
      </c>
      <c r="B376" s="5" t="s">
        <v>7239</v>
      </c>
      <c r="C376" s="3" t="s">
        <v>36</v>
      </c>
      <c r="D376" s="3" t="s">
        <v>10</v>
      </c>
      <c r="E376" s="27">
        <v>11</v>
      </c>
      <c r="F376" s="3" t="s">
        <v>1080</v>
      </c>
      <c r="G376" s="3" t="s">
        <v>5464</v>
      </c>
      <c r="H376" s="3" t="s">
        <v>7240</v>
      </c>
      <c r="I376" s="3" t="s">
        <v>7241</v>
      </c>
    </row>
    <row r="377" spans="1:9" s="13" customFormat="1" ht="20.100000000000001" customHeight="1">
      <c r="A377" s="36">
        <v>2</v>
      </c>
      <c r="B377" s="5" t="s">
        <v>7242</v>
      </c>
      <c r="C377" s="3" t="s">
        <v>35</v>
      </c>
      <c r="D377" s="3" t="s">
        <v>10</v>
      </c>
      <c r="E377" s="27">
        <v>10</v>
      </c>
      <c r="F377" s="3" t="s">
        <v>1080</v>
      </c>
      <c r="G377" s="3" t="s">
        <v>5466</v>
      </c>
      <c r="H377" s="3" t="s">
        <v>5467</v>
      </c>
      <c r="I377" s="3" t="s">
        <v>5468</v>
      </c>
    </row>
    <row r="378" spans="1:9" s="13" customFormat="1" ht="20.100000000000001" customHeight="1">
      <c r="A378" s="36">
        <v>2</v>
      </c>
      <c r="B378" s="5" t="s">
        <v>7243</v>
      </c>
      <c r="C378" s="3" t="s">
        <v>35</v>
      </c>
      <c r="D378" s="3" t="s">
        <v>10</v>
      </c>
      <c r="E378" s="27">
        <v>10</v>
      </c>
      <c r="F378" s="3" t="s">
        <v>1080</v>
      </c>
      <c r="G378" s="3" t="s">
        <v>5466</v>
      </c>
      <c r="H378" s="3" t="s">
        <v>5467</v>
      </c>
      <c r="I378" s="3" t="s">
        <v>5468</v>
      </c>
    </row>
    <row r="379" spans="1:9" s="13" customFormat="1" ht="20.100000000000001" customHeight="1">
      <c r="A379" s="36">
        <v>2</v>
      </c>
      <c r="B379" s="5" t="s">
        <v>5922</v>
      </c>
      <c r="C379" s="3" t="s">
        <v>195</v>
      </c>
      <c r="D379" s="3" t="s">
        <v>10</v>
      </c>
      <c r="E379" s="18">
        <v>1600</v>
      </c>
      <c r="F379" s="3" t="s">
        <v>11</v>
      </c>
      <c r="G379" s="6" t="s">
        <v>1643</v>
      </c>
      <c r="H379" s="3" t="s">
        <v>5923</v>
      </c>
      <c r="I379" s="3" t="s">
        <v>5924</v>
      </c>
    </row>
    <row r="380" spans="1:9" s="13" customFormat="1" ht="20.100000000000001" customHeight="1">
      <c r="A380" s="36">
        <v>2</v>
      </c>
      <c r="B380" s="5" t="s">
        <v>116</v>
      </c>
      <c r="C380" s="3" t="s">
        <v>36</v>
      </c>
      <c r="D380" s="3" t="s">
        <v>10</v>
      </c>
      <c r="E380" s="27">
        <v>170</v>
      </c>
      <c r="F380" s="3" t="s">
        <v>11</v>
      </c>
      <c r="G380" s="3" t="s">
        <v>5965</v>
      </c>
      <c r="H380" s="3" t="s">
        <v>108</v>
      </c>
      <c r="I380" s="3" t="s">
        <v>109</v>
      </c>
    </row>
    <row r="381" spans="1:9" s="13" customFormat="1" ht="20.100000000000001" customHeight="1">
      <c r="A381" s="36">
        <v>2</v>
      </c>
      <c r="B381" s="5" t="s">
        <v>5928</v>
      </c>
      <c r="C381" s="3" t="s">
        <v>66</v>
      </c>
      <c r="D381" s="3" t="s">
        <v>1644</v>
      </c>
      <c r="E381" s="18">
        <v>140</v>
      </c>
      <c r="F381" s="3" t="s">
        <v>5891</v>
      </c>
      <c r="G381" s="6" t="s">
        <v>5925</v>
      </c>
      <c r="H381" s="3" t="s">
        <v>5929</v>
      </c>
      <c r="I381" s="3" t="s">
        <v>201</v>
      </c>
    </row>
    <row r="382" spans="1:9" s="13" customFormat="1" ht="20.100000000000001" customHeight="1">
      <c r="A382" s="36">
        <v>2</v>
      </c>
      <c r="B382" s="5" t="s">
        <v>5936</v>
      </c>
      <c r="C382" s="3" t="s">
        <v>66</v>
      </c>
      <c r="D382" s="3" t="s">
        <v>10</v>
      </c>
      <c r="E382" s="27">
        <v>140</v>
      </c>
      <c r="F382" s="3" t="s">
        <v>5934</v>
      </c>
      <c r="G382" s="3" t="s">
        <v>5935</v>
      </c>
      <c r="H382" s="3" t="s">
        <v>136</v>
      </c>
      <c r="I382" s="3" t="s">
        <v>137</v>
      </c>
    </row>
    <row r="383" spans="1:9" s="13" customFormat="1" ht="20.100000000000001" customHeight="1">
      <c r="A383" s="36">
        <v>2</v>
      </c>
      <c r="B383" s="5" t="s">
        <v>113</v>
      </c>
      <c r="C383" s="3" t="s">
        <v>66</v>
      </c>
      <c r="D383" s="3" t="s">
        <v>10</v>
      </c>
      <c r="E383" s="27">
        <v>130</v>
      </c>
      <c r="F383" s="3" t="s">
        <v>5963</v>
      </c>
      <c r="G383" s="3" t="s">
        <v>5964</v>
      </c>
      <c r="H383" s="3" t="s">
        <v>114</v>
      </c>
      <c r="I383" s="3" t="s">
        <v>115</v>
      </c>
    </row>
    <row r="384" spans="1:9" s="13" customFormat="1" ht="20.100000000000001" customHeight="1">
      <c r="A384" s="36">
        <v>2</v>
      </c>
      <c r="B384" s="5" t="s">
        <v>117</v>
      </c>
      <c r="C384" s="3" t="s">
        <v>66</v>
      </c>
      <c r="D384" s="3" t="s">
        <v>10</v>
      </c>
      <c r="E384" s="27">
        <v>110</v>
      </c>
      <c r="F384" s="3" t="s">
        <v>5947</v>
      </c>
      <c r="G384" s="3" t="s">
        <v>5957</v>
      </c>
      <c r="H384" s="3" t="s">
        <v>118</v>
      </c>
      <c r="I384" s="3" t="s">
        <v>119</v>
      </c>
    </row>
    <row r="385" spans="1:9" s="13" customFormat="1" ht="20.100000000000001" customHeight="1">
      <c r="A385" s="36">
        <v>2</v>
      </c>
      <c r="B385" s="5" t="s">
        <v>5944</v>
      </c>
      <c r="C385" s="3" t="s">
        <v>192</v>
      </c>
      <c r="D385" s="3" t="s">
        <v>10</v>
      </c>
      <c r="E385" s="27">
        <v>100</v>
      </c>
      <c r="F385" s="3" t="s">
        <v>11</v>
      </c>
      <c r="G385" s="6" t="s">
        <v>5943</v>
      </c>
      <c r="H385" s="3" t="s">
        <v>5945</v>
      </c>
      <c r="I385" s="3" t="s">
        <v>5946</v>
      </c>
    </row>
    <row r="386" spans="1:9" s="13" customFormat="1" ht="20.100000000000001" customHeight="1">
      <c r="A386" s="36">
        <v>2</v>
      </c>
      <c r="B386" s="5" t="s">
        <v>120</v>
      </c>
      <c r="C386" s="3" t="s">
        <v>35</v>
      </c>
      <c r="D386" s="3" t="s">
        <v>10</v>
      </c>
      <c r="E386" s="27">
        <v>40</v>
      </c>
      <c r="F386" s="3" t="s">
        <v>5958</v>
      </c>
      <c r="G386" s="3" t="s">
        <v>5959</v>
      </c>
      <c r="H386" s="3" t="s">
        <v>121</v>
      </c>
      <c r="I386" s="3" t="s">
        <v>122</v>
      </c>
    </row>
    <row r="387" spans="1:9" s="13" customFormat="1" ht="20.100000000000001" customHeight="1">
      <c r="A387" s="36">
        <v>2</v>
      </c>
      <c r="B387" s="5" t="s">
        <v>62</v>
      </c>
      <c r="C387" s="3" t="s">
        <v>36</v>
      </c>
      <c r="D387" s="3" t="s">
        <v>10</v>
      </c>
      <c r="E387" s="27">
        <v>39</v>
      </c>
      <c r="F387" s="3" t="s">
        <v>5937</v>
      </c>
      <c r="G387" s="3" t="s">
        <v>5938</v>
      </c>
      <c r="H387" s="3" t="s">
        <v>50</v>
      </c>
      <c r="I387" s="3" t="s">
        <v>51</v>
      </c>
    </row>
    <row r="388" spans="1:9" s="13" customFormat="1" ht="20.100000000000001" customHeight="1">
      <c r="A388" s="36">
        <v>2</v>
      </c>
      <c r="B388" s="5" t="s">
        <v>5926</v>
      </c>
      <c r="C388" s="3" t="s">
        <v>35</v>
      </c>
      <c r="D388" s="3" t="s">
        <v>1617</v>
      </c>
      <c r="E388" s="18">
        <v>30</v>
      </c>
      <c r="F388" s="3" t="s">
        <v>11</v>
      </c>
      <c r="G388" s="6" t="s">
        <v>5925</v>
      </c>
      <c r="H388" s="3" t="s">
        <v>5927</v>
      </c>
      <c r="I388" s="3" t="s">
        <v>200</v>
      </c>
    </row>
    <row r="389" spans="1:9" s="13" customFormat="1" ht="20.100000000000001" customHeight="1">
      <c r="A389" s="36">
        <v>2</v>
      </c>
      <c r="B389" s="5" t="s">
        <v>63</v>
      </c>
      <c r="C389" s="3" t="s">
        <v>36</v>
      </c>
      <c r="D389" s="3" t="s">
        <v>10</v>
      </c>
      <c r="E389" s="27">
        <v>27</v>
      </c>
      <c r="F389" s="3" t="s">
        <v>11</v>
      </c>
      <c r="G389" s="3" t="s">
        <v>1624</v>
      </c>
      <c r="H389" s="3" t="s">
        <v>53</v>
      </c>
      <c r="I389" s="3" t="s">
        <v>64</v>
      </c>
    </row>
    <row r="390" spans="1:9" s="13" customFormat="1" ht="20.100000000000001" customHeight="1">
      <c r="A390" s="36">
        <v>2</v>
      </c>
      <c r="B390" s="5" t="s">
        <v>5900</v>
      </c>
      <c r="C390" s="3" t="s">
        <v>34</v>
      </c>
      <c r="D390" s="3" t="s">
        <v>10</v>
      </c>
      <c r="E390" s="27">
        <v>20</v>
      </c>
      <c r="F390" s="3" t="s">
        <v>5891</v>
      </c>
      <c r="G390" s="6" t="s">
        <v>1643</v>
      </c>
      <c r="H390" s="3" t="s">
        <v>5901</v>
      </c>
      <c r="I390" s="3" t="s">
        <v>5902</v>
      </c>
    </row>
    <row r="391" spans="1:9" s="13" customFormat="1" ht="20.100000000000001" customHeight="1">
      <c r="A391" s="36">
        <v>2</v>
      </c>
      <c r="B391" s="5" t="s">
        <v>123</v>
      </c>
      <c r="C391" s="3" t="s">
        <v>35</v>
      </c>
      <c r="D391" s="3" t="s">
        <v>10</v>
      </c>
      <c r="E391" s="27">
        <v>15</v>
      </c>
      <c r="F391" s="3" t="s">
        <v>11</v>
      </c>
      <c r="G391" s="3" t="s">
        <v>5960</v>
      </c>
      <c r="H391" s="3" t="s">
        <v>124</v>
      </c>
      <c r="I391" s="3" t="s">
        <v>125</v>
      </c>
    </row>
    <row r="392" spans="1:9" s="13" customFormat="1" ht="20.100000000000001" customHeight="1">
      <c r="A392" s="36">
        <v>2</v>
      </c>
      <c r="B392" s="5" t="s">
        <v>5948</v>
      </c>
      <c r="C392" s="3" t="s">
        <v>5949</v>
      </c>
      <c r="D392" s="3" t="s">
        <v>5950</v>
      </c>
      <c r="E392" s="27">
        <v>12</v>
      </c>
      <c r="F392" s="3" t="s">
        <v>5947</v>
      </c>
      <c r="G392" s="3" t="s">
        <v>5943</v>
      </c>
      <c r="H392" s="3" t="s">
        <v>5951</v>
      </c>
      <c r="I392" s="3" t="s">
        <v>5952</v>
      </c>
    </row>
    <row r="393" spans="1:9" s="13" customFormat="1" ht="20.100000000000001" customHeight="1">
      <c r="A393" s="36">
        <v>2</v>
      </c>
      <c r="B393" s="5" t="s">
        <v>126</v>
      </c>
      <c r="C393" s="3" t="s">
        <v>35</v>
      </c>
      <c r="D393" s="3" t="s">
        <v>10</v>
      </c>
      <c r="E393" s="27">
        <v>10</v>
      </c>
      <c r="F393" s="3" t="s">
        <v>5961</v>
      </c>
      <c r="G393" s="3" t="s">
        <v>5962</v>
      </c>
      <c r="H393" s="3" t="s">
        <v>124</v>
      </c>
      <c r="I393" s="3" t="s">
        <v>125</v>
      </c>
    </row>
    <row r="394" spans="1:9" s="13" customFormat="1" ht="20.100000000000001" customHeight="1">
      <c r="A394" s="36">
        <v>2</v>
      </c>
      <c r="B394" s="5" t="s">
        <v>127</v>
      </c>
      <c r="C394" s="3" t="s">
        <v>35</v>
      </c>
      <c r="D394" s="3" t="s">
        <v>67</v>
      </c>
      <c r="E394" s="27">
        <v>10</v>
      </c>
      <c r="F394" s="3" t="s">
        <v>5961</v>
      </c>
      <c r="G394" s="3" t="s">
        <v>5962</v>
      </c>
      <c r="H394" s="3" t="s">
        <v>128</v>
      </c>
      <c r="I394" s="3" t="s">
        <v>129</v>
      </c>
    </row>
    <row r="395" spans="1:9" s="13" customFormat="1" ht="20.100000000000001" customHeight="1">
      <c r="A395" s="36">
        <v>2</v>
      </c>
      <c r="B395" s="5" t="s">
        <v>7938</v>
      </c>
      <c r="C395" s="3" t="s">
        <v>5812</v>
      </c>
      <c r="D395" s="3" t="s">
        <v>10</v>
      </c>
      <c r="E395" s="27">
        <v>38000</v>
      </c>
      <c r="F395" s="3" t="s">
        <v>7936</v>
      </c>
      <c r="G395" s="3" t="s">
        <v>7937</v>
      </c>
      <c r="H395" s="3" t="s">
        <v>7939</v>
      </c>
      <c r="I395" s="3" t="s">
        <v>7940</v>
      </c>
    </row>
    <row r="396" spans="1:9" s="13" customFormat="1" ht="20.100000000000001" customHeight="1">
      <c r="A396" s="36">
        <v>2</v>
      </c>
      <c r="B396" s="5" t="s">
        <v>5809</v>
      </c>
      <c r="C396" s="3" t="s">
        <v>192</v>
      </c>
      <c r="D396" s="3" t="s">
        <v>10</v>
      </c>
      <c r="E396" s="27">
        <v>70</v>
      </c>
      <c r="F396" s="3" t="s">
        <v>7930</v>
      </c>
      <c r="G396" s="3" t="s">
        <v>7935</v>
      </c>
      <c r="H396" s="3" t="s">
        <v>5810</v>
      </c>
      <c r="I396" s="3" t="s">
        <v>5811</v>
      </c>
    </row>
    <row r="397" spans="1:9" s="13" customFormat="1" ht="20.100000000000001" customHeight="1">
      <c r="A397" s="36">
        <v>2</v>
      </c>
      <c r="B397" s="5" t="s">
        <v>7854</v>
      </c>
      <c r="C397" s="3" t="s">
        <v>147</v>
      </c>
      <c r="D397" s="3" t="s">
        <v>10</v>
      </c>
      <c r="E397" s="27">
        <v>490</v>
      </c>
      <c r="F397" s="6" t="s">
        <v>5001</v>
      </c>
      <c r="G397" s="6"/>
      <c r="H397" s="3" t="s">
        <v>7855</v>
      </c>
      <c r="I397" s="3" t="s">
        <v>7856</v>
      </c>
    </row>
    <row r="398" spans="1:9" s="13" customFormat="1" ht="20.100000000000001" customHeight="1">
      <c r="A398" s="36">
        <v>2</v>
      </c>
      <c r="B398" s="5" t="s">
        <v>5091</v>
      </c>
      <c r="C398" s="3" t="s">
        <v>35</v>
      </c>
      <c r="D398" s="3" t="s">
        <v>10</v>
      </c>
      <c r="E398" s="27">
        <v>120</v>
      </c>
      <c r="F398" s="3" t="s">
        <v>1649</v>
      </c>
      <c r="G398" s="3" t="s">
        <v>6054</v>
      </c>
      <c r="H398" s="3" t="s">
        <v>6055</v>
      </c>
      <c r="I398" s="3" t="s">
        <v>6056</v>
      </c>
    </row>
    <row r="399" spans="1:9" s="13" customFormat="1" ht="20.100000000000001" customHeight="1">
      <c r="A399" s="36">
        <v>2</v>
      </c>
      <c r="B399" s="5" t="s">
        <v>5089</v>
      </c>
      <c r="C399" s="3" t="s">
        <v>36</v>
      </c>
      <c r="D399" s="3" t="s">
        <v>10</v>
      </c>
      <c r="E399" s="27">
        <v>100</v>
      </c>
      <c r="F399" s="3" t="s">
        <v>6047</v>
      </c>
      <c r="G399" s="3" t="s">
        <v>12</v>
      </c>
      <c r="H399" s="3" t="s">
        <v>213</v>
      </c>
      <c r="I399" s="3" t="s">
        <v>214</v>
      </c>
    </row>
    <row r="400" spans="1:9" s="13" customFormat="1" ht="20.100000000000001" customHeight="1">
      <c r="A400" s="36">
        <v>2</v>
      </c>
      <c r="B400" s="5" t="s">
        <v>7996</v>
      </c>
      <c r="C400" s="3" t="s">
        <v>7997</v>
      </c>
      <c r="D400" s="3" t="s">
        <v>10</v>
      </c>
      <c r="E400" s="27">
        <v>49</v>
      </c>
      <c r="F400" s="3" t="s">
        <v>7995</v>
      </c>
      <c r="G400" s="3"/>
      <c r="H400" s="3" t="s">
        <v>7998</v>
      </c>
      <c r="I400" s="3" t="s">
        <v>7999</v>
      </c>
    </row>
    <row r="401" spans="1:9" s="13" customFormat="1" ht="20.100000000000001" customHeight="1">
      <c r="A401" s="36">
        <v>2</v>
      </c>
      <c r="B401" s="5" t="s">
        <v>5747</v>
      </c>
      <c r="C401" s="3" t="s">
        <v>35</v>
      </c>
      <c r="D401" s="3" t="s">
        <v>10</v>
      </c>
      <c r="E401" s="27">
        <v>1850</v>
      </c>
      <c r="F401" s="3" t="s">
        <v>1503</v>
      </c>
      <c r="G401" s="3" t="s">
        <v>5743</v>
      </c>
      <c r="H401" s="3" t="s">
        <v>5745</v>
      </c>
      <c r="I401" s="3" t="s">
        <v>5746</v>
      </c>
    </row>
    <row r="402" spans="1:9" s="13" customFormat="1" ht="20.100000000000001" customHeight="1">
      <c r="A402" s="36">
        <v>2</v>
      </c>
      <c r="B402" s="5" t="s">
        <v>5708</v>
      </c>
      <c r="C402" s="3" t="s">
        <v>5612</v>
      </c>
      <c r="D402" s="3" t="s">
        <v>10</v>
      </c>
      <c r="E402" s="27">
        <v>600</v>
      </c>
      <c r="F402" s="3" t="s">
        <v>1503</v>
      </c>
      <c r="G402" s="3" t="s">
        <v>5701</v>
      </c>
      <c r="H402" s="3" t="s">
        <v>5709</v>
      </c>
      <c r="I402" s="3" t="s">
        <v>5710</v>
      </c>
    </row>
    <row r="403" spans="1:9" s="13" customFormat="1" ht="20.100000000000001" customHeight="1">
      <c r="A403" s="36">
        <v>2</v>
      </c>
      <c r="B403" s="5" t="s">
        <v>5748</v>
      </c>
      <c r="C403" s="3" t="s">
        <v>5612</v>
      </c>
      <c r="D403" s="3" t="s">
        <v>10</v>
      </c>
      <c r="E403" s="27">
        <v>100</v>
      </c>
      <c r="F403" s="3" t="s">
        <v>1503</v>
      </c>
      <c r="G403" s="3" t="s">
        <v>5743</v>
      </c>
      <c r="H403" s="3" t="s">
        <v>5749</v>
      </c>
      <c r="I403" s="3" t="s">
        <v>5750</v>
      </c>
    </row>
    <row r="404" spans="1:9" s="13" customFormat="1" ht="20.100000000000001" customHeight="1">
      <c r="A404" s="36">
        <v>2</v>
      </c>
      <c r="B404" s="5" t="s">
        <v>5761</v>
      </c>
      <c r="C404" s="3" t="s">
        <v>5612</v>
      </c>
      <c r="D404" s="3" t="s">
        <v>10</v>
      </c>
      <c r="E404" s="18">
        <v>100</v>
      </c>
      <c r="F404" s="3" t="s">
        <v>1503</v>
      </c>
      <c r="G404" s="3" t="s">
        <v>5760</v>
      </c>
      <c r="H404" s="3" t="s">
        <v>5762</v>
      </c>
      <c r="I404" s="3" t="s">
        <v>5763</v>
      </c>
    </row>
    <row r="405" spans="1:9" s="13" customFormat="1" ht="20.100000000000001" customHeight="1">
      <c r="A405" s="36">
        <v>2</v>
      </c>
      <c r="B405" s="5" t="s">
        <v>5744</v>
      </c>
      <c r="C405" s="3" t="s">
        <v>195</v>
      </c>
      <c r="D405" s="3" t="s">
        <v>10</v>
      </c>
      <c r="E405" s="27">
        <v>65</v>
      </c>
      <c r="F405" s="3" t="s">
        <v>1503</v>
      </c>
      <c r="G405" s="3" t="s">
        <v>5743</v>
      </c>
      <c r="H405" s="3" t="s">
        <v>5745</v>
      </c>
      <c r="I405" s="3" t="s">
        <v>5746</v>
      </c>
    </row>
    <row r="406" spans="1:9" s="13" customFormat="1" ht="20.100000000000001" customHeight="1">
      <c r="A406" s="36">
        <v>2</v>
      </c>
      <c r="B406" s="23" t="s">
        <v>6745</v>
      </c>
      <c r="C406" s="3" t="s">
        <v>6746</v>
      </c>
      <c r="D406" s="3" t="s">
        <v>6736</v>
      </c>
      <c r="E406" s="18">
        <v>1000</v>
      </c>
      <c r="F406" s="6" t="s">
        <v>6664</v>
      </c>
      <c r="G406" s="6" t="s">
        <v>6744</v>
      </c>
      <c r="H406" s="3" t="s">
        <v>6747</v>
      </c>
      <c r="I406" s="3" t="s">
        <v>6748</v>
      </c>
    </row>
    <row r="407" spans="1:9" s="13" customFormat="1" ht="20.100000000000001" customHeight="1">
      <c r="A407" s="36">
        <v>2</v>
      </c>
      <c r="B407" s="5" t="s">
        <v>6730</v>
      </c>
      <c r="C407" s="3" t="s">
        <v>6731</v>
      </c>
      <c r="D407" s="3" t="s">
        <v>10</v>
      </c>
      <c r="E407" s="18">
        <v>64</v>
      </c>
      <c r="F407" s="3" t="s">
        <v>6664</v>
      </c>
      <c r="G407" s="3" t="s">
        <v>6729</v>
      </c>
      <c r="H407" s="3" t="s">
        <v>6732</v>
      </c>
      <c r="I407" s="3" t="s">
        <v>6733</v>
      </c>
    </row>
    <row r="408" spans="1:9" s="13" customFormat="1" ht="20.100000000000001" customHeight="1">
      <c r="A408" s="36">
        <v>2</v>
      </c>
      <c r="B408" s="5" t="s">
        <v>6737</v>
      </c>
      <c r="C408" s="3" t="s">
        <v>6731</v>
      </c>
      <c r="D408" s="3" t="s">
        <v>6736</v>
      </c>
      <c r="E408" s="18">
        <v>57</v>
      </c>
      <c r="F408" s="3" t="s">
        <v>6664</v>
      </c>
      <c r="G408" s="3" t="s">
        <v>6729</v>
      </c>
      <c r="H408" s="3" t="s">
        <v>6738</v>
      </c>
      <c r="I408" s="3" t="s">
        <v>6739</v>
      </c>
    </row>
    <row r="409" spans="1:9" s="13" customFormat="1" ht="20.100000000000001" customHeight="1">
      <c r="A409" s="36">
        <v>2</v>
      </c>
      <c r="B409" s="5" t="s">
        <v>6752</v>
      </c>
      <c r="C409" s="3" t="s">
        <v>36</v>
      </c>
      <c r="D409" s="3" t="s">
        <v>10</v>
      </c>
      <c r="E409" s="27">
        <v>55</v>
      </c>
      <c r="F409" s="6" t="s">
        <v>6664</v>
      </c>
      <c r="G409" s="6" t="s">
        <v>6700</v>
      </c>
      <c r="H409" s="3" t="s">
        <v>6708</v>
      </c>
      <c r="I409" s="3" t="s">
        <v>6709</v>
      </c>
    </row>
    <row r="410" spans="1:9" s="13" customFormat="1" ht="20.100000000000001" customHeight="1">
      <c r="A410" s="36">
        <v>2</v>
      </c>
      <c r="B410" s="5" t="s">
        <v>6711</v>
      </c>
      <c r="C410" s="3" t="s">
        <v>36</v>
      </c>
      <c r="D410" s="3" t="s">
        <v>10</v>
      </c>
      <c r="E410" s="18">
        <v>54</v>
      </c>
      <c r="F410" s="3" t="s">
        <v>6664</v>
      </c>
      <c r="G410" s="6" t="s">
        <v>6710</v>
      </c>
      <c r="H410" s="3" t="s">
        <v>6712</v>
      </c>
      <c r="I410" s="3" t="s">
        <v>6713</v>
      </c>
    </row>
    <row r="411" spans="1:9" s="13" customFormat="1" ht="20.100000000000001" customHeight="1">
      <c r="A411" s="36">
        <v>2</v>
      </c>
      <c r="B411" s="5" t="s">
        <v>6718</v>
      </c>
      <c r="C411" s="3" t="s">
        <v>36</v>
      </c>
      <c r="D411" s="3" t="s">
        <v>10</v>
      </c>
      <c r="E411" s="27">
        <v>40</v>
      </c>
      <c r="F411" s="3" t="s">
        <v>6664</v>
      </c>
      <c r="G411" s="6" t="s">
        <v>6717</v>
      </c>
      <c r="H411" s="3" t="s">
        <v>6719</v>
      </c>
      <c r="I411" s="3" t="s">
        <v>6720</v>
      </c>
    </row>
    <row r="412" spans="1:9" s="13" customFormat="1" ht="20.100000000000001" customHeight="1">
      <c r="A412" s="36">
        <v>2</v>
      </c>
      <c r="B412" s="5" t="s">
        <v>6714</v>
      </c>
      <c r="C412" s="3" t="s">
        <v>35</v>
      </c>
      <c r="D412" s="3" t="s">
        <v>10</v>
      </c>
      <c r="E412" s="27">
        <v>38</v>
      </c>
      <c r="F412" s="3" t="s">
        <v>6664</v>
      </c>
      <c r="G412" s="3" t="s">
        <v>6671</v>
      </c>
      <c r="H412" s="3" t="s">
        <v>6715</v>
      </c>
      <c r="I412" s="3" t="s">
        <v>6716</v>
      </c>
    </row>
    <row r="413" spans="1:9" s="13" customFormat="1" ht="20.100000000000001" customHeight="1">
      <c r="A413" s="36">
        <v>2</v>
      </c>
      <c r="B413" s="5" t="s">
        <v>6734</v>
      </c>
      <c r="C413" s="3" t="s">
        <v>6735</v>
      </c>
      <c r="D413" s="3" t="s">
        <v>6736</v>
      </c>
      <c r="E413" s="18">
        <v>33</v>
      </c>
      <c r="F413" s="3" t="s">
        <v>6664</v>
      </c>
      <c r="G413" s="3" t="s">
        <v>6729</v>
      </c>
      <c r="H413" s="3" t="s">
        <v>6732</v>
      </c>
      <c r="I413" s="3" t="s">
        <v>6733</v>
      </c>
    </row>
    <row r="414" spans="1:9" s="13" customFormat="1" ht="20.100000000000001" customHeight="1">
      <c r="A414" s="36">
        <v>2</v>
      </c>
      <c r="B414" s="5" t="s">
        <v>6741</v>
      </c>
      <c r="C414" s="3" t="s">
        <v>36</v>
      </c>
      <c r="D414" s="3" t="s">
        <v>10</v>
      </c>
      <c r="E414" s="27">
        <v>23</v>
      </c>
      <c r="F414" s="3" t="s">
        <v>6664</v>
      </c>
      <c r="G414" s="6" t="s">
        <v>6740</v>
      </c>
      <c r="H414" s="3" t="s">
        <v>6742</v>
      </c>
      <c r="I414" s="3" t="s">
        <v>6743</v>
      </c>
    </row>
    <row r="415" spans="1:9" s="13" customFormat="1" ht="20.100000000000001" customHeight="1">
      <c r="A415" s="36">
        <v>2</v>
      </c>
      <c r="B415" s="5" t="s">
        <v>6749</v>
      </c>
      <c r="C415" s="3" t="s">
        <v>35</v>
      </c>
      <c r="D415" s="3" t="s">
        <v>6736</v>
      </c>
      <c r="E415" s="18">
        <v>22</v>
      </c>
      <c r="F415" s="3" t="s">
        <v>6664</v>
      </c>
      <c r="G415" s="6" t="s">
        <v>2150</v>
      </c>
      <c r="H415" s="3" t="s">
        <v>6750</v>
      </c>
      <c r="I415" s="3" t="s">
        <v>6751</v>
      </c>
    </row>
    <row r="416" spans="1:9" s="13" customFormat="1" ht="20.100000000000001" customHeight="1">
      <c r="A416" s="36">
        <v>2</v>
      </c>
      <c r="B416" s="5" t="s">
        <v>6722</v>
      </c>
      <c r="C416" s="3" t="s">
        <v>36</v>
      </c>
      <c r="D416" s="3" t="s">
        <v>67</v>
      </c>
      <c r="E416" s="27">
        <v>19</v>
      </c>
      <c r="F416" s="3" t="s">
        <v>6664</v>
      </c>
      <c r="G416" s="6" t="s">
        <v>6679</v>
      </c>
      <c r="H416" s="3" t="s">
        <v>6681</v>
      </c>
      <c r="I416" s="3" t="s">
        <v>6682</v>
      </c>
    </row>
    <row r="417" spans="1:15" s="13" customFormat="1" ht="20.100000000000001" customHeight="1">
      <c r="A417" s="36">
        <v>2</v>
      </c>
      <c r="B417" s="5" t="s">
        <v>6724</v>
      </c>
      <c r="C417" s="3" t="s">
        <v>36</v>
      </c>
      <c r="D417" s="3" t="s">
        <v>67</v>
      </c>
      <c r="E417" s="27">
        <v>19</v>
      </c>
      <c r="F417" s="3" t="s">
        <v>6664</v>
      </c>
      <c r="G417" s="6" t="s">
        <v>6679</v>
      </c>
      <c r="H417" s="3" t="s">
        <v>6681</v>
      </c>
      <c r="I417" s="3" t="s">
        <v>6682</v>
      </c>
    </row>
    <row r="418" spans="1:15" s="13" customFormat="1" ht="20.100000000000001" customHeight="1">
      <c r="A418" s="36">
        <v>2</v>
      </c>
      <c r="B418" s="5" t="s">
        <v>6725</v>
      </c>
      <c r="C418" s="3" t="s">
        <v>36</v>
      </c>
      <c r="D418" s="3" t="s">
        <v>67</v>
      </c>
      <c r="E418" s="27">
        <v>19</v>
      </c>
      <c r="F418" s="3" t="s">
        <v>6664</v>
      </c>
      <c r="G418" s="6" t="s">
        <v>6679</v>
      </c>
      <c r="H418" s="3" t="s">
        <v>6681</v>
      </c>
      <c r="I418" s="3" t="s">
        <v>6682</v>
      </c>
    </row>
    <row r="419" spans="1:15" s="13" customFormat="1" ht="20.100000000000001" customHeight="1">
      <c r="A419" s="36">
        <v>2</v>
      </c>
      <c r="B419" s="5" t="s">
        <v>6721</v>
      </c>
      <c r="C419" s="3" t="s">
        <v>36</v>
      </c>
      <c r="D419" s="3" t="s">
        <v>67</v>
      </c>
      <c r="E419" s="27">
        <v>18</v>
      </c>
      <c r="F419" s="3" t="s">
        <v>6664</v>
      </c>
      <c r="G419" s="6" t="s">
        <v>6679</v>
      </c>
      <c r="H419" s="3" t="s">
        <v>6681</v>
      </c>
      <c r="I419" s="3" t="s">
        <v>6682</v>
      </c>
    </row>
    <row r="420" spans="1:15" s="13" customFormat="1" ht="20.100000000000001" customHeight="1">
      <c r="A420" s="36">
        <v>2</v>
      </c>
      <c r="B420" s="5" t="s">
        <v>6727</v>
      </c>
      <c r="C420" s="3" t="s">
        <v>36</v>
      </c>
      <c r="D420" s="3" t="s">
        <v>67</v>
      </c>
      <c r="E420" s="27">
        <v>18</v>
      </c>
      <c r="F420" s="3" t="s">
        <v>6664</v>
      </c>
      <c r="G420" s="6" t="s">
        <v>6679</v>
      </c>
      <c r="H420" s="3" t="s">
        <v>6681</v>
      </c>
      <c r="I420" s="3" t="s">
        <v>6682</v>
      </c>
    </row>
    <row r="421" spans="1:15" s="13" customFormat="1" ht="20.100000000000001" customHeight="1">
      <c r="A421" s="36">
        <v>2</v>
      </c>
      <c r="B421" s="5" t="s">
        <v>6728</v>
      </c>
      <c r="C421" s="3" t="s">
        <v>36</v>
      </c>
      <c r="D421" s="3" t="s">
        <v>67</v>
      </c>
      <c r="E421" s="27">
        <v>18</v>
      </c>
      <c r="F421" s="3" t="s">
        <v>6664</v>
      </c>
      <c r="G421" s="6" t="s">
        <v>6679</v>
      </c>
      <c r="H421" s="3" t="s">
        <v>6681</v>
      </c>
      <c r="I421" s="3" t="s">
        <v>6682</v>
      </c>
    </row>
    <row r="422" spans="1:15" s="13" customFormat="1" ht="20.100000000000001" customHeight="1">
      <c r="A422" s="36">
        <v>2</v>
      </c>
      <c r="B422" s="5" t="s">
        <v>6726</v>
      </c>
      <c r="C422" s="3" t="s">
        <v>36</v>
      </c>
      <c r="D422" s="3" t="s">
        <v>67</v>
      </c>
      <c r="E422" s="27">
        <v>16</v>
      </c>
      <c r="F422" s="3" t="s">
        <v>6664</v>
      </c>
      <c r="G422" s="6" t="s">
        <v>6679</v>
      </c>
      <c r="H422" s="3" t="s">
        <v>6681</v>
      </c>
      <c r="I422" s="3" t="s">
        <v>6682</v>
      </c>
    </row>
    <row r="423" spans="1:15" s="13" customFormat="1" ht="20.100000000000001" customHeight="1">
      <c r="A423" s="36">
        <v>2</v>
      </c>
      <c r="B423" s="5" t="s">
        <v>6723</v>
      </c>
      <c r="C423" s="3" t="s">
        <v>36</v>
      </c>
      <c r="D423" s="3" t="s">
        <v>67</v>
      </c>
      <c r="E423" s="27">
        <v>15</v>
      </c>
      <c r="F423" s="3" t="s">
        <v>6664</v>
      </c>
      <c r="G423" s="6" t="s">
        <v>6679</v>
      </c>
      <c r="H423" s="3" t="s">
        <v>6681</v>
      </c>
      <c r="I423" s="3" t="s">
        <v>6682</v>
      </c>
    </row>
    <row r="424" spans="1:15" s="13" customFormat="1" ht="20.100000000000001" customHeight="1">
      <c r="A424" s="36">
        <v>2</v>
      </c>
      <c r="B424" s="5" t="s">
        <v>7582</v>
      </c>
      <c r="C424" s="3" t="s">
        <v>192</v>
      </c>
      <c r="D424" s="3" t="s">
        <v>10</v>
      </c>
      <c r="E424" s="27">
        <v>258</v>
      </c>
      <c r="F424" s="3" t="s">
        <v>4395</v>
      </c>
      <c r="G424" s="3" t="s">
        <v>4396</v>
      </c>
      <c r="H424" s="3" t="s">
        <v>7583</v>
      </c>
      <c r="I424" s="3" t="s">
        <v>7584</v>
      </c>
    </row>
    <row r="425" spans="1:15" s="13" customFormat="1" ht="20.100000000000001" customHeight="1">
      <c r="A425" s="36">
        <v>2</v>
      </c>
      <c r="B425" s="5" t="s">
        <v>7585</v>
      </c>
      <c r="C425" s="3" t="s">
        <v>14</v>
      </c>
      <c r="D425" s="3" t="s">
        <v>10</v>
      </c>
      <c r="E425" s="27">
        <v>95</v>
      </c>
      <c r="F425" s="6" t="s">
        <v>4395</v>
      </c>
      <c r="G425" s="6" t="s">
        <v>4396</v>
      </c>
      <c r="H425" s="3" t="s">
        <v>7586</v>
      </c>
      <c r="I425" s="3" t="s">
        <v>7587</v>
      </c>
    </row>
    <row r="426" spans="1:15" s="13" customFormat="1" ht="20.100000000000001" customHeight="1">
      <c r="A426" s="36">
        <v>2</v>
      </c>
      <c r="B426" s="5" t="s">
        <v>5596</v>
      </c>
      <c r="C426" s="3" t="s">
        <v>36</v>
      </c>
      <c r="D426" s="3" t="s">
        <v>10</v>
      </c>
      <c r="E426" s="27">
        <v>1288</v>
      </c>
      <c r="F426" s="3" t="s">
        <v>1219</v>
      </c>
      <c r="G426" s="3" t="s">
        <v>7770</v>
      </c>
      <c r="H426" s="3" t="s">
        <v>1224</v>
      </c>
      <c r="I426" s="3" t="s">
        <v>1225</v>
      </c>
    </row>
    <row r="427" spans="1:15" s="13" customFormat="1" ht="20.100000000000001" customHeight="1">
      <c r="A427" s="36">
        <v>2</v>
      </c>
      <c r="B427" s="5" t="s">
        <v>5572</v>
      </c>
      <c r="C427" s="3" t="s">
        <v>36</v>
      </c>
      <c r="D427" s="3" t="s">
        <v>10</v>
      </c>
      <c r="E427" s="27">
        <v>875</v>
      </c>
      <c r="F427" s="3" t="s">
        <v>1219</v>
      </c>
      <c r="G427" s="3" t="s">
        <v>4759</v>
      </c>
      <c r="H427" s="3" t="s">
        <v>1227</v>
      </c>
      <c r="I427" s="3" t="s">
        <v>1228</v>
      </c>
    </row>
    <row r="428" spans="1:15" s="13" customFormat="1" ht="20.100000000000001" customHeight="1">
      <c r="A428" s="36">
        <v>2</v>
      </c>
      <c r="B428" s="5" t="s">
        <v>5569</v>
      </c>
      <c r="C428" s="3" t="s">
        <v>36</v>
      </c>
      <c r="D428" s="3" t="s">
        <v>10</v>
      </c>
      <c r="E428" s="27">
        <v>711</v>
      </c>
      <c r="F428" s="3" t="s">
        <v>1219</v>
      </c>
      <c r="G428" s="3" t="s">
        <v>7765</v>
      </c>
      <c r="H428" s="3" t="s">
        <v>5570</v>
      </c>
      <c r="I428" s="3" t="s">
        <v>5571</v>
      </c>
    </row>
    <row r="429" spans="1:15" s="13" customFormat="1" ht="20.100000000000001" customHeight="1">
      <c r="A429" s="36">
        <v>2</v>
      </c>
      <c r="B429" s="5" t="s">
        <v>5590</v>
      </c>
      <c r="C429" s="3" t="s">
        <v>35</v>
      </c>
      <c r="D429" s="3" t="s">
        <v>10</v>
      </c>
      <c r="E429" s="27">
        <v>691</v>
      </c>
      <c r="F429" s="3" t="s">
        <v>1219</v>
      </c>
      <c r="G429" s="3" t="s">
        <v>5589</v>
      </c>
      <c r="H429" s="3" t="s">
        <v>5591</v>
      </c>
      <c r="I429" s="3" t="s">
        <v>5592</v>
      </c>
    </row>
    <row r="430" spans="1:15" s="13" customFormat="1" ht="20.100000000000001" customHeight="1">
      <c r="A430" s="36">
        <v>2</v>
      </c>
      <c r="B430" s="5" t="s">
        <v>5602</v>
      </c>
      <c r="C430" s="3" t="s">
        <v>36</v>
      </c>
      <c r="D430" s="3" t="s">
        <v>10</v>
      </c>
      <c r="E430" s="27">
        <v>600</v>
      </c>
      <c r="F430" s="6" t="s">
        <v>1219</v>
      </c>
      <c r="G430" s="6" t="s">
        <v>7772</v>
      </c>
      <c r="H430" s="3" t="s">
        <v>1245</v>
      </c>
      <c r="I430" s="3" t="s">
        <v>1246</v>
      </c>
    </row>
    <row r="431" spans="1:15" s="13" customFormat="1" ht="20.100000000000001" customHeight="1">
      <c r="A431" s="36">
        <v>2</v>
      </c>
      <c r="B431" s="5" t="s">
        <v>5597</v>
      </c>
      <c r="C431" s="3" t="s">
        <v>35</v>
      </c>
      <c r="D431" s="3" t="s">
        <v>10</v>
      </c>
      <c r="E431" s="27">
        <v>500</v>
      </c>
      <c r="F431" s="3" t="s">
        <v>1219</v>
      </c>
      <c r="G431" s="3" t="s">
        <v>7771</v>
      </c>
      <c r="H431" s="3" t="s">
        <v>1224</v>
      </c>
      <c r="I431" s="3" t="s">
        <v>1225</v>
      </c>
      <c r="J431" s="25"/>
      <c r="K431" s="25"/>
      <c r="L431" s="25"/>
      <c r="M431" s="25"/>
      <c r="N431" s="25"/>
      <c r="O431" s="25"/>
    </row>
    <row r="432" spans="1:15" s="13" customFormat="1" ht="20.100000000000001" customHeight="1">
      <c r="A432" s="36">
        <v>2</v>
      </c>
      <c r="B432" s="5" t="s">
        <v>5615</v>
      </c>
      <c r="C432" s="3" t="s">
        <v>36</v>
      </c>
      <c r="D432" s="3" t="s">
        <v>10</v>
      </c>
      <c r="E432" s="28">
        <v>400</v>
      </c>
      <c r="F432" s="3" t="s">
        <v>1219</v>
      </c>
      <c r="G432" s="3" t="s">
        <v>1247</v>
      </c>
      <c r="H432" s="3" t="s">
        <v>1318</v>
      </c>
      <c r="I432" s="3" t="s">
        <v>5616</v>
      </c>
    </row>
    <row r="433" spans="1:15" s="13" customFormat="1" ht="20.100000000000001" customHeight="1">
      <c r="A433" s="36">
        <v>2</v>
      </c>
      <c r="B433" s="5" t="s">
        <v>5593</v>
      </c>
      <c r="C433" s="3" t="s">
        <v>35</v>
      </c>
      <c r="D433" s="3" t="s">
        <v>10</v>
      </c>
      <c r="E433" s="27">
        <v>350</v>
      </c>
      <c r="F433" s="3" t="s">
        <v>1219</v>
      </c>
      <c r="G433" s="3" t="s">
        <v>5589</v>
      </c>
      <c r="H433" s="3" t="s">
        <v>5594</v>
      </c>
      <c r="I433" s="3" t="s">
        <v>5595</v>
      </c>
    </row>
    <row r="434" spans="1:15" s="13" customFormat="1" ht="20.100000000000001" customHeight="1">
      <c r="A434" s="36">
        <v>2</v>
      </c>
      <c r="B434" s="5" t="s">
        <v>5573</v>
      </c>
      <c r="C434" s="3" t="s">
        <v>192</v>
      </c>
      <c r="D434" s="3" t="s">
        <v>10</v>
      </c>
      <c r="E434" s="27">
        <v>201</v>
      </c>
      <c r="F434" s="3" t="s">
        <v>1219</v>
      </c>
      <c r="G434" s="3" t="s">
        <v>7766</v>
      </c>
      <c r="H434" s="3" t="s">
        <v>5574</v>
      </c>
      <c r="I434" s="3" t="s">
        <v>5575</v>
      </c>
    </row>
    <row r="435" spans="1:15" s="13" customFormat="1" ht="20.100000000000001" customHeight="1">
      <c r="A435" s="36">
        <v>2</v>
      </c>
      <c r="B435" s="5" t="s">
        <v>5601</v>
      </c>
      <c r="C435" s="3" t="s">
        <v>36</v>
      </c>
      <c r="D435" s="3" t="s">
        <v>10</v>
      </c>
      <c r="E435" s="27">
        <v>120</v>
      </c>
      <c r="F435" s="3" t="s">
        <v>1219</v>
      </c>
      <c r="G435" s="6" t="s">
        <v>7674</v>
      </c>
      <c r="H435" s="3" t="s">
        <v>924</v>
      </c>
      <c r="I435" s="3" t="s">
        <v>1365</v>
      </c>
      <c r="J435" s="25"/>
      <c r="K435" s="25"/>
      <c r="L435" s="25"/>
      <c r="M435" s="25"/>
      <c r="N435" s="25"/>
      <c r="O435" s="25"/>
    </row>
    <row r="436" spans="1:15" s="13" customFormat="1" ht="20.100000000000001" customHeight="1">
      <c r="A436" s="36">
        <v>2</v>
      </c>
      <c r="B436" s="5" t="s">
        <v>5579</v>
      </c>
      <c r="C436" s="3" t="s">
        <v>192</v>
      </c>
      <c r="D436" s="3" t="s">
        <v>10</v>
      </c>
      <c r="E436" s="18">
        <v>73</v>
      </c>
      <c r="F436" s="3" t="s">
        <v>1219</v>
      </c>
      <c r="G436" s="3" t="s">
        <v>7631</v>
      </c>
      <c r="H436" s="3" t="s">
        <v>5580</v>
      </c>
      <c r="I436" s="3" t="s">
        <v>5581</v>
      </c>
    </row>
    <row r="437" spans="1:15" s="13" customFormat="1" ht="20.100000000000001" customHeight="1">
      <c r="A437" s="36">
        <v>2</v>
      </c>
      <c r="B437" s="5" t="s">
        <v>5617</v>
      </c>
      <c r="C437" s="3" t="s">
        <v>34</v>
      </c>
      <c r="D437" s="3" t="s">
        <v>10</v>
      </c>
      <c r="E437" s="27">
        <v>50</v>
      </c>
      <c r="F437" s="3" t="s">
        <v>1219</v>
      </c>
      <c r="G437" s="3" t="s">
        <v>7773</v>
      </c>
      <c r="H437" s="3" t="s">
        <v>1238</v>
      </c>
      <c r="I437" s="3" t="s">
        <v>1239</v>
      </c>
    </row>
    <row r="438" spans="1:15" s="13" customFormat="1" ht="20.100000000000001" customHeight="1">
      <c r="A438" s="36">
        <v>2</v>
      </c>
      <c r="B438" s="5" t="s">
        <v>5610</v>
      </c>
      <c r="C438" s="3" t="s">
        <v>192</v>
      </c>
      <c r="D438" s="3" t="s">
        <v>10</v>
      </c>
      <c r="E438" s="27">
        <v>40</v>
      </c>
      <c r="F438" s="3" t="s">
        <v>1219</v>
      </c>
      <c r="G438" s="3" t="s">
        <v>1254</v>
      </c>
      <c r="H438" s="3" t="s">
        <v>5567</v>
      </c>
      <c r="I438" s="3" t="s">
        <v>5568</v>
      </c>
    </row>
    <row r="439" spans="1:15" s="13" customFormat="1" ht="20.100000000000001" customHeight="1">
      <c r="A439" s="36">
        <v>2</v>
      </c>
      <c r="B439" s="14" t="s">
        <v>5576</v>
      </c>
      <c r="C439" s="3" t="s">
        <v>192</v>
      </c>
      <c r="D439" s="3" t="s">
        <v>10</v>
      </c>
      <c r="E439" s="27">
        <v>23</v>
      </c>
      <c r="F439" s="3" t="s">
        <v>1219</v>
      </c>
      <c r="G439" s="3" t="s">
        <v>7767</v>
      </c>
      <c r="H439" s="3" t="s">
        <v>5577</v>
      </c>
      <c r="I439" s="3" t="s">
        <v>5578</v>
      </c>
    </row>
    <row r="440" spans="1:15" s="13" customFormat="1" ht="20.100000000000001" customHeight="1">
      <c r="A440" s="36">
        <v>2</v>
      </c>
      <c r="B440" s="5" t="s">
        <v>5582</v>
      </c>
      <c r="C440" s="3" t="s">
        <v>192</v>
      </c>
      <c r="D440" s="3" t="s">
        <v>10</v>
      </c>
      <c r="E440" s="27">
        <v>20</v>
      </c>
      <c r="F440" s="3" t="s">
        <v>1219</v>
      </c>
      <c r="G440" s="3" t="s">
        <v>7768</v>
      </c>
      <c r="H440" s="3" t="s">
        <v>5574</v>
      </c>
      <c r="I440" s="3" t="s">
        <v>5575</v>
      </c>
    </row>
    <row r="441" spans="1:15" s="13" customFormat="1" ht="20.100000000000001" customHeight="1">
      <c r="A441" s="36">
        <v>2</v>
      </c>
      <c r="B441" s="5" t="s">
        <v>5586</v>
      </c>
      <c r="C441" s="3" t="s">
        <v>192</v>
      </c>
      <c r="D441" s="3" t="s">
        <v>10</v>
      </c>
      <c r="E441" s="27">
        <v>20</v>
      </c>
      <c r="F441" s="3" t="s">
        <v>1219</v>
      </c>
      <c r="G441" s="3" t="s">
        <v>7769</v>
      </c>
      <c r="H441" s="3" t="s">
        <v>5587</v>
      </c>
      <c r="I441" s="3" t="s">
        <v>5588</v>
      </c>
    </row>
    <row r="442" spans="1:15" s="13" customFormat="1" ht="20.100000000000001" customHeight="1">
      <c r="A442" s="36">
        <v>2</v>
      </c>
      <c r="B442" s="5" t="s">
        <v>5598</v>
      </c>
      <c r="C442" s="3" t="s">
        <v>35</v>
      </c>
      <c r="D442" s="3" t="s">
        <v>10</v>
      </c>
      <c r="E442" s="27">
        <v>20</v>
      </c>
      <c r="F442" s="3" t="s">
        <v>1219</v>
      </c>
      <c r="G442" s="3" t="s">
        <v>7771</v>
      </c>
      <c r="H442" s="3" t="s">
        <v>5599</v>
      </c>
      <c r="I442" s="3" t="s">
        <v>5600</v>
      </c>
      <c r="J442" s="51"/>
      <c r="K442" s="51"/>
      <c r="L442" s="51"/>
      <c r="M442" s="51"/>
      <c r="N442" s="51"/>
      <c r="O442" s="51"/>
    </row>
    <row r="443" spans="1:15" s="13" customFormat="1" ht="20.100000000000001" customHeight="1">
      <c r="A443" s="36">
        <v>2</v>
      </c>
      <c r="B443" s="5" t="s">
        <v>5611</v>
      </c>
      <c r="C443" s="3" t="s">
        <v>5612</v>
      </c>
      <c r="D443" s="3" t="s">
        <v>10</v>
      </c>
      <c r="E443" s="27">
        <v>20</v>
      </c>
      <c r="F443" s="3" t="s">
        <v>1219</v>
      </c>
      <c r="G443" s="3" t="s">
        <v>1254</v>
      </c>
      <c r="H443" s="3" t="s">
        <v>5613</v>
      </c>
      <c r="I443" s="3" t="s">
        <v>5614</v>
      </c>
    </row>
    <row r="444" spans="1:15" s="13" customFormat="1" ht="20.100000000000001" customHeight="1">
      <c r="A444" s="36">
        <v>2</v>
      </c>
      <c r="B444" s="14" t="s">
        <v>5583</v>
      </c>
      <c r="C444" s="3" t="s">
        <v>192</v>
      </c>
      <c r="D444" s="3" t="s">
        <v>10</v>
      </c>
      <c r="E444" s="27">
        <v>15</v>
      </c>
      <c r="F444" s="3" t="s">
        <v>1219</v>
      </c>
      <c r="G444" s="3" t="s">
        <v>7767</v>
      </c>
      <c r="H444" s="3" t="s">
        <v>5584</v>
      </c>
      <c r="I444" s="3" t="s">
        <v>5585</v>
      </c>
    </row>
    <row r="445" spans="1:15" s="13" customFormat="1" ht="20.100000000000001" customHeight="1">
      <c r="A445" s="36">
        <v>2</v>
      </c>
      <c r="B445" s="5" t="s">
        <v>5607</v>
      </c>
      <c r="C445" s="3" t="s">
        <v>36</v>
      </c>
      <c r="D445" s="3" t="s">
        <v>10</v>
      </c>
      <c r="E445" s="18">
        <v>300</v>
      </c>
      <c r="F445" s="3" t="s">
        <v>5603</v>
      </c>
      <c r="G445" s="3" t="s">
        <v>5604</v>
      </c>
      <c r="H445" s="3" t="s">
        <v>1287</v>
      </c>
      <c r="I445" s="3" t="s">
        <v>1288</v>
      </c>
    </row>
    <row r="446" spans="1:15" s="13" customFormat="1" ht="20.100000000000001" customHeight="1">
      <c r="A446" s="36">
        <v>2</v>
      </c>
      <c r="B446" s="5" t="s">
        <v>5605</v>
      </c>
      <c r="C446" s="3" t="s">
        <v>35</v>
      </c>
      <c r="D446" s="3" t="s">
        <v>10</v>
      </c>
      <c r="E446" s="18">
        <v>40</v>
      </c>
      <c r="F446" s="3" t="s">
        <v>5603</v>
      </c>
      <c r="G446" s="3" t="s">
        <v>5604</v>
      </c>
      <c r="H446" s="3" t="s">
        <v>5567</v>
      </c>
      <c r="I446" s="3" t="s">
        <v>5606</v>
      </c>
    </row>
    <row r="447" spans="1:15" s="13" customFormat="1" ht="20.100000000000001" customHeight="1">
      <c r="A447" s="36">
        <v>2</v>
      </c>
      <c r="B447" s="5" t="s">
        <v>5608</v>
      </c>
      <c r="C447" s="3" t="s">
        <v>35</v>
      </c>
      <c r="D447" s="3" t="s">
        <v>10</v>
      </c>
      <c r="E447" s="27">
        <v>5</v>
      </c>
      <c r="F447" s="3" t="s">
        <v>5603</v>
      </c>
      <c r="G447" s="3" t="s">
        <v>5604</v>
      </c>
      <c r="H447" s="3" t="s">
        <v>1269</v>
      </c>
      <c r="I447" s="3" t="s">
        <v>5609</v>
      </c>
    </row>
    <row r="448" spans="1:15" s="13" customFormat="1" ht="20.100000000000001" customHeight="1">
      <c r="A448" s="36">
        <v>2</v>
      </c>
      <c r="B448" s="5" t="s">
        <v>6481</v>
      </c>
      <c r="C448" s="3" t="s">
        <v>192</v>
      </c>
      <c r="D448" s="3" t="s">
        <v>10</v>
      </c>
      <c r="E448" s="18">
        <v>237</v>
      </c>
      <c r="F448" s="3" t="s">
        <v>6472</v>
      </c>
      <c r="G448" s="3" t="s">
        <v>3937</v>
      </c>
      <c r="H448" s="3" t="s">
        <v>6479</v>
      </c>
      <c r="I448" s="3" t="s">
        <v>6480</v>
      </c>
    </row>
    <row r="449" spans="1:9" s="13" customFormat="1" ht="20.100000000000001" customHeight="1">
      <c r="A449" s="36">
        <v>2</v>
      </c>
      <c r="B449" s="5" t="s">
        <v>6526</v>
      </c>
      <c r="C449" s="3" t="s">
        <v>6527</v>
      </c>
      <c r="D449" s="3" t="s">
        <v>10</v>
      </c>
      <c r="E449" s="27">
        <v>132</v>
      </c>
      <c r="F449" s="3" t="s">
        <v>2493</v>
      </c>
      <c r="G449" s="3" t="s">
        <v>6525</v>
      </c>
      <c r="H449" s="3" t="s">
        <v>6528</v>
      </c>
      <c r="I449" s="3" t="s">
        <v>6529</v>
      </c>
    </row>
    <row r="450" spans="1:9" s="13" customFormat="1" ht="20.100000000000001" customHeight="1">
      <c r="A450" s="36">
        <v>2</v>
      </c>
      <c r="B450" s="5" t="s">
        <v>5244</v>
      </c>
      <c r="C450" s="3" t="s">
        <v>35</v>
      </c>
      <c r="D450" s="3" t="s">
        <v>10</v>
      </c>
      <c r="E450" s="18">
        <v>120</v>
      </c>
      <c r="F450" s="3" t="s">
        <v>2531</v>
      </c>
      <c r="G450" s="6" t="s">
        <v>6501</v>
      </c>
      <c r="H450" s="3" t="s">
        <v>5245</v>
      </c>
      <c r="I450" s="3" t="s">
        <v>5246</v>
      </c>
    </row>
    <row r="451" spans="1:9" s="13" customFormat="1" ht="20.100000000000001" customHeight="1">
      <c r="A451" s="36">
        <v>2</v>
      </c>
      <c r="B451" s="5" t="s">
        <v>6483</v>
      </c>
      <c r="C451" s="3" t="s">
        <v>6484</v>
      </c>
      <c r="D451" s="3" t="s">
        <v>10</v>
      </c>
      <c r="E451" s="18">
        <v>110</v>
      </c>
      <c r="F451" s="3" t="s">
        <v>2531</v>
      </c>
      <c r="G451" s="3" t="s">
        <v>6482</v>
      </c>
      <c r="H451" s="3" t="s">
        <v>6485</v>
      </c>
      <c r="I451" s="3" t="s">
        <v>6486</v>
      </c>
    </row>
    <row r="452" spans="1:9" s="13" customFormat="1" ht="20.100000000000001" customHeight="1">
      <c r="A452" s="36">
        <v>2</v>
      </c>
      <c r="B452" s="5" t="s">
        <v>6487</v>
      </c>
      <c r="C452" s="3" t="s">
        <v>6488</v>
      </c>
      <c r="D452" s="3" t="s">
        <v>2540</v>
      </c>
      <c r="E452" s="18">
        <v>100</v>
      </c>
      <c r="F452" s="3" t="s">
        <v>2531</v>
      </c>
      <c r="G452" s="3" t="s">
        <v>6482</v>
      </c>
      <c r="H452" s="3" t="s">
        <v>6485</v>
      </c>
      <c r="I452" s="3" t="s">
        <v>6486</v>
      </c>
    </row>
    <row r="453" spans="1:9" s="13" customFormat="1" ht="20.100000000000001" customHeight="1">
      <c r="A453" s="36">
        <v>2</v>
      </c>
      <c r="B453" s="5" t="s">
        <v>6478</v>
      </c>
      <c r="C453" s="3" t="s">
        <v>192</v>
      </c>
      <c r="D453" s="3" t="s">
        <v>10</v>
      </c>
      <c r="E453" s="18">
        <v>70</v>
      </c>
      <c r="F453" s="3" t="s">
        <v>6472</v>
      </c>
      <c r="G453" s="3" t="s">
        <v>3937</v>
      </c>
      <c r="H453" s="3" t="s">
        <v>6479</v>
      </c>
      <c r="I453" s="3" t="s">
        <v>6480</v>
      </c>
    </row>
    <row r="454" spans="1:9" s="13" customFormat="1" ht="20.100000000000001" customHeight="1">
      <c r="A454" s="36">
        <v>2</v>
      </c>
      <c r="B454" s="5" t="s">
        <v>6522</v>
      </c>
      <c r="C454" s="3" t="s">
        <v>36</v>
      </c>
      <c r="D454" s="3" t="s">
        <v>10</v>
      </c>
      <c r="E454" s="18">
        <v>61</v>
      </c>
      <c r="F454" s="3" t="s">
        <v>2493</v>
      </c>
      <c r="G454" s="3" t="s">
        <v>6512</v>
      </c>
      <c r="H454" s="3" t="s">
        <v>6523</v>
      </c>
      <c r="I454" s="3" t="s">
        <v>6524</v>
      </c>
    </row>
    <row r="455" spans="1:9" s="13" customFormat="1" ht="20.100000000000001" customHeight="1">
      <c r="A455" s="36">
        <v>2</v>
      </c>
      <c r="B455" s="23" t="s">
        <v>6498</v>
      </c>
      <c r="C455" s="3" t="s">
        <v>36</v>
      </c>
      <c r="D455" s="3" t="s">
        <v>10</v>
      </c>
      <c r="E455" s="18">
        <v>55</v>
      </c>
      <c r="F455" s="3" t="s">
        <v>2531</v>
      </c>
      <c r="G455" s="3" t="s">
        <v>6497</v>
      </c>
      <c r="H455" s="3" t="s">
        <v>6499</v>
      </c>
      <c r="I455" s="3" t="s">
        <v>6500</v>
      </c>
    </row>
    <row r="456" spans="1:9" s="13" customFormat="1" ht="20.100000000000001" customHeight="1">
      <c r="A456" s="36">
        <v>2</v>
      </c>
      <c r="B456" s="5" t="s">
        <v>5247</v>
      </c>
      <c r="C456" s="3" t="s">
        <v>36</v>
      </c>
      <c r="D456" s="3" t="s">
        <v>10</v>
      </c>
      <c r="E456" s="18">
        <v>54</v>
      </c>
      <c r="F456" s="3" t="s">
        <v>6472</v>
      </c>
      <c r="G456" s="6" t="s">
        <v>6473</v>
      </c>
      <c r="H456" s="3" t="s">
        <v>526</v>
      </c>
      <c r="I456" s="3" t="s">
        <v>527</v>
      </c>
    </row>
    <row r="457" spans="1:9" s="13" customFormat="1" ht="20.100000000000001" customHeight="1">
      <c r="A457" s="36">
        <v>2</v>
      </c>
      <c r="B457" s="5" t="s">
        <v>6519</v>
      </c>
      <c r="C457" s="3" t="s">
        <v>36</v>
      </c>
      <c r="D457" s="3" t="s">
        <v>10</v>
      </c>
      <c r="E457" s="18">
        <v>54</v>
      </c>
      <c r="F457" s="3" t="s">
        <v>2493</v>
      </c>
      <c r="G457" s="3" t="s">
        <v>6512</v>
      </c>
      <c r="H457" s="3" t="s">
        <v>6520</v>
      </c>
      <c r="I457" s="3" t="s">
        <v>6521</v>
      </c>
    </row>
    <row r="458" spans="1:9" s="13" customFormat="1" ht="20.100000000000001" customHeight="1">
      <c r="A458" s="36">
        <v>2</v>
      </c>
      <c r="B458" s="5" t="s">
        <v>6490</v>
      </c>
      <c r="C458" s="3" t="s">
        <v>35</v>
      </c>
      <c r="D458" s="3" t="s">
        <v>10</v>
      </c>
      <c r="E458" s="18">
        <v>44</v>
      </c>
      <c r="F458" s="3" t="s">
        <v>2531</v>
      </c>
      <c r="G458" s="3" t="s">
        <v>6489</v>
      </c>
      <c r="H458" s="3" t="s">
        <v>6491</v>
      </c>
      <c r="I458" s="3" t="s">
        <v>6492</v>
      </c>
    </row>
    <row r="459" spans="1:9" s="13" customFormat="1" ht="20.100000000000001" customHeight="1">
      <c r="A459" s="36">
        <v>2</v>
      </c>
      <c r="B459" s="5" t="s">
        <v>6516</v>
      </c>
      <c r="C459" s="3" t="s">
        <v>36</v>
      </c>
      <c r="D459" s="3" t="s">
        <v>10</v>
      </c>
      <c r="E459" s="18">
        <v>41</v>
      </c>
      <c r="F459" s="3" t="s">
        <v>2493</v>
      </c>
      <c r="G459" s="3" t="s">
        <v>6512</v>
      </c>
      <c r="H459" s="3" t="s">
        <v>6517</v>
      </c>
      <c r="I459" s="3" t="s">
        <v>6518</v>
      </c>
    </row>
    <row r="460" spans="1:9" s="13" customFormat="1" ht="20.100000000000001" customHeight="1">
      <c r="A460" s="36">
        <v>2</v>
      </c>
      <c r="B460" s="5" t="s">
        <v>6513</v>
      </c>
      <c r="C460" s="3" t="s">
        <v>36</v>
      </c>
      <c r="D460" s="3" t="s">
        <v>10</v>
      </c>
      <c r="E460" s="18">
        <v>40</v>
      </c>
      <c r="F460" s="3" t="s">
        <v>2493</v>
      </c>
      <c r="G460" s="3" t="s">
        <v>6512</v>
      </c>
      <c r="H460" s="3" t="s">
        <v>6514</v>
      </c>
      <c r="I460" s="3" t="s">
        <v>6515</v>
      </c>
    </row>
    <row r="461" spans="1:9" s="13" customFormat="1" ht="20.100000000000001" customHeight="1">
      <c r="A461" s="36">
        <v>2</v>
      </c>
      <c r="B461" s="5" t="s">
        <v>5237</v>
      </c>
      <c r="C461" s="3" t="s">
        <v>34</v>
      </c>
      <c r="D461" s="3" t="s">
        <v>10</v>
      </c>
      <c r="E461" s="18">
        <v>35</v>
      </c>
      <c r="F461" s="3" t="s">
        <v>529</v>
      </c>
      <c r="G461" s="3" t="s">
        <v>535</v>
      </c>
      <c r="H461" s="3" t="s">
        <v>5238</v>
      </c>
      <c r="I461" s="3" t="s">
        <v>5239</v>
      </c>
    </row>
    <row r="462" spans="1:9" s="13" customFormat="1" ht="20.100000000000001" customHeight="1">
      <c r="A462" s="36">
        <v>2</v>
      </c>
      <c r="B462" s="5" t="s">
        <v>6502</v>
      </c>
      <c r="C462" s="3" t="s">
        <v>36</v>
      </c>
      <c r="D462" s="3" t="s">
        <v>10</v>
      </c>
      <c r="E462" s="18">
        <v>35</v>
      </c>
      <c r="F462" s="3" t="s">
        <v>6472</v>
      </c>
      <c r="G462" s="6" t="s">
        <v>6473</v>
      </c>
      <c r="H462" s="3" t="s">
        <v>6503</v>
      </c>
      <c r="I462" s="3" t="s">
        <v>6504</v>
      </c>
    </row>
    <row r="463" spans="1:9" s="13" customFormat="1" ht="20.100000000000001" customHeight="1">
      <c r="A463" s="36">
        <v>2</v>
      </c>
      <c r="B463" s="5" t="s">
        <v>6509</v>
      </c>
      <c r="C463" s="3" t="s">
        <v>36</v>
      </c>
      <c r="D463" s="3" t="s">
        <v>10</v>
      </c>
      <c r="E463" s="18">
        <v>35</v>
      </c>
      <c r="F463" s="3" t="s">
        <v>2493</v>
      </c>
      <c r="G463" s="3" t="s">
        <v>6508</v>
      </c>
      <c r="H463" s="3" t="s">
        <v>6510</v>
      </c>
      <c r="I463" s="3" t="s">
        <v>6511</v>
      </c>
    </row>
    <row r="464" spans="1:9" s="13" customFormat="1" ht="20.100000000000001" customHeight="1">
      <c r="A464" s="36">
        <v>2</v>
      </c>
      <c r="B464" s="5" t="s">
        <v>5241</v>
      </c>
      <c r="C464" s="3" t="s">
        <v>35</v>
      </c>
      <c r="D464" s="3" t="s">
        <v>10</v>
      </c>
      <c r="E464" s="18">
        <v>26</v>
      </c>
      <c r="F464" s="3" t="s">
        <v>529</v>
      </c>
      <c r="G464" s="3" t="s">
        <v>535</v>
      </c>
      <c r="H464" s="3" t="s">
        <v>5242</v>
      </c>
      <c r="I464" s="3" t="s">
        <v>5243</v>
      </c>
    </row>
    <row r="465" spans="1:9" s="13" customFormat="1" ht="20.100000000000001" customHeight="1">
      <c r="A465" s="36">
        <v>2</v>
      </c>
      <c r="B465" s="5" t="s">
        <v>6505</v>
      </c>
      <c r="C465" s="3" t="s">
        <v>36</v>
      </c>
      <c r="D465" s="3" t="s">
        <v>10</v>
      </c>
      <c r="E465" s="18">
        <v>25</v>
      </c>
      <c r="F465" s="3" t="s">
        <v>6472</v>
      </c>
      <c r="G465" s="6" t="s">
        <v>6473</v>
      </c>
      <c r="H465" s="3" t="s">
        <v>6506</v>
      </c>
      <c r="I465" s="3" t="s">
        <v>6507</v>
      </c>
    </row>
    <row r="466" spans="1:9" s="13" customFormat="1" ht="20.100000000000001" customHeight="1">
      <c r="A466" s="36">
        <v>2</v>
      </c>
      <c r="B466" s="5" t="s">
        <v>6531</v>
      </c>
      <c r="C466" s="3" t="s">
        <v>36</v>
      </c>
      <c r="D466" s="3" t="s">
        <v>10</v>
      </c>
      <c r="E466" s="18">
        <v>23</v>
      </c>
      <c r="F466" s="3" t="s">
        <v>2493</v>
      </c>
      <c r="G466" s="6" t="s">
        <v>6530</v>
      </c>
      <c r="H466" s="3" t="s">
        <v>6532</v>
      </c>
      <c r="I466" s="3" t="s">
        <v>6533</v>
      </c>
    </row>
    <row r="467" spans="1:9" s="13" customFormat="1" ht="20.100000000000001" customHeight="1">
      <c r="A467" s="36">
        <v>2</v>
      </c>
      <c r="B467" s="5" t="s">
        <v>6494</v>
      </c>
      <c r="C467" s="3" t="s">
        <v>192</v>
      </c>
      <c r="D467" s="3" t="s">
        <v>10</v>
      </c>
      <c r="E467" s="18">
        <v>20</v>
      </c>
      <c r="F467" s="6" t="s">
        <v>2531</v>
      </c>
      <c r="G467" s="6" t="s">
        <v>6493</v>
      </c>
      <c r="H467" s="3" t="s">
        <v>6495</v>
      </c>
      <c r="I467" s="3" t="s">
        <v>6496</v>
      </c>
    </row>
    <row r="468" spans="1:9" s="13" customFormat="1" ht="20.100000000000001" customHeight="1">
      <c r="A468" s="36">
        <v>2</v>
      </c>
      <c r="B468" s="5" t="s">
        <v>5248</v>
      </c>
      <c r="C468" s="3" t="s">
        <v>35</v>
      </c>
      <c r="D468" s="3" t="s">
        <v>10</v>
      </c>
      <c r="E468" s="18">
        <v>18</v>
      </c>
      <c r="F468" s="3" t="s">
        <v>2493</v>
      </c>
      <c r="G468" s="6" t="s">
        <v>2494</v>
      </c>
      <c r="H468" s="3" t="s">
        <v>526</v>
      </c>
      <c r="I468" s="3" t="s">
        <v>527</v>
      </c>
    </row>
    <row r="469" spans="1:9" s="13" customFormat="1" ht="20.100000000000001" customHeight="1">
      <c r="A469" s="36">
        <v>2</v>
      </c>
      <c r="B469" s="5" t="s">
        <v>5240</v>
      </c>
      <c r="C469" s="3" t="s">
        <v>35</v>
      </c>
      <c r="D469" s="3" t="s">
        <v>10</v>
      </c>
      <c r="E469" s="18">
        <v>15</v>
      </c>
      <c r="F469" s="3" t="s">
        <v>529</v>
      </c>
      <c r="G469" s="3" t="s">
        <v>535</v>
      </c>
      <c r="H469" s="3" t="s">
        <v>5238</v>
      </c>
      <c r="I469" s="3" t="s">
        <v>5239</v>
      </c>
    </row>
    <row r="470" spans="1:9" s="13" customFormat="1" ht="20.100000000000001" customHeight="1">
      <c r="A470" s="36">
        <v>3</v>
      </c>
      <c r="B470" s="5" t="s">
        <v>5210</v>
      </c>
      <c r="C470" s="3" t="s">
        <v>35</v>
      </c>
      <c r="D470" s="3" t="s">
        <v>10</v>
      </c>
      <c r="E470" s="28">
        <v>393</v>
      </c>
      <c r="F470" s="3" t="s">
        <v>491</v>
      </c>
      <c r="G470" s="17" t="s">
        <v>492</v>
      </c>
      <c r="H470" s="3" t="s">
        <v>515</v>
      </c>
      <c r="I470" s="3" t="s">
        <v>516</v>
      </c>
    </row>
    <row r="471" spans="1:9" s="13" customFormat="1" ht="20.100000000000001" customHeight="1">
      <c r="A471" s="36">
        <v>3</v>
      </c>
      <c r="B471" s="5" t="s">
        <v>5214</v>
      </c>
      <c r="C471" s="3" t="s">
        <v>35</v>
      </c>
      <c r="D471" s="3" t="s">
        <v>10</v>
      </c>
      <c r="E471" s="28">
        <v>341</v>
      </c>
      <c r="F471" s="3" t="s">
        <v>491</v>
      </c>
      <c r="G471" s="17" t="s">
        <v>492</v>
      </c>
      <c r="H471" s="3" t="s">
        <v>515</v>
      </c>
      <c r="I471" s="3" t="s">
        <v>516</v>
      </c>
    </row>
    <row r="472" spans="1:9" s="13" customFormat="1" ht="20.100000000000001" customHeight="1">
      <c r="A472" s="36">
        <v>3</v>
      </c>
      <c r="B472" s="5" t="s">
        <v>6389</v>
      </c>
      <c r="C472" s="3" t="s">
        <v>35</v>
      </c>
      <c r="D472" s="3" t="s">
        <v>10</v>
      </c>
      <c r="E472" s="28">
        <v>173</v>
      </c>
      <c r="F472" s="6" t="s">
        <v>6379</v>
      </c>
      <c r="G472" s="3" t="s">
        <v>6380</v>
      </c>
      <c r="H472" s="3" t="s">
        <v>6382</v>
      </c>
      <c r="I472" s="3" t="s">
        <v>6383</v>
      </c>
    </row>
    <row r="473" spans="1:9" s="13" customFormat="1" ht="20.100000000000001" customHeight="1">
      <c r="A473" s="36">
        <v>3</v>
      </c>
      <c r="B473" s="5" t="s">
        <v>6384</v>
      </c>
      <c r="C473" s="3" t="s">
        <v>35</v>
      </c>
      <c r="D473" s="3" t="s">
        <v>10</v>
      </c>
      <c r="E473" s="28">
        <v>170</v>
      </c>
      <c r="F473" s="6" t="s">
        <v>6379</v>
      </c>
      <c r="G473" s="3" t="s">
        <v>6380</v>
      </c>
      <c r="H473" s="3" t="s">
        <v>6382</v>
      </c>
      <c r="I473" s="3" t="s">
        <v>6383</v>
      </c>
    </row>
    <row r="474" spans="1:9" s="13" customFormat="1" ht="20.100000000000001" customHeight="1">
      <c r="A474" s="36">
        <v>3</v>
      </c>
      <c r="B474" s="5" t="s">
        <v>5208</v>
      </c>
      <c r="C474" s="3" t="s">
        <v>36</v>
      </c>
      <c r="D474" s="3" t="s">
        <v>10</v>
      </c>
      <c r="E474" s="28">
        <v>162</v>
      </c>
      <c r="F474" s="3" t="s">
        <v>491</v>
      </c>
      <c r="G474" s="17" t="s">
        <v>492</v>
      </c>
      <c r="H474" s="3" t="s">
        <v>515</v>
      </c>
      <c r="I474" s="3" t="s">
        <v>516</v>
      </c>
    </row>
    <row r="475" spans="1:9" s="13" customFormat="1" ht="20.100000000000001" customHeight="1">
      <c r="A475" s="36">
        <v>3</v>
      </c>
      <c r="B475" s="5" t="s">
        <v>5216</v>
      </c>
      <c r="C475" s="3" t="s">
        <v>36</v>
      </c>
      <c r="D475" s="3" t="s">
        <v>10</v>
      </c>
      <c r="E475" s="28">
        <v>156</v>
      </c>
      <c r="F475" s="3" t="s">
        <v>491</v>
      </c>
      <c r="G475" s="17" t="s">
        <v>492</v>
      </c>
      <c r="H475" s="3" t="s">
        <v>515</v>
      </c>
      <c r="I475" s="3" t="s">
        <v>516</v>
      </c>
    </row>
    <row r="476" spans="1:9" s="13" customFormat="1" ht="20.100000000000001" customHeight="1">
      <c r="A476" s="36">
        <v>3</v>
      </c>
      <c r="B476" s="5" t="s">
        <v>6365</v>
      </c>
      <c r="C476" s="3" t="s">
        <v>36</v>
      </c>
      <c r="D476" s="3" t="s">
        <v>10</v>
      </c>
      <c r="E476" s="28">
        <v>150</v>
      </c>
      <c r="F476" s="3" t="s">
        <v>6321</v>
      </c>
      <c r="G476" s="3" t="s">
        <v>6330</v>
      </c>
      <c r="H476" s="3" t="s">
        <v>6332</v>
      </c>
      <c r="I476" s="3" t="s">
        <v>6333</v>
      </c>
    </row>
    <row r="477" spans="1:9" s="13" customFormat="1" ht="20.100000000000001" customHeight="1">
      <c r="A477" s="36">
        <v>3</v>
      </c>
      <c r="B477" s="5" t="s">
        <v>5222</v>
      </c>
      <c r="C477" s="3" t="s">
        <v>35</v>
      </c>
      <c r="D477" s="3" t="s">
        <v>10</v>
      </c>
      <c r="E477" s="28">
        <v>133</v>
      </c>
      <c r="F477" s="6" t="s">
        <v>6320</v>
      </c>
      <c r="G477" s="17" t="s">
        <v>492</v>
      </c>
      <c r="H477" s="3" t="s">
        <v>511</v>
      </c>
      <c r="I477" s="3" t="s">
        <v>512</v>
      </c>
    </row>
    <row r="478" spans="1:9" s="13" customFormat="1" ht="20.100000000000001" customHeight="1">
      <c r="A478" s="36">
        <v>3</v>
      </c>
      <c r="B478" s="5" t="s">
        <v>6388</v>
      </c>
      <c r="C478" s="3" t="s">
        <v>35</v>
      </c>
      <c r="D478" s="3" t="s">
        <v>10</v>
      </c>
      <c r="E478" s="28">
        <v>130</v>
      </c>
      <c r="F478" s="6" t="s">
        <v>6379</v>
      </c>
      <c r="G478" s="3" t="s">
        <v>6380</v>
      </c>
      <c r="H478" s="3" t="s">
        <v>6382</v>
      </c>
      <c r="I478" s="3" t="s">
        <v>6383</v>
      </c>
    </row>
    <row r="479" spans="1:9" s="13" customFormat="1" ht="20.100000000000001" customHeight="1">
      <c r="A479" s="36">
        <v>3</v>
      </c>
      <c r="B479" s="5" t="s">
        <v>5227</v>
      </c>
      <c r="C479" s="3" t="s">
        <v>35</v>
      </c>
      <c r="D479" s="3" t="s">
        <v>10</v>
      </c>
      <c r="E479" s="28">
        <v>115</v>
      </c>
      <c r="F479" s="6" t="s">
        <v>6320</v>
      </c>
      <c r="G479" s="17" t="s">
        <v>492</v>
      </c>
      <c r="H479" s="3" t="s">
        <v>511</v>
      </c>
      <c r="I479" s="3" t="s">
        <v>512</v>
      </c>
    </row>
    <row r="480" spans="1:9" s="13" customFormat="1" ht="20.100000000000001" customHeight="1">
      <c r="A480" s="36">
        <v>3</v>
      </c>
      <c r="B480" s="5" t="s">
        <v>5212</v>
      </c>
      <c r="C480" s="3" t="s">
        <v>36</v>
      </c>
      <c r="D480" s="3" t="s">
        <v>10</v>
      </c>
      <c r="E480" s="28">
        <v>104</v>
      </c>
      <c r="F480" s="3" t="s">
        <v>491</v>
      </c>
      <c r="G480" s="17" t="s">
        <v>492</v>
      </c>
      <c r="H480" s="3" t="s">
        <v>515</v>
      </c>
      <c r="I480" s="3" t="s">
        <v>516</v>
      </c>
    </row>
    <row r="481" spans="1:9" s="13" customFormat="1" ht="20.100000000000001" customHeight="1">
      <c r="A481" s="36">
        <v>3</v>
      </c>
      <c r="B481" s="5" t="s">
        <v>6386</v>
      </c>
      <c r="C481" s="3" t="s">
        <v>35</v>
      </c>
      <c r="D481" s="3" t="s">
        <v>10</v>
      </c>
      <c r="E481" s="28">
        <v>100</v>
      </c>
      <c r="F481" s="6" t="s">
        <v>6379</v>
      </c>
      <c r="G481" s="3" t="s">
        <v>6380</v>
      </c>
      <c r="H481" s="3" t="s">
        <v>6382</v>
      </c>
      <c r="I481" s="3" t="s">
        <v>6383</v>
      </c>
    </row>
    <row r="482" spans="1:9" s="13" customFormat="1" ht="20.100000000000001" customHeight="1">
      <c r="A482" s="36">
        <v>3</v>
      </c>
      <c r="B482" s="5" t="s">
        <v>6391</v>
      </c>
      <c r="C482" s="3" t="s">
        <v>35</v>
      </c>
      <c r="D482" s="3" t="s">
        <v>10</v>
      </c>
      <c r="E482" s="28">
        <v>100</v>
      </c>
      <c r="F482" s="6" t="s">
        <v>6379</v>
      </c>
      <c r="G482" s="3" t="s">
        <v>6380</v>
      </c>
      <c r="H482" s="3" t="s">
        <v>6382</v>
      </c>
      <c r="I482" s="3" t="s">
        <v>6383</v>
      </c>
    </row>
    <row r="483" spans="1:9" s="13" customFormat="1" ht="20.100000000000001" customHeight="1">
      <c r="A483" s="36">
        <v>3</v>
      </c>
      <c r="B483" s="5" t="s">
        <v>6385</v>
      </c>
      <c r="C483" s="3" t="s">
        <v>35</v>
      </c>
      <c r="D483" s="3" t="s">
        <v>10</v>
      </c>
      <c r="E483" s="28">
        <v>80</v>
      </c>
      <c r="F483" s="6" t="s">
        <v>6379</v>
      </c>
      <c r="G483" s="3" t="s">
        <v>6380</v>
      </c>
      <c r="H483" s="3" t="s">
        <v>6382</v>
      </c>
      <c r="I483" s="3" t="s">
        <v>6383</v>
      </c>
    </row>
    <row r="484" spans="1:9" s="13" customFormat="1" ht="20.100000000000001" customHeight="1">
      <c r="A484" s="36">
        <v>3</v>
      </c>
      <c r="B484" s="5" t="s">
        <v>6404</v>
      </c>
      <c r="C484" s="3" t="s">
        <v>66</v>
      </c>
      <c r="D484" s="3" t="s">
        <v>10</v>
      </c>
      <c r="E484" s="28">
        <v>80</v>
      </c>
      <c r="F484" s="6" t="s">
        <v>6320</v>
      </c>
      <c r="G484" s="6" t="s">
        <v>6403</v>
      </c>
      <c r="H484" s="3" t="s">
        <v>6405</v>
      </c>
      <c r="I484" s="3" t="s">
        <v>6406</v>
      </c>
    </row>
    <row r="485" spans="1:9" s="13" customFormat="1" ht="20.100000000000001" customHeight="1">
      <c r="A485" s="36">
        <v>3</v>
      </c>
      <c r="B485" s="5" t="s">
        <v>6390</v>
      </c>
      <c r="C485" s="3" t="s">
        <v>35</v>
      </c>
      <c r="D485" s="3" t="s">
        <v>10</v>
      </c>
      <c r="E485" s="28">
        <v>64</v>
      </c>
      <c r="F485" s="6" t="s">
        <v>6379</v>
      </c>
      <c r="G485" s="3" t="s">
        <v>6380</v>
      </c>
      <c r="H485" s="3" t="s">
        <v>6382</v>
      </c>
      <c r="I485" s="3" t="s">
        <v>6383</v>
      </c>
    </row>
    <row r="486" spans="1:9" s="13" customFormat="1" ht="20.100000000000001" customHeight="1">
      <c r="A486" s="36">
        <v>3</v>
      </c>
      <c r="B486" s="5" t="s">
        <v>5218</v>
      </c>
      <c r="C486" s="3" t="s">
        <v>36</v>
      </c>
      <c r="D486" s="3" t="s">
        <v>10</v>
      </c>
      <c r="E486" s="28">
        <v>62</v>
      </c>
      <c r="F486" s="6" t="s">
        <v>6379</v>
      </c>
      <c r="G486" s="17" t="s">
        <v>492</v>
      </c>
      <c r="H486" s="3" t="s">
        <v>511</v>
      </c>
      <c r="I486" s="3" t="s">
        <v>512</v>
      </c>
    </row>
    <row r="487" spans="1:9" s="13" customFormat="1" ht="20.100000000000001" customHeight="1">
      <c r="A487" s="36">
        <v>3</v>
      </c>
      <c r="B487" s="5" t="s">
        <v>5223</v>
      </c>
      <c r="C487" s="3" t="s">
        <v>36</v>
      </c>
      <c r="D487" s="3" t="s">
        <v>10</v>
      </c>
      <c r="E487" s="28">
        <v>57</v>
      </c>
      <c r="F487" s="6" t="s">
        <v>6320</v>
      </c>
      <c r="G487" s="17" t="s">
        <v>492</v>
      </c>
      <c r="H487" s="3" t="s">
        <v>511</v>
      </c>
      <c r="I487" s="3" t="s">
        <v>512</v>
      </c>
    </row>
    <row r="488" spans="1:9" s="13" customFormat="1" ht="20.100000000000001" customHeight="1">
      <c r="A488" s="36">
        <v>3</v>
      </c>
      <c r="B488" s="5" t="s">
        <v>5228</v>
      </c>
      <c r="C488" s="3" t="s">
        <v>66</v>
      </c>
      <c r="D488" s="3" t="s">
        <v>10</v>
      </c>
      <c r="E488" s="28">
        <v>51</v>
      </c>
      <c r="F488" s="3" t="s">
        <v>6320</v>
      </c>
      <c r="G488" s="3" t="s">
        <v>6396</v>
      </c>
      <c r="H488" s="3" t="s">
        <v>6397</v>
      </c>
      <c r="I488" s="3" t="s">
        <v>6398</v>
      </c>
    </row>
    <row r="489" spans="1:9" s="13" customFormat="1" ht="20.100000000000001" customHeight="1">
      <c r="A489" s="36">
        <v>3</v>
      </c>
      <c r="B489" s="5" t="s">
        <v>5209</v>
      </c>
      <c r="C489" s="3" t="s">
        <v>35</v>
      </c>
      <c r="D489" s="3" t="s">
        <v>10</v>
      </c>
      <c r="E489" s="28">
        <v>37</v>
      </c>
      <c r="F489" s="3" t="s">
        <v>491</v>
      </c>
      <c r="G489" s="17" t="s">
        <v>492</v>
      </c>
      <c r="H489" s="3" t="s">
        <v>515</v>
      </c>
      <c r="I489" s="3" t="s">
        <v>516</v>
      </c>
    </row>
    <row r="490" spans="1:9" s="13" customFormat="1" ht="20.100000000000001" customHeight="1">
      <c r="A490" s="36">
        <v>3</v>
      </c>
      <c r="B490" s="5" t="s">
        <v>6369</v>
      </c>
      <c r="C490" s="3" t="s">
        <v>36</v>
      </c>
      <c r="D490" s="3" t="s">
        <v>10</v>
      </c>
      <c r="E490" s="28">
        <v>35</v>
      </c>
      <c r="F490" s="6" t="s">
        <v>6321</v>
      </c>
      <c r="G490" s="6" t="s">
        <v>6330</v>
      </c>
      <c r="H490" s="3" t="s">
        <v>6367</v>
      </c>
      <c r="I490" s="3" t="s">
        <v>6368</v>
      </c>
    </row>
    <row r="491" spans="1:9" s="13" customFormat="1" ht="20.100000000000001" customHeight="1">
      <c r="A491" s="36">
        <v>3</v>
      </c>
      <c r="B491" s="5" t="s">
        <v>6387</v>
      </c>
      <c r="C491" s="3" t="s">
        <v>36</v>
      </c>
      <c r="D491" s="3" t="s">
        <v>10</v>
      </c>
      <c r="E491" s="28">
        <v>30</v>
      </c>
      <c r="F491" s="6" t="s">
        <v>6379</v>
      </c>
      <c r="G491" s="3" t="s">
        <v>6380</v>
      </c>
      <c r="H491" s="3" t="s">
        <v>6382</v>
      </c>
      <c r="I491" s="3" t="s">
        <v>6383</v>
      </c>
    </row>
    <row r="492" spans="1:9" s="13" customFormat="1" ht="20.100000000000001" customHeight="1">
      <c r="A492" s="36">
        <v>3</v>
      </c>
      <c r="B492" s="5" t="s">
        <v>6393</v>
      </c>
      <c r="C492" s="3" t="s">
        <v>35</v>
      </c>
      <c r="D492" s="3" t="s">
        <v>67</v>
      </c>
      <c r="E492" s="28">
        <v>30</v>
      </c>
      <c r="F492" s="3" t="s">
        <v>6320</v>
      </c>
      <c r="G492" s="3" t="s">
        <v>6392</v>
      </c>
      <c r="H492" s="3" t="s">
        <v>6394</v>
      </c>
      <c r="I492" s="3" t="s">
        <v>6395</v>
      </c>
    </row>
    <row r="493" spans="1:9" s="13" customFormat="1" ht="20.100000000000001" customHeight="1">
      <c r="A493" s="36">
        <v>3</v>
      </c>
      <c r="B493" s="5" t="s">
        <v>6408</v>
      </c>
      <c r="C493" s="3" t="s">
        <v>66</v>
      </c>
      <c r="D493" s="3" t="s">
        <v>10</v>
      </c>
      <c r="E493" s="28">
        <v>27</v>
      </c>
      <c r="F493" s="6" t="s">
        <v>6320</v>
      </c>
      <c r="G493" s="6" t="s">
        <v>6407</v>
      </c>
      <c r="H493" s="3" t="s">
        <v>6409</v>
      </c>
      <c r="I493" s="3" t="s">
        <v>6410</v>
      </c>
    </row>
    <row r="494" spans="1:9" s="13" customFormat="1" ht="20.100000000000001" customHeight="1">
      <c r="A494" s="36">
        <v>3</v>
      </c>
      <c r="B494" s="5" t="s">
        <v>6381</v>
      </c>
      <c r="C494" s="3" t="s">
        <v>36</v>
      </c>
      <c r="D494" s="3" t="s">
        <v>10</v>
      </c>
      <c r="E494" s="28">
        <v>26</v>
      </c>
      <c r="F494" s="6" t="s">
        <v>6379</v>
      </c>
      <c r="G494" s="3" t="s">
        <v>6380</v>
      </c>
      <c r="H494" s="3" t="s">
        <v>6382</v>
      </c>
      <c r="I494" s="3" t="s">
        <v>6383</v>
      </c>
    </row>
    <row r="495" spans="1:9" s="13" customFormat="1" ht="20.100000000000001" customHeight="1">
      <c r="A495" s="36">
        <v>3</v>
      </c>
      <c r="B495" s="5" t="s">
        <v>6366</v>
      </c>
      <c r="C495" s="3" t="s">
        <v>36</v>
      </c>
      <c r="D495" s="3" t="s">
        <v>10</v>
      </c>
      <c r="E495" s="28">
        <v>25</v>
      </c>
      <c r="F495" s="6" t="s">
        <v>6321</v>
      </c>
      <c r="G495" s="6" t="s">
        <v>6330</v>
      </c>
      <c r="H495" s="3" t="s">
        <v>6367</v>
      </c>
      <c r="I495" s="3" t="s">
        <v>6368</v>
      </c>
    </row>
    <row r="496" spans="1:9" s="13" customFormat="1" ht="20.100000000000001" customHeight="1">
      <c r="A496" s="36">
        <v>3</v>
      </c>
      <c r="B496" s="5" t="s">
        <v>5219</v>
      </c>
      <c r="C496" s="3" t="s">
        <v>35</v>
      </c>
      <c r="D496" s="3" t="s">
        <v>10</v>
      </c>
      <c r="E496" s="28">
        <v>24</v>
      </c>
      <c r="F496" s="6" t="s">
        <v>6320</v>
      </c>
      <c r="G496" s="17" t="s">
        <v>492</v>
      </c>
      <c r="H496" s="3" t="s">
        <v>511</v>
      </c>
      <c r="I496" s="3" t="s">
        <v>512</v>
      </c>
    </row>
    <row r="497" spans="1:9" s="13" customFormat="1" ht="20.100000000000001" customHeight="1">
      <c r="A497" s="36">
        <v>3</v>
      </c>
      <c r="B497" s="5" t="s">
        <v>5213</v>
      </c>
      <c r="C497" s="3" t="s">
        <v>35</v>
      </c>
      <c r="D497" s="3" t="s">
        <v>10</v>
      </c>
      <c r="E497" s="28">
        <v>22</v>
      </c>
      <c r="F497" s="3" t="s">
        <v>491</v>
      </c>
      <c r="G497" s="17" t="s">
        <v>492</v>
      </c>
      <c r="H497" s="3" t="s">
        <v>515</v>
      </c>
      <c r="I497" s="3" t="s">
        <v>516</v>
      </c>
    </row>
    <row r="498" spans="1:9" s="13" customFormat="1" ht="20.100000000000001" customHeight="1">
      <c r="A498" s="36">
        <v>3</v>
      </c>
      <c r="B498" s="5" t="s">
        <v>5224</v>
      </c>
      <c r="C498" s="3" t="s">
        <v>35</v>
      </c>
      <c r="D498" s="3" t="s">
        <v>10</v>
      </c>
      <c r="E498" s="28">
        <v>21</v>
      </c>
      <c r="F498" s="6" t="s">
        <v>6320</v>
      </c>
      <c r="G498" s="17" t="s">
        <v>492</v>
      </c>
      <c r="H498" s="3" t="s">
        <v>511</v>
      </c>
      <c r="I498" s="3" t="s">
        <v>512</v>
      </c>
    </row>
    <row r="499" spans="1:9" s="13" customFormat="1" ht="20.100000000000001" customHeight="1">
      <c r="A499" s="36">
        <v>3</v>
      </c>
      <c r="B499" s="5" t="s">
        <v>6371</v>
      </c>
      <c r="C499" s="3" t="s">
        <v>35</v>
      </c>
      <c r="D499" s="3" t="s">
        <v>10</v>
      </c>
      <c r="E499" s="28">
        <v>20</v>
      </c>
      <c r="F499" s="3" t="s">
        <v>6321</v>
      </c>
      <c r="G499" s="3" t="s">
        <v>6370</v>
      </c>
      <c r="H499" s="3" t="s">
        <v>6372</v>
      </c>
      <c r="I499" s="3" t="s">
        <v>6373</v>
      </c>
    </row>
    <row r="500" spans="1:9" s="13" customFormat="1" ht="20.100000000000001" customHeight="1">
      <c r="A500" s="36">
        <v>3</v>
      </c>
      <c r="B500" s="5" t="s">
        <v>6378</v>
      </c>
      <c r="C500" s="3" t="s">
        <v>35</v>
      </c>
      <c r="D500" s="3" t="s">
        <v>10</v>
      </c>
      <c r="E500" s="28">
        <v>20</v>
      </c>
      <c r="F500" s="3" t="s">
        <v>6321</v>
      </c>
      <c r="G500" s="3" t="s">
        <v>6374</v>
      </c>
      <c r="H500" s="3" t="s">
        <v>6376</v>
      </c>
      <c r="I500" s="3" t="s">
        <v>6377</v>
      </c>
    </row>
    <row r="501" spans="1:9" s="13" customFormat="1" ht="20.100000000000001" customHeight="1">
      <c r="A501" s="36">
        <v>3</v>
      </c>
      <c r="B501" s="5" t="s">
        <v>6375</v>
      </c>
      <c r="C501" s="3" t="s">
        <v>35</v>
      </c>
      <c r="D501" s="3" t="s">
        <v>10</v>
      </c>
      <c r="E501" s="28">
        <v>19</v>
      </c>
      <c r="F501" s="3" t="s">
        <v>6321</v>
      </c>
      <c r="G501" s="3" t="s">
        <v>6374</v>
      </c>
      <c r="H501" s="3" t="s">
        <v>6376</v>
      </c>
      <c r="I501" s="3" t="s">
        <v>6377</v>
      </c>
    </row>
    <row r="502" spans="1:9" s="13" customFormat="1" ht="20.100000000000001" customHeight="1">
      <c r="A502" s="36">
        <v>3</v>
      </c>
      <c r="B502" s="5" t="s">
        <v>5215</v>
      </c>
      <c r="C502" s="3" t="s">
        <v>35</v>
      </c>
      <c r="D502" s="3" t="s">
        <v>10</v>
      </c>
      <c r="E502" s="28">
        <v>16</v>
      </c>
      <c r="F502" s="3" t="s">
        <v>491</v>
      </c>
      <c r="G502" s="17" t="s">
        <v>492</v>
      </c>
      <c r="H502" s="3" t="s">
        <v>515</v>
      </c>
      <c r="I502" s="3" t="s">
        <v>516</v>
      </c>
    </row>
    <row r="503" spans="1:9" s="13" customFormat="1" ht="20.100000000000001" customHeight="1">
      <c r="A503" s="36">
        <v>3</v>
      </c>
      <c r="B503" s="5" t="s">
        <v>5217</v>
      </c>
      <c r="C503" s="3" t="s">
        <v>35</v>
      </c>
      <c r="D503" s="3" t="s">
        <v>10</v>
      </c>
      <c r="E503" s="28">
        <v>15</v>
      </c>
      <c r="F503" s="3" t="s">
        <v>491</v>
      </c>
      <c r="G503" s="17" t="s">
        <v>492</v>
      </c>
      <c r="H503" s="3" t="s">
        <v>515</v>
      </c>
      <c r="I503" s="3" t="s">
        <v>516</v>
      </c>
    </row>
    <row r="504" spans="1:9" s="13" customFormat="1" ht="20.100000000000001" customHeight="1">
      <c r="A504" s="36">
        <v>3</v>
      </c>
      <c r="B504" s="5" t="s">
        <v>5211</v>
      </c>
      <c r="C504" s="3" t="s">
        <v>35</v>
      </c>
      <c r="D504" s="3" t="s">
        <v>10</v>
      </c>
      <c r="E504" s="28">
        <v>10</v>
      </c>
      <c r="F504" s="3" t="s">
        <v>491</v>
      </c>
      <c r="G504" s="17" t="s">
        <v>492</v>
      </c>
      <c r="H504" s="3" t="s">
        <v>515</v>
      </c>
      <c r="I504" s="3" t="s">
        <v>516</v>
      </c>
    </row>
    <row r="505" spans="1:9" s="13" customFormat="1" ht="20.100000000000001" customHeight="1">
      <c r="A505" s="36">
        <v>3</v>
      </c>
      <c r="B505" s="5" t="s">
        <v>6400</v>
      </c>
      <c r="C505" s="3" t="s">
        <v>192</v>
      </c>
      <c r="D505" s="3" t="s">
        <v>10</v>
      </c>
      <c r="E505" s="28">
        <v>10</v>
      </c>
      <c r="F505" s="3" t="s">
        <v>6320</v>
      </c>
      <c r="G505" s="3" t="s">
        <v>6399</v>
      </c>
      <c r="H505" s="3" t="s">
        <v>6401</v>
      </c>
      <c r="I505" s="3" t="s">
        <v>6402</v>
      </c>
    </row>
    <row r="506" spans="1:9" s="13" customFormat="1" ht="20.100000000000001" customHeight="1">
      <c r="A506" s="36">
        <v>3</v>
      </c>
      <c r="B506" s="5" t="s">
        <v>5221</v>
      </c>
      <c r="C506" s="3" t="s">
        <v>35</v>
      </c>
      <c r="D506" s="3" t="s">
        <v>10</v>
      </c>
      <c r="E506" s="28">
        <v>8</v>
      </c>
      <c r="F506" s="6" t="s">
        <v>6320</v>
      </c>
      <c r="G506" s="17" t="s">
        <v>492</v>
      </c>
      <c r="H506" s="3" t="s">
        <v>511</v>
      </c>
      <c r="I506" s="3" t="s">
        <v>512</v>
      </c>
    </row>
    <row r="507" spans="1:9" s="13" customFormat="1" ht="20.100000000000001" customHeight="1">
      <c r="A507" s="36">
        <v>3</v>
      </c>
      <c r="B507" s="5" t="s">
        <v>5220</v>
      </c>
      <c r="C507" s="3" t="s">
        <v>35</v>
      </c>
      <c r="D507" s="3" t="s">
        <v>10</v>
      </c>
      <c r="E507" s="28">
        <v>7</v>
      </c>
      <c r="F507" s="6" t="s">
        <v>6320</v>
      </c>
      <c r="G507" s="17" t="s">
        <v>492</v>
      </c>
      <c r="H507" s="3" t="s">
        <v>511</v>
      </c>
      <c r="I507" s="3" t="s">
        <v>512</v>
      </c>
    </row>
    <row r="508" spans="1:9" s="13" customFormat="1" ht="20.100000000000001" customHeight="1">
      <c r="A508" s="36">
        <v>3</v>
      </c>
      <c r="B508" s="5" t="s">
        <v>5226</v>
      </c>
      <c r="C508" s="3" t="s">
        <v>35</v>
      </c>
      <c r="D508" s="3" t="s">
        <v>10</v>
      </c>
      <c r="E508" s="28">
        <v>7</v>
      </c>
      <c r="F508" s="6" t="s">
        <v>6320</v>
      </c>
      <c r="G508" s="17" t="s">
        <v>492</v>
      </c>
      <c r="H508" s="3" t="s">
        <v>511</v>
      </c>
      <c r="I508" s="3" t="s">
        <v>512</v>
      </c>
    </row>
    <row r="509" spans="1:9" s="13" customFormat="1" ht="20.100000000000001" customHeight="1">
      <c r="A509" s="36">
        <v>3</v>
      </c>
      <c r="B509" s="5" t="s">
        <v>5225</v>
      </c>
      <c r="C509" s="3" t="s">
        <v>35</v>
      </c>
      <c r="D509" s="3" t="s">
        <v>10</v>
      </c>
      <c r="E509" s="28">
        <v>6</v>
      </c>
      <c r="F509" s="6" t="s">
        <v>6320</v>
      </c>
      <c r="G509" s="17" t="s">
        <v>492</v>
      </c>
      <c r="H509" s="3" t="s">
        <v>511</v>
      </c>
      <c r="I509" s="3" t="s">
        <v>512</v>
      </c>
    </row>
    <row r="510" spans="1:9" s="13" customFormat="1" ht="20.100000000000001" customHeight="1">
      <c r="A510" s="36">
        <v>3</v>
      </c>
      <c r="B510" s="5" t="s">
        <v>6188</v>
      </c>
      <c r="C510" s="3" t="s">
        <v>195</v>
      </c>
      <c r="D510" s="3" t="s">
        <v>67</v>
      </c>
      <c r="E510" s="27">
        <v>564</v>
      </c>
      <c r="F510" s="3" t="s">
        <v>8112</v>
      </c>
      <c r="G510" s="3" t="s">
        <v>6187</v>
      </c>
      <c r="H510" s="3" t="s">
        <v>6189</v>
      </c>
      <c r="I510" s="3" t="s">
        <v>6190</v>
      </c>
    </row>
    <row r="511" spans="1:9" s="13" customFormat="1" ht="20.100000000000001" customHeight="1">
      <c r="A511" s="36">
        <v>3</v>
      </c>
      <c r="B511" s="5" t="s">
        <v>6194</v>
      </c>
      <c r="C511" s="3" t="s">
        <v>36</v>
      </c>
      <c r="D511" s="3" t="s">
        <v>10</v>
      </c>
      <c r="E511" s="27">
        <v>288</v>
      </c>
      <c r="F511" s="3" t="s">
        <v>8112</v>
      </c>
      <c r="G511" s="3" t="s">
        <v>2402</v>
      </c>
      <c r="H511" s="3" t="s">
        <v>6195</v>
      </c>
      <c r="I511" s="3" t="s">
        <v>6196</v>
      </c>
    </row>
    <row r="512" spans="1:9" s="13" customFormat="1" ht="20.100000000000001" customHeight="1">
      <c r="A512" s="36">
        <v>3</v>
      </c>
      <c r="B512" s="5" t="s">
        <v>6191</v>
      </c>
      <c r="C512" s="3" t="s">
        <v>6049</v>
      </c>
      <c r="D512" s="3" t="s">
        <v>1648</v>
      </c>
      <c r="E512" s="27">
        <v>104</v>
      </c>
      <c r="F512" s="3" t="s">
        <v>8112</v>
      </c>
      <c r="G512" s="3" t="s">
        <v>2402</v>
      </c>
      <c r="H512" s="3" t="s">
        <v>6192</v>
      </c>
      <c r="I512" s="3" t="s">
        <v>6193</v>
      </c>
    </row>
    <row r="513" spans="1:9" s="13" customFormat="1" ht="20.100000000000001" customHeight="1">
      <c r="A513" s="36">
        <v>3</v>
      </c>
      <c r="B513" s="5" t="s">
        <v>6202</v>
      </c>
      <c r="C513" s="3" t="s">
        <v>36</v>
      </c>
      <c r="D513" s="3" t="s">
        <v>1648</v>
      </c>
      <c r="E513" s="27">
        <v>100</v>
      </c>
      <c r="F513" s="3" t="s">
        <v>8112</v>
      </c>
      <c r="G513" s="3" t="s">
        <v>6080</v>
      </c>
      <c r="H513" s="3" t="s">
        <v>6203</v>
      </c>
      <c r="I513" s="3" t="s">
        <v>6204</v>
      </c>
    </row>
    <row r="514" spans="1:9" s="13" customFormat="1" ht="20.100000000000001" customHeight="1">
      <c r="A514" s="36">
        <v>3</v>
      </c>
      <c r="B514" s="5" t="s">
        <v>6201</v>
      </c>
      <c r="C514" s="3" t="s">
        <v>1647</v>
      </c>
      <c r="D514" s="3" t="s">
        <v>10</v>
      </c>
      <c r="E514" s="27">
        <v>84</v>
      </c>
      <c r="F514" s="3" t="s">
        <v>8112</v>
      </c>
      <c r="G514" s="3" t="s">
        <v>6072</v>
      </c>
      <c r="H514" s="3" t="s">
        <v>6141</v>
      </c>
      <c r="I514" s="3" t="s">
        <v>6142</v>
      </c>
    </row>
    <row r="515" spans="1:9" s="13" customFormat="1" ht="20.100000000000001" customHeight="1">
      <c r="A515" s="36">
        <v>3</v>
      </c>
      <c r="B515" s="5" t="s">
        <v>6198</v>
      </c>
      <c r="C515" s="3" t="s">
        <v>35</v>
      </c>
      <c r="D515" s="3" t="s">
        <v>10</v>
      </c>
      <c r="E515" s="27">
        <v>30</v>
      </c>
      <c r="F515" s="3" t="s">
        <v>8112</v>
      </c>
      <c r="G515" s="3" t="s">
        <v>6197</v>
      </c>
      <c r="H515" s="3" t="s">
        <v>6199</v>
      </c>
      <c r="I515" s="3" t="s">
        <v>6200</v>
      </c>
    </row>
    <row r="516" spans="1:9" s="13" customFormat="1" ht="20.100000000000001" customHeight="1">
      <c r="A516" s="36">
        <v>3</v>
      </c>
      <c r="B516" s="5" t="s">
        <v>6205</v>
      </c>
      <c r="C516" s="3" t="s">
        <v>36</v>
      </c>
      <c r="D516" s="3" t="s">
        <v>1648</v>
      </c>
      <c r="E516" s="27">
        <v>30</v>
      </c>
      <c r="F516" s="3" t="s">
        <v>8112</v>
      </c>
      <c r="G516" s="3" t="s">
        <v>6080</v>
      </c>
      <c r="H516" s="3" t="s">
        <v>6203</v>
      </c>
      <c r="I516" s="3" t="s">
        <v>6204</v>
      </c>
    </row>
    <row r="517" spans="1:9" s="13" customFormat="1" ht="20.100000000000001" customHeight="1">
      <c r="A517" s="36">
        <v>3</v>
      </c>
      <c r="B517" s="5" t="s">
        <v>6206</v>
      </c>
      <c r="C517" s="3" t="s">
        <v>35</v>
      </c>
      <c r="D517" s="3" t="s">
        <v>1648</v>
      </c>
      <c r="E517" s="27">
        <v>30</v>
      </c>
      <c r="F517" s="3" t="s">
        <v>8112</v>
      </c>
      <c r="G517" s="3" t="s">
        <v>6146</v>
      </c>
      <c r="H517" s="3" t="s">
        <v>6148</v>
      </c>
      <c r="I517" s="3" t="s">
        <v>6149</v>
      </c>
    </row>
    <row r="518" spans="1:9" s="13" customFormat="1" ht="20.100000000000001" customHeight="1">
      <c r="A518" s="36">
        <v>3</v>
      </c>
      <c r="B518" s="5" t="s">
        <v>6207</v>
      </c>
      <c r="C518" s="3" t="s">
        <v>36</v>
      </c>
      <c r="D518" s="3" t="s">
        <v>10</v>
      </c>
      <c r="E518" s="27">
        <v>25</v>
      </c>
      <c r="F518" s="3" t="s">
        <v>8112</v>
      </c>
      <c r="G518" s="3" t="s">
        <v>6162</v>
      </c>
      <c r="H518" s="3" t="s">
        <v>6208</v>
      </c>
      <c r="I518" s="3" t="s">
        <v>6209</v>
      </c>
    </row>
    <row r="519" spans="1:9" s="13" customFormat="1" ht="20.100000000000001" customHeight="1">
      <c r="A519" s="36">
        <v>3</v>
      </c>
      <c r="B519" s="5" t="s">
        <v>5158</v>
      </c>
      <c r="C519" s="3" t="s">
        <v>192</v>
      </c>
      <c r="D519" s="3" t="s">
        <v>10</v>
      </c>
      <c r="E519" s="27">
        <v>170</v>
      </c>
      <c r="F519" s="3" t="s">
        <v>239</v>
      </c>
      <c r="G519" s="3" t="s">
        <v>346</v>
      </c>
      <c r="H519" s="3" t="s">
        <v>5159</v>
      </c>
      <c r="I519" s="3" t="s">
        <v>5160</v>
      </c>
    </row>
    <row r="520" spans="1:9" s="13" customFormat="1" ht="20.100000000000001" customHeight="1">
      <c r="A520" s="36">
        <v>3</v>
      </c>
      <c r="B520" s="23" t="s">
        <v>5161</v>
      </c>
      <c r="C520" s="3" t="s">
        <v>35</v>
      </c>
      <c r="D520" s="3" t="s">
        <v>10</v>
      </c>
      <c r="E520" s="27">
        <v>111</v>
      </c>
      <c r="F520" s="3" t="s">
        <v>239</v>
      </c>
      <c r="G520" s="3" t="s">
        <v>346</v>
      </c>
      <c r="H520" s="3" t="s">
        <v>5162</v>
      </c>
      <c r="I520" s="3" t="s">
        <v>5163</v>
      </c>
    </row>
    <row r="521" spans="1:9" s="13" customFormat="1" ht="20.100000000000001" customHeight="1">
      <c r="A521" s="36">
        <v>3</v>
      </c>
      <c r="B521" s="5" t="s">
        <v>5157</v>
      </c>
      <c r="C521" s="3" t="s">
        <v>66</v>
      </c>
      <c r="D521" s="3" t="s">
        <v>10</v>
      </c>
      <c r="E521" s="18">
        <v>100</v>
      </c>
      <c r="F521" s="3" t="s">
        <v>239</v>
      </c>
      <c r="G521" s="3" t="s">
        <v>296</v>
      </c>
      <c r="H521" s="3" t="s">
        <v>5155</v>
      </c>
      <c r="I521" s="17" t="s">
        <v>5156</v>
      </c>
    </row>
    <row r="522" spans="1:9" s="13" customFormat="1" ht="20.100000000000001" customHeight="1">
      <c r="A522" s="36">
        <v>3</v>
      </c>
      <c r="B522" s="5" t="s">
        <v>5154</v>
      </c>
      <c r="C522" s="3" t="s">
        <v>66</v>
      </c>
      <c r="D522" s="3" t="s">
        <v>10</v>
      </c>
      <c r="E522" s="18">
        <v>80</v>
      </c>
      <c r="F522" s="6" t="s">
        <v>239</v>
      </c>
      <c r="G522" s="6" t="s">
        <v>296</v>
      </c>
      <c r="H522" s="17" t="s">
        <v>5155</v>
      </c>
      <c r="I522" s="17" t="s">
        <v>5156</v>
      </c>
    </row>
    <row r="523" spans="1:9" s="13" customFormat="1" ht="20.100000000000001" customHeight="1">
      <c r="A523" s="36">
        <v>3</v>
      </c>
      <c r="B523" s="5" t="s">
        <v>5153</v>
      </c>
      <c r="C523" s="3" t="s">
        <v>14</v>
      </c>
      <c r="D523" s="3" t="s">
        <v>10</v>
      </c>
      <c r="E523" s="27">
        <v>77</v>
      </c>
      <c r="F523" s="3" t="s">
        <v>239</v>
      </c>
      <c r="G523" s="6" t="s">
        <v>255</v>
      </c>
      <c r="H523" s="17" t="s">
        <v>260</v>
      </c>
      <c r="I523" s="17" t="s">
        <v>261</v>
      </c>
    </row>
    <row r="524" spans="1:9" s="13" customFormat="1" ht="20.100000000000001" customHeight="1">
      <c r="A524" s="36">
        <v>3</v>
      </c>
      <c r="B524" s="5" t="s">
        <v>5148</v>
      </c>
      <c r="C524" s="3" t="s">
        <v>36</v>
      </c>
      <c r="D524" s="3" t="s">
        <v>10</v>
      </c>
      <c r="E524" s="27">
        <v>71</v>
      </c>
      <c r="F524" s="3" t="s">
        <v>2129</v>
      </c>
      <c r="G524" s="3" t="s">
        <v>327</v>
      </c>
      <c r="H524" s="3" t="s">
        <v>329</v>
      </c>
      <c r="I524" s="3" t="s">
        <v>330</v>
      </c>
    </row>
    <row r="525" spans="1:9" s="13" customFormat="1" ht="20.100000000000001" customHeight="1">
      <c r="A525" s="36">
        <v>3</v>
      </c>
      <c r="B525" s="5" t="s">
        <v>5143</v>
      </c>
      <c r="C525" s="3" t="s">
        <v>35</v>
      </c>
      <c r="D525" s="3" t="s">
        <v>10</v>
      </c>
      <c r="E525" s="27">
        <v>65</v>
      </c>
      <c r="F525" s="3" t="s">
        <v>239</v>
      </c>
      <c r="G525" s="3" t="s">
        <v>251</v>
      </c>
      <c r="H525" s="3" t="s">
        <v>370</v>
      </c>
      <c r="I525" s="3" t="s">
        <v>254</v>
      </c>
    </row>
    <row r="526" spans="1:9" s="13" customFormat="1" ht="20.100000000000001" customHeight="1">
      <c r="A526" s="36">
        <v>3</v>
      </c>
      <c r="B526" s="5" t="s">
        <v>5167</v>
      </c>
      <c r="C526" s="3" t="s">
        <v>66</v>
      </c>
      <c r="D526" s="3" t="s">
        <v>10</v>
      </c>
      <c r="E526" s="27">
        <v>63</v>
      </c>
      <c r="F526" s="3" t="s">
        <v>239</v>
      </c>
      <c r="G526" s="3" t="s">
        <v>385</v>
      </c>
      <c r="H526" s="3" t="s">
        <v>5168</v>
      </c>
      <c r="I526" s="3" t="s">
        <v>5169</v>
      </c>
    </row>
    <row r="527" spans="1:9" s="13" customFormat="1" ht="20.100000000000001" customHeight="1">
      <c r="A527" s="36">
        <v>3</v>
      </c>
      <c r="B527" s="5" t="s">
        <v>336</v>
      </c>
      <c r="C527" s="3" t="s">
        <v>36</v>
      </c>
      <c r="D527" s="3" t="s">
        <v>10</v>
      </c>
      <c r="E527" s="27">
        <v>49</v>
      </c>
      <c r="F527" s="3" t="s">
        <v>2130</v>
      </c>
      <c r="G527" s="3" t="s">
        <v>332</v>
      </c>
      <c r="H527" s="3" t="s">
        <v>334</v>
      </c>
      <c r="I527" s="3" t="s">
        <v>335</v>
      </c>
    </row>
    <row r="528" spans="1:9" s="13" customFormat="1" ht="20.100000000000001" customHeight="1">
      <c r="A528" s="36">
        <v>3</v>
      </c>
      <c r="B528" s="5" t="s">
        <v>333</v>
      </c>
      <c r="C528" s="3" t="s">
        <v>36</v>
      </c>
      <c r="D528" s="3" t="s">
        <v>10</v>
      </c>
      <c r="E528" s="27">
        <v>45</v>
      </c>
      <c r="F528" s="3" t="s">
        <v>2123</v>
      </c>
      <c r="G528" s="3" t="s">
        <v>332</v>
      </c>
      <c r="H528" s="3" t="s">
        <v>334</v>
      </c>
      <c r="I528" s="3" t="s">
        <v>335</v>
      </c>
    </row>
    <row r="529" spans="1:15" s="13" customFormat="1" ht="20.100000000000001" customHeight="1">
      <c r="A529" s="36">
        <v>3</v>
      </c>
      <c r="B529" s="5" t="s">
        <v>5144</v>
      </c>
      <c r="C529" s="3" t="s">
        <v>35</v>
      </c>
      <c r="D529" s="3" t="s">
        <v>10</v>
      </c>
      <c r="E529" s="27">
        <v>40</v>
      </c>
      <c r="F529" s="3" t="s">
        <v>239</v>
      </c>
      <c r="G529" s="3" t="s">
        <v>251</v>
      </c>
      <c r="H529" s="3" t="s">
        <v>1263</v>
      </c>
      <c r="I529" s="3" t="s">
        <v>5145</v>
      </c>
    </row>
    <row r="530" spans="1:15" s="13" customFormat="1" ht="20.100000000000001" customHeight="1">
      <c r="A530" s="36">
        <v>3</v>
      </c>
      <c r="B530" s="5" t="s">
        <v>5164</v>
      </c>
      <c r="C530" s="3" t="s">
        <v>160</v>
      </c>
      <c r="D530" s="3" t="s">
        <v>10</v>
      </c>
      <c r="E530" s="27">
        <v>37</v>
      </c>
      <c r="F530" s="3" t="s">
        <v>239</v>
      </c>
      <c r="G530" s="3" t="s">
        <v>385</v>
      </c>
      <c r="H530" s="3" t="s">
        <v>5165</v>
      </c>
      <c r="I530" s="3" t="s">
        <v>5166</v>
      </c>
    </row>
    <row r="531" spans="1:15" s="13" customFormat="1" ht="20.100000000000001" customHeight="1">
      <c r="A531" s="36">
        <v>3</v>
      </c>
      <c r="B531" s="5" t="s">
        <v>5170</v>
      </c>
      <c r="C531" s="3" t="s">
        <v>66</v>
      </c>
      <c r="D531" s="3" t="s">
        <v>10</v>
      </c>
      <c r="E531" s="27">
        <v>35</v>
      </c>
      <c r="F531" s="3" t="s">
        <v>239</v>
      </c>
      <c r="G531" s="3" t="s">
        <v>350</v>
      </c>
      <c r="H531" s="3" t="s">
        <v>5171</v>
      </c>
      <c r="I531" s="3" t="s">
        <v>5172</v>
      </c>
    </row>
    <row r="532" spans="1:15" s="13" customFormat="1" ht="20.100000000000001" customHeight="1">
      <c r="A532" s="36">
        <v>3</v>
      </c>
      <c r="B532" s="5" t="s">
        <v>5146</v>
      </c>
      <c r="C532" s="3" t="s">
        <v>35</v>
      </c>
      <c r="D532" s="3" t="s">
        <v>10</v>
      </c>
      <c r="E532" s="27">
        <v>30</v>
      </c>
      <c r="F532" s="3" t="s">
        <v>239</v>
      </c>
      <c r="G532" s="3" t="s">
        <v>251</v>
      </c>
      <c r="H532" s="3" t="s">
        <v>5097</v>
      </c>
      <c r="I532" s="3" t="s">
        <v>5098</v>
      </c>
    </row>
    <row r="533" spans="1:15" s="13" customFormat="1" ht="20.100000000000001" customHeight="1">
      <c r="A533" s="36">
        <v>3</v>
      </c>
      <c r="B533" s="5" t="s">
        <v>5147</v>
      </c>
      <c r="C533" s="3" t="s">
        <v>36</v>
      </c>
      <c r="D533" s="3" t="s">
        <v>10</v>
      </c>
      <c r="E533" s="27">
        <v>24</v>
      </c>
      <c r="F533" s="3" t="s">
        <v>6271</v>
      </c>
      <c r="G533" s="3" t="s">
        <v>327</v>
      </c>
      <c r="H533" s="3" t="s">
        <v>329</v>
      </c>
      <c r="I533" s="3" t="s">
        <v>330</v>
      </c>
    </row>
    <row r="534" spans="1:15" s="13" customFormat="1" ht="20.100000000000001" customHeight="1">
      <c r="A534" s="36">
        <v>3</v>
      </c>
      <c r="B534" s="5" t="s">
        <v>5142</v>
      </c>
      <c r="C534" s="3" t="s">
        <v>34</v>
      </c>
      <c r="D534" s="3" t="s">
        <v>10</v>
      </c>
      <c r="E534" s="27">
        <v>20</v>
      </c>
      <c r="F534" s="3" t="s">
        <v>239</v>
      </c>
      <c r="G534" s="3" t="s">
        <v>240</v>
      </c>
      <c r="H534" s="3" t="s">
        <v>263</v>
      </c>
      <c r="I534" s="3" t="s">
        <v>264</v>
      </c>
    </row>
    <row r="535" spans="1:15" s="13" customFormat="1" ht="20.100000000000001" customHeight="1">
      <c r="A535" s="36">
        <v>3</v>
      </c>
      <c r="B535" s="23" t="s">
        <v>5149</v>
      </c>
      <c r="C535" s="3" t="s">
        <v>14</v>
      </c>
      <c r="D535" s="3" t="s">
        <v>10</v>
      </c>
      <c r="E535" s="28">
        <v>0</v>
      </c>
      <c r="F535" s="3" t="s">
        <v>239</v>
      </c>
      <c r="G535" s="6" t="s">
        <v>255</v>
      </c>
      <c r="H535" s="3" t="s">
        <v>5150</v>
      </c>
      <c r="I535" s="3" t="s">
        <v>5151</v>
      </c>
    </row>
    <row r="536" spans="1:15" s="13" customFormat="1" ht="20.100000000000001" customHeight="1">
      <c r="A536" s="36">
        <v>3</v>
      </c>
      <c r="B536" s="5" t="s">
        <v>5152</v>
      </c>
      <c r="C536" s="3" t="s">
        <v>14</v>
      </c>
      <c r="D536" s="3" t="s">
        <v>10</v>
      </c>
      <c r="E536" s="28">
        <v>0</v>
      </c>
      <c r="F536" s="3" t="s">
        <v>239</v>
      </c>
      <c r="G536" s="6" t="s">
        <v>255</v>
      </c>
      <c r="H536" s="3" t="s">
        <v>5150</v>
      </c>
      <c r="I536" s="3" t="s">
        <v>5151</v>
      </c>
    </row>
    <row r="537" spans="1:15" s="13" customFormat="1" ht="20.100000000000001" customHeight="1">
      <c r="A537" s="36">
        <v>3</v>
      </c>
      <c r="B537" s="5" t="s">
        <v>5536</v>
      </c>
      <c r="C537" s="3" t="s">
        <v>36</v>
      </c>
      <c r="D537" s="3" t="s">
        <v>10</v>
      </c>
      <c r="E537" s="28">
        <v>300</v>
      </c>
      <c r="F537" s="6" t="s">
        <v>8113</v>
      </c>
      <c r="G537" s="3" t="s">
        <v>7447</v>
      </c>
      <c r="H537" s="3" t="s">
        <v>1197</v>
      </c>
      <c r="I537" s="3" t="s">
        <v>5537</v>
      </c>
    </row>
    <row r="538" spans="1:15" s="13" customFormat="1" ht="20.100000000000001" customHeight="1">
      <c r="A538" s="36">
        <v>3</v>
      </c>
      <c r="B538" s="5" t="s">
        <v>7464</v>
      </c>
      <c r="C538" s="3" t="s">
        <v>36</v>
      </c>
      <c r="D538" s="3" t="s">
        <v>10</v>
      </c>
      <c r="E538" s="28">
        <v>65</v>
      </c>
      <c r="F538" s="6" t="s">
        <v>8113</v>
      </c>
      <c r="G538" s="6" t="s">
        <v>4266</v>
      </c>
      <c r="H538" s="3" t="s">
        <v>4267</v>
      </c>
      <c r="I538" s="3" t="s">
        <v>7465</v>
      </c>
    </row>
    <row r="539" spans="1:15" s="13" customFormat="1" ht="20.100000000000001" customHeight="1">
      <c r="A539" s="36">
        <v>3</v>
      </c>
      <c r="B539" s="5" t="s">
        <v>7475</v>
      </c>
      <c r="C539" s="3" t="s">
        <v>35</v>
      </c>
      <c r="D539" s="3" t="s">
        <v>10</v>
      </c>
      <c r="E539" s="28">
        <v>45</v>
      </c>
      <c r="F539" s="6" t="s">
        <v>8113</v>
      </c>
      <c r="G539" s="3" t="s">
        <v>7471</v>
      </c>
      <c r="H539" s="3" t="s">
        <v>7473</v>
      </c>
      <c r="I539" s="3" t="s">
        <v>7474</v>
      </c>
    </row>
    <row r="540" spans="1:15" s="13" customFormat="1" ht="20.100000000000001" customHeight="1">
      <c r="A540" s="36">
        <v>3</v>
      </c>
      <c r="B540" s="5" t="s">
        <v>7482</v>
      </c>
      <c r="C540" s="3" t="s">
        <v>4265</v>
      </c>
      <c r="D540" s="3" t="s">
        <v>4258</v>
      </c>
      <c r="E540" s="18">
        <v>35</v>
      </c>
      <c r="F540" s="6" t="s">
        <v>8113</v>
      </c>
      <c r="G540" s="6" t="s">
        <v>4270</v>
      </c>
      <c r="H540" s="17" t="s">
        <v>7483</v>
      </c>
      <c r="I540" s="17" t="s">
        <v>7484</v>
      </c>
    </row>
    <row r="541" spans="1:15" s="13" customFormat="1" ht="20.100000000000001" customHeight="1">
      <c r="A541" s="36">
        <v>3</v>
      </c>
      <c r="B541" s="5" t="s">
        <v>7467</v>
      </c>
      <c r="C541" s="3" t="s">
        <v>7468</v>
      </c>
      <c r="D541" s="3" t="s">
        <v>10</v>
      </c>
      <c r="E541" s="28">
        <v>30</v>
      </c>
      <c r="F541" s="6" t="s">
        <v>8113</v>
      </c>
      <c r="G541" s="3" t="s">
        <v>7466</v>
      </c>
      <c r="H541" s="3" t="s">
        <v>7469</v>
      </c>
      <c r="I541" s="3" t="s">
        <v>7470</v>
      </c>
    </row>
    <row r="542" spans="1:15" s="13" customFormat="1" ht="20.100000000000001" customHeight="1">
      <c r="A542" s="36">
        <v>3</v>
      </c>
      <c r="B542" s="5" t="s">
        <v>7472</v>
      </c>
      <c r="C542" s="3" t="s">
        <v>35</v>
      </c>
      <c r="D542" s="3" t="s">
        <v>10</v>
      </c>
      <c r="E542" s="28">
        <v>28</v>
      </c>
      <c r="F542" s="6" t="s">
        <v>8113</v>
      </c>
      <c r="G542" s="3" t="s">
        <v>7471</v>
      </c>
      <c r="H542" s="3" t="s">
        <v>7473</v>
      </c>
      <c r="I542" s="3" t="s">
        <v>7474</v>
      </c>
    </row>
    <row r="543" spans="1:15" s="13" customFormat="1" ht="20.100000000000001" customHeight="1">
      <c r="A543" s="36">
        <v>3</v>
      </c>
      <c r="B543" s="5" t="s">
        <v>5539</v>
      </c>
      <c r="C543" s="3" t="s">
        <v>35</v>
      </c>
      <c r="D543" s="3" t="s">
        <v>10</v>
      </c>
      <c r="E543" s="18">
        <v>20</v>
      </c>
      <c r="F543" s="6" t="s">
        <v>8113</v>
      </c>
      <c r="G543" s="3" t="s">
        <v>5538</v>
      </c>
      <c r="H543" s="3" t="s">
        <v>5540</v>
      </c>
      <c r="I543" s="3" t="s">
        <v>5541</v>
      </c>
    </row>
    <row r="544" spans="1:15" s="13" customFormat="1" ht="20.100000000000001" customHeight="1">
      <c r="A544" s="36">
        <v>3</v>
      </c>
      <c r="B544" s="5" t="s">
        <v>7477</v>
      </c>
      <c r="C544" s="3" t="s">
        <v>7478</v>
      </c>
      <c r="D544" s="3" t="s">
        <v>7479</v>
      </c>
      <c r="E544" s="28">
        <v>4</v>
      </c>
      <c r="F544" s="6" t="s">
        <v>8113</v>
      </c>
      <c r="G544" s="3" t="s">
        <v>7476</v>
      </c>
      <c r="H544" s="3" t="s">
        <v>7480</v>
      </c>
      <c r="I544" s="3" t="s">
        <v>7481</v>
      </c>
      <c r="J544" s="8"/>
      <c r="K544" s="8"/>
      <c r="L544" s="8"/>
      <c r="M544" s="8"/>
      <c r="N544" s="8"/>
      <c r="O544" s="8"/>
    </row>
    <row r="545" spans="1:9" s="13" customFormat="1" ht="20.100000000000001" customHeight="1">
      <c r="A545" s="36">
        <v>3</v>
      </c>
      <c r="B545" s="5" t="s">
        <v>7640</v>
      </c>
      <c r="C545" s="3" t="s">
        <v>36</v>
      </c>
      <c r="D545" s="3" t="s">
        <v>10</v>
      </c>
      <c r="E545" s="27">
        <v>1500</v>
      </c>
      <c r="F545" s="3" t="s">
        <v>7638</v>
      </c>
      <c r="G545" s="3" t="s">
        <v>7639</v>
      </c>
      <c r="H545" s="3" t="s">
        <v>7641</v>
      </c>
      <c r="I545" s="3" t="s">
        <v>7642</v>
      </c>
    </row>
    <row r="546" spans="1:9" s="13" customFormat="1" ht="20.100000000000001" customHeight="1">
      <c r="A546" s="36">
        <v>3</v>
      </c>
      <c r="B546" s="5" t="s">
        <v>7652</v>
      </c>
      <c r="C546" s="3" t="s">
        <v>7653</v>
      </c>
      <c r="D546" s="3" t="s">
        <v>10</v>
      </c>
      <c r="E546" s="27">
        <v>948</v>
      </c>
      <c r="F546" s="3" t="s">
        <v>7638</v>
      </c>
      <c r="G546" s="3" t="s">
        <v>7651</v>
      </c>
      <c r="H546" s="3" t="s">
        <v>7654</v>
      </c>
      <c r="I546" s="3" t="s">
        <v>7655</v>
      </c>
    </row>
    <row r="547" spans="1:9" s="13" customFormat="1" ht="20.100000000000001" customHeight="1">
      <c r="A547" s="36">
        <v>3</v>
      </c>
      <c r="B547" s="5" t="s">
        <v>7644</v>
      </c>
      <c r="C547" s="3" t="s">
        <v>36</v>
      </c>
      <c r="D547" s="3" t="s">
        <v>10</v>
      </c>
      <c r="E547" s="18">
        <v>300</v>
      </c>
      <c r="F547" s="6" t="s">
        <v>7638</v>
      </c>
      <c r="G547" s="6" t="s">
        <v>7643</v>
      </c>
      <c r="H547" s="3" t="s">
        <v>7645</v>
      </c>
      <c r="I547" s="3" t="s">
        <v>7646</v>
      </c>
    </row>
    <row r="548" spans="1:9" s="13" customFormat="1" ht="20.100000000000001" customHeight="1">
      <c r="A548" s="36">
        <v>3</v>
      </c>
      <c r="B548" s="5" t="s">
        <v>7644</v>
      </c>
      <c r="C548" s="3" t="s">
        <v>36</v>
      </c>
      <c r="D548" s="3" t="s">
        <v>10</v>
      </c>
      <c r="E548" s="18">
        <v>300</v>
      </c>
      <c r="F548" s="6" t="s">
        <v>7638</v>
      </c>
      <c r="G548" s="6" t="s">
        <v>7643</v>
      </c>
      <c r="H548" s="3" t="s">
        <v>7645</v>
      </c>
      <c r="I548" s="3" t="s">
        <v>7646</v>
      </c>
    </row>
    <row r="549" spans="1:9" s="13" customFormat="1" ht="20.100000000000001" customHeight="1">
      <c r="A549" s="36">
        <v>3</v>
      </c>
      <c r="B549" s="5" t="s">
        <v>7671</v>
      </c>
      <c r="C549" s="3" t="s">
        <v>36</v>
      </c>
      <c r="D549" s="3" t="s">
        <v>2540</v>
      </c>
      <c r="E549" s="27">
        <f>277/1.1</f>
        <v>251.81818181818178</v>
      </c>
      <c r="F549" s="3" t="s">
        <v>7630</v>
      </c>
      <c r="G549" s="3" t="s">
        <v>7670</v>
      </c>
      <c r="H549" s="3" t="s">
        <v>7672</v>
      </c>
      <c r="I549" s="3" t="s">
        <v>7673</v>
      </c>
    </row>
    <row r="550" spans="1:9" s="13" customFormat="1" ht="20.100000000000001" customHeight="1">
      <c r="A550" s="36">
        <v>3</v>
      </c>
      <c r="B550" s="37" t="s">
        <v>7657</v>
      </c>
      <c r="C550" s="3" t="s">
        <v>192</v>
      </c>
      <c r="D550" s="3" t="s">
        <v>10</v>
      </c>
      <c r="E550" s="27">
        <v>184</v>
      </c>
      <c r="F550" s="3" t="s">
        <v>1204</v>
      </c>
      <c r="G550" s="3" t="s">
        <v>7656</v>
      </c>
      <c r="H550" s="3" t="s">
        <v>5557</v>
      </c>
      <c r="I550" s="3" t="s">
        <v>7658</v>
      </c>
    </row>
    <row r="551" spans="1:9" s="13" customFormat="1" ht="20.100000000000001" customHeight="1">
      <c r="A551" s="36">
        <v>3</v>
      </c>
      <c r="B551" s="5" t="s">
        <v>7663</v>
      </c>
      <c r="C551" s="3" t="s">
        <v>7282</v>
      </c>
      <c r="D551" s="3" t="s">
        <v>2540</v>
      </c>
      <c r="E551" s="27">
        <v>60</v>
      </c>
      <c r="F551" s="3" t="s">
        <v>7630</v>
      </c>
      <c r="G551" s="3" t="s">
        <v>7631</v>
      </c>
      <c r="H551" s="3" t="s">
        <v>7664</v>
      </c>
      <c r="I551" s="3" t="s">
        <v>7665</v>
      </c>
    </row>
    <row r="552" spans="1:9" s="13" customFormat="1" ht="20.100000000000001" customHeight="1">
      <c r="A552" s="36">
        <v>3</v>
      </c>
      <c r="B552" s="5" t="s">
        <v>7659</v>
      </c>
      <c r="C552" s="3" t="s">
        <v>7282</v>
      </c>
      <c r="D552" s="3" t="s">
        <v>2540</v>
      </c>
      <c r="E552" s="27">
        <v>35</v>
      </c>
      <c r="F552" s="3" t="s">
        <v>7630</v>
      </c>
      <c r="G552" s="3" t="s">
        <v>7631</v>
      </c>
      <c r="H552" s="3" t="s">
        <v>7633</v>
      </c>
      <c r="I552" s="3" t="s">
        <v>7634</v>
      </c>
    </row>
    <row r="553" spans="1:9" s="13" customFormat="1" ht="20.100000000000001" customHeight="1">
      <c r="A553" s="36">
        <v>3</v>
      </c>
      <c r="B553" s="5" t="s">
        <v>7647</v>
      </c>
      <c r="C553" s="3" t="s">
        <v>35</v>
      </c>
      <c r="D553" s="3" t="s">
        <v>10</v>
      </c>
      <c r="E553" s="18">
        <v>33</v>
      </c>
      <c r="F553" s="6" t="s">
        <v>7638</v>
      </c>
      <c r="G553" s="6" t="s">
        <v>7643</v>
      </c>
      <c r="H553" s="3" t="s">
        <v>7645</v>
      </c>
      <c r="I553" s="3" t="s">
        <v>7646</v>
      </c>
    </row>
    <row r="554" spans="1:9" s="13" customFormat="1" ht="20.100000000000001" customHeight="1">
      <c r="A554" s="36">
        <v>3</v>
      </c>
      <c r="B554" s="5" t="s">
        <v>7647</v>
      </c>
      <c r="C554" s="3" t="s">
        <v>35</v>
      </c>
      <c r="D554" s="3" t="s">
        <v>10</v>
      </c>
      <c r="E554" s="18">
        <v>33</v>
      </c>
      <c r="F554" s="6" t="s">
        <v>7638</v>
      </c>
      <c r="G554" s="6" t="s">
        <v>7643</v>
      </c>
      <c r="H554" s="3" t="s">
        <v>7645</v>
      </c>
      <c r="I554" s="3" t="s">
        <v>7646</v>
      </c>
    </row>
    <row r="555" spans="1:9" s="13" customFormat="1" ht="20.100000000000001" customHeight="1">
      <c r="A555" s="36">
        <v>3</v>
      </c>
      <c r="B555" s="5" t="s">
        <v>7660</v>
      </c>
      <c r="C555" s="3" t="s">
        <v>7282</v>
      </c>
      <c r="D555" s="3" t="s">
        <v>2540</v>
      </c>
      <c r="E555" s="27">
        <v>30</v>
      </c>
      <c r="F555" s="3" t="s">
        <v>7630</v>
      </c>
      <c r="G555" s="3" t="s">
        <v>7631</v>
      </c>
      <c r="H555" s="3" t="s">
        <v>7661</v>
      </c>
      <c r="I555" s="3" t="s">
        <v>7662</v>
      </c>
    </row>
    <row r="556" spans="1:9" s="13" customFormat="1" ht="20.100000000000001" customHeight="1">
      <c r="A556" s="36">
        <v>3</v>
      </c>
      <c r="B556" s="5" t="s">
        <v>7667</v>
      </c>
      <c r="C556" s="3" t="s">
        <v>6484</v>
      </c>
      <c r="D556" s="3" t="s">
        <v>10</v>
      </c>
      <c r="E556" s="27">
        <v>12</v>
      </c>
      <c r="F556" s="3" t="s">
        <v>7630</v>
      </c>
      <c r="G556" s="3" t="s">
        <v>7666</v>
      </c>
      <c r="H556" s="3" t="s">
        <v>7668</v>
      </c>
      <c r="I556" s="3" t="s">
        <v>7669</v>
      </c>
    </row>
    <row r="557" spans="1:9" s="13" customFormat="1" ht="20.100000000000001" customHeight="1">
      <c r="A557" s="36">
        <v>3</v>
      </c>
      <c r="B557" s="5" t="s">
        <v>7648</v>
      </c>
      <c r="C557" s="3" t="s">
        <v>34</v>
      </c>
      <c r="D557" s="3" t="s">
        <v>10</v>
      </c>
      <c r="E557" s="27">
        <v>10</v>
      </c>
      <c r="F557" s="6" t="s">
        <v>7638</v>
      </c>
      <c r="G557" s="6" t="s">
        <v>7643</v>
      </c>
      <c r="H557" s="3" t="s">
        <v>7649</v>
      </c>
      <c r="I557" s="3" t="s">
        <v>7650</v>
      </c>
    </row>
    <row r="558" spans="1:9" s="13" customFormat="1" ht="20.100000000000001" customHeight="1">
      <c r="A558" s="36">
        <v>3</v>
      </c>
      <c r="B558" s="5" t="s">
        <v>7648</v>
      </c>
      <c r="C558" s="3" t="s">
        <v>34</v>
      </c>
      <c r="D558" s="3" t="s">
        <v>10</v>
      </c>
      <c r="E558" s="27">
        <v>10</v>
      </c>
      <c r="F558" s="6" t="s">
        <v>7638</v>
      </c>
      <c r="G558" s="6" t="s">
        <v>7643</v>
      </c>
      <c r="H558" s="3" t="s">
        <v>7649</v>
      </c>
      <c r="I558" s="3" t="s">
        <v>7650</v>
      </c>
    </row>
    <row r="559" spans="1:9" s="13" customFormat="1" ht="20.100000000000001" customHeight="1">
      <c r="A559" s="36">
        <v>3</v>
      </c>
      <c r="B559" s="5" t="s">
        <v>5358</v>
      </c>
      <c r="C559" s="3" t="s">
        <v>36</v>
      </c>
      <c r="D559" s="3" t="s">
        <v>10</v>
      </c>
      <c r="E559" s="27">
        <v>500</v>
      </c>
      <c r="F559" s="6" t="s">
        <v>6902</v>
      </c>
      <c r="G559" s="6" t="s">
        <v>6918</v>
      </c>
      <c r="H559" s="3" t="s">
        <v>6919</v>
      </c>
      <c r="I559" s="3" t="s">
        <v>6920</v>
      </c>
    </row>
    <row r="560" spans="1:9" s="13" customFormat="1" ht="20.100000000000001" customHeight="1">
      <c r="A560" s="36">
        <v>3</v>
      </c>
      <c r="B560" s="5" t="s">
        <v>6829</v>
      </c>
      <c r="C560" s="3" t="s">
        <v>36</v>
      </c>
      <c r="D560" s="3" t="s">
        <v>10</v>
      </c>
      <c r="E560" s="27">
        <v>100</v>
      </c>
      <c r="F560" s="6" t="s">
        <v>6791</v>
      </c>
      <c r="G560" s="3" t="s">
        <v>6819</v>
      </c>
      <c r="H560" s="3" t="s">
        <v>6830</v>
      </c>
      <c r="I560" s="3" t="s">
        <v>6831</v>
      </c>
    </row>
    <row r="561" spans="1:9" s="13" customFormat="1" ht="20.100000000000001" customHeight="1">
      <c r="A561" s="36">
        <v>3</v>
      </c>
      <c r="B561" s="5" t="s">
        <v>6823</v>
      </c>
      <c r="C561" s="3" t="s">
        <v>36</v>
      </c>
      <c r="D561" s="3" t="s">
        <v>10</v>
      </c>
      <c r="E561" s="27">
        <v>55</v>
      </c>
      <c r="F561" s="6" t="s">
        <v>6791</v>
      </c>
      <c r="G561" s="3" t="s">
        <v>6819</v>
      </c>
      <c r="H561" s="3" t="s">
        <v>6824</v>
      </c>
      <c r="I561" s="3" t="s">
        <v>6825</v>
      </c>
    </row>
    <row r="562" spans="1:9" s="13" customFormat="1" ht="20.100000000000001" customHeight="1">
      <c r="A562" s="36">
        <v>3</v>
      </c>
      <c r="B562" s="5" t="s">
        <v>6867</v>
      </c>
      <c r="C562" s="3" t="s">
        <v>6731</v>
      </c>
      <c r="D562" s="3" t="s">
        <v>10</v>
      </c>
      <c r="E562" s="27">
        <v>53</v>
      </c>
      <c r="F562" s="3" t="s">
        <v>8114</v>
      </c>
      <c r="G562" s="3" t="s">
        <v>6863</v>
      </c>
      <c r="H562" s="3" t="s">
        <v>6868</v>
      </c>
      <c r="I562" s="3" t="s">
        <v>6869</v>
      </c>
    </row>
    <row r="563" spans="1:9" s="13" customFormat="1" ht="20.100000000000001" customHeight="1">
      <c r="A563" s="36">
        <v>3</v>
      </c>
      <c r="B563" s="5" t="s">
        <v>6832</v>
      </c>
      <c r="C563" s="3" t="s">
        <v>36</v>
      </c>
      <c r="D563" s="3" t="s">
        <v>10</v>
      </c>
      <c r="E563" s="27">
        <v>40</v>
      </c>
      <c r="F563" s="6" t="s">
        <v>6791</v>
      </c>
      <c r="G563" s="3" t="s">
        <v>6819</v>
      </c>
      <c r="H563" s="3" t="s">
        <v>6833</v>
      </c>
      <c r="I563" s="3" t="s">
        <v>6834</v>
      </c>
    </row>
    <row r="564" spans="1:9" s="13" customFormat="1" ht="20.100000000000001" customHeight="1">
      <c r="A564" s="36">
        <v>3</v>
      </c>
      <c r="B564" s="5" t="s">
        <v>6826</v>
      </c>
      <c r="C564" s="3" t="s">
        <v>36</v>
      </c>
      <c r="D564" s="3" t="s">
        <v>10</v>
      </c>
      <c r="E564" s="27">
        <v>30</v>
      </c>
      <c r="F564" s="6" t="s">
        <v>6791</v>
      </c>
      <c r="G564" s="3" t="s">
        <v>6819</v>
      </c>
      <c r="H564" s="3" t="s">
        <v>6827</v>
      </c>
      <c r="I564" s="3" t="s">
        <v>6828</v>
      </c>
    </row>
    <row r="565" spans="1:9" s="13" customFormat="1" ht="20.100000000000001" customHeight="1">
      <c r="A565" s="36">
        <v>3</v>
      </c>
      <c r="B565" s="5" t="s">
        <v>6835</v>
      </c>
      <c r="C565" s="3" t="s">
        <v>36</v>
      </c>
      <c r="D565" s="3" t="s">
        <v>10</v>
      </c>
      <c r="E565" s="27">
        <v>30</v>
      </c>
      <c r="F565" s="6" t="s">
        <v>6791</v>
      </c>
      <c r="G565" s="3" t="s">
        <v>6819</v>
      </c>
      <c r="H565" s="3" t="s">
        <v>6836</v>
      </c>
      <c r="I565" s="3" t="s">
        <v>6837</v>
      </c>
    </row>
    <row r="566" spans="1:9" s="13" customFormat="1" ht="20.100000000000001" customHeight="1">
      <c r="A566" s="36">
        <v>3</v>
      </c>
      <c r="B566" s="5" t="s">
        <v>6801</v>
      </c>
      <c r="C566" s="3" t="s">
        <v>35</v>
      </c>
      <c r="D566" s="3" t="s">
        <v>10</v>
      </c>
      <c r="E566" s="18">
        <v>29</v>
      </c>
      <c r="F566" s="6" t="s">
        <v>6791</v>
      </c>
      <c r="G566" s="6" t="s">
        <v>6795</v>
      </c>
      <c r="H566" s="17" t="s">
        <v>6800</v>
      </c>
      <c r="I566" s="17" t="s">
        <v>5354</v>
      </c>
    </row>
    <row r="567" spans="1:9" s="13" customFormat="1" ht="20.100000000000001" customHeight="1">
      <c r="A567" s="36">
        <v>3</v>
      </c>
      <c r="B567" s="5" t="s">
        <v>6799</v>
      </c>
      <c r="C567" s="3" t="s">
        <v>35</v>
      </c>
      <c r="D567" s="3" t="s">
        <v>10</v>
      </c>
      <c r="E567" s="18">
        <v>28</v>
      </c>
      <c r="F567" s="6" t="s">
        <v>6791</v>
      </c>
      <c r="G567" s="6" t="s">
        <v>6795</v>
      </c>
      <c r="H567" s="17" t="s">
        <v>6800</v>
      </c>
      <c r="I567" s="17" t="s">
        <v>5354</v>
      </c>
    </row>
    <row r="568" spans="1:9" s="13" customFormat="1" ht="20.100000000000001" customHeight="1">
      <c r="A568" s="36">
        <v>3</v>
      </c>
      <c r="B568" s="5" t="s">
        <v>6870</v>
      </c>
      <c r="C568" s="3" t="s">
        <v>36</v>
      </c>
      <c r="D568" s="3" t="s">
        <v>10</v>
      </c>
      <c r="E568" s="27">
        <v>23</v>
      </c>
      <c r="F568" s="3" t="s">
        <v>8114</v>
      </c>
      <c r="G568" s="3" t="s">
        <v>6863</v>
      </c>
      <c r="H568" s="3" t="s">
        <v>6868</v>
      </c>
      <c r="I568" s="3" t="s">
        <v>6869</v>
      </c>
    </row>
    <row r="569" spans="1:9" s="13" customFormat="1" ht="20.100000000000001" customHeight="1">
      <c r="A569" s="36">
        <v>3</v>
      </c>
      <c r="B569" s="5" t="s">
        <v>7803</v>
      </c>
      <c r="C569" s="3" t="s">
        <v>36</v>
      </c>
      <c r="D569" s="3" t="s">
        <v>10</v>
      </c>
      <c r="E569" s="27">
        <v>200</v>
      </c>
      <c r="F569" s="3" t="s">
        <v>7789</v>
      </c>
      <c r="G569" s="3" t="s">
        <v>7790</v>
      </c>
      <c r="H569" s="3" t="s">
        <v>7804</v>
      </c>
      <c r="I569" s="3" t="s">
        <v>7805</v>
      </c>
    </row>
    <row r="570" spans="1:9" s="13" customFormat="1" ht="20.100000000000001" customHeight="1">
      <c r="A570" s="36">
        <v>3</v>
      </c>
      <c r="B570" s="5" t="s">
        <v>7809</v>
      </c>
      <c r="C570" s="3" t="s">
        <v>7810</v>
      </c>
      <c r="D570" s="3" t="s">
        <v>2777</v>
      </c>
      <c r="E570" s="27">
        <v>200</v>
      </c>
      <c r="F570" s="3" t="s">
        <v>7789</v>
      </c>
      <c r="G570" s="3" t="s">
        <v>7794</v>
      </c>
      <c r="H570" s="3" t="s">
        <v>7811</v>
      </c>
      <c r="I570" s="3" t="s">
        <v>7812</v>
      </c>
    </row>
    <row r="571" spans="1:9" s="13" customFormat="1" ht="20.100000000000001" customHeight="1">
      <c r="A571" s="36">
        <v>3</v>
      </c>
      <c r="B571" s="5" t="s">
        <v>7806</v>
      </c>
      <c r="C571" s="3" t="s">
        <v>36</v>
      </c>
      <c r="D571" s="3" t="s">
        <v>10</v>
      </c>
      <c r="E571" s="18">
        <v>23</v>
      </c>
      <c r="F571" s="3" t="s">
        <v>7789</v>
      </c>
      <c r="G571" s="3" t="s">
        <v>7790</v>
      </c>
      <c r="H571" s="3" t="s">
        <v>7807</v>
      </c>
      <c r="I571" s="3" t="s">
        <v>7808</v>
      </c>
    </row>
    <row r="572" spans="1:9" s="13" customFormat="1" ht="20.100000000000001" customHeight="1">
      <c r="A572" s="36">
        <v>3</v>
      </c>
      <c r="B572" s="23" t="s">
        <v>5386</v>
      </c>
      <c r="C572" s="3" t="s">
        <v>34</v>
      </c>
      <c r="D572" s="3" t="s">
        <v>67</v>
      </c>
      <c r="E572" s="18">
        <v>1200</v>
      </c>
      <c r="F572" s="6" t="s">
        <v>3387</v>
      </c>
      <c r="G572" s="3" t="s">
        <v>7119</v>
      </c>
      <c r="H572" s="3" t="s">
        <v>1056</v>
      </c>
      <c r="I572" s="3" t="s">
        <v>1057</v>
      </c>
    </row>
    <row r="573" spans="1:9" s="13" customFormat="1" ht="20.100000000000001" customHeight="1">
      <c r="A573" s="36">
        <v>3</v>
      </c>
      <c r="B573" s="5" t="s">
        <v>7097</v>
      </c>
      <c r="C573" s="3" t="s">
        <v>36</v>
      </c>
      <c r="D573" s="3" t="s">
        <v>10</v>
      </c>
      <c r="E573" s="18">
        <v>79</v>
      </c>
      <c r="F573" s="6" t="s">
        <v>3421</v>
      </c>
      <c r="G573" s="3" t="s">
        <v>1000</v>
      </c>
      <c r="H573" s="3" t="s">
        <v>1059</v>
      </c>
      <c r="I573" s="3" t="s">
        <v>1060</v>
      </c>
    </row>
    <row r="574" spans="1:9" s="13" customFormat="1" ht="20.100000000000001" customHeight="1">
      <c r="A574" s="36">
        <v>3</v>
      </c>
      <c r="B574" s="5" t="s">
        <v>7113</v>
      </c>
      <c r="C574" s="3" t="s">
        <v>35</v>
      </c>
      <c r="D574" s="3" t="s">
        <v>10</v>
      </c>
      <c r="E574" s="18">
        <v>65</v>
      </c>
      <c r="F574" s="6" t="s">
        <v>3387</v>
      </c>
      <c r="G574" s="3" t="s">
        <v>7112</v>
      </c>
      <c r="H574" s="3" t="s">
        <v>7114</v>
      </c>
      <c r="I574" s="3" t="s">
        <v>7115</v>
      </c>
    </row>
    <row r="575" spans="1:9" s="13" customFormat="1" ht="20.100000000000001" customHeight="1">
      <c r="A575" s="36">
        <v>3</v>
      </c>
      <c r="B575" s="5" t="s">
        <v>7099</v>
      </c>
      <c r="C575" s="3" t="s">
        <v>192</v>
      </c>
      <c r="D575" s="3" t="s">
        <v>10</v>
      </c>
      <c r="E575" s="18">
        <v>50</v>
      </c>
      <c r="F575" s="6" t="s">
        <v>3387</v>
      </c>
      <c r="G575" s="3" t="s">
        <v>7098</v>
      </c>
      <c r="H575" s="3" t="s">
        <v>7100</v>
      </c>
      <c r="I575" s="3" t="s">
        <v>7101</v>
      </c>
    </row>
    <row r="576" spans="1:9" s="13" customFormat="1" ht="20.100000000000001" customHeight="1">
      <c r="A576" s="36">
        <v>3</v>
      </c>
      <c r="B576" s="5" t="s">
        <v>7106</v>
      </c>
      <c r="C576" s="3" t="s">
        <v>7103</v>
      </c>
      <c r="D576" s="3" t="s">
        <v>2302</v>
      </c>
      <c r="E576" s="18">
        <v>50</v>
      </c>
      <c r="F576" s="6" t="s">
        <v>3387</v>
      </c>
      <c r="G576" s="3" t="s">
        <v>7098</v>
      </c>
      <c r="H576" s="3" t="s">
        <v>7107</v>
      </c>
      <c r="I576" s="3" t="s">
        <v>7108</v>
      </c>
    </row>
    <row r="577" spans="1:15" s="13" customFormat="1" ht="20.100000000000001" customHeight="1">
      <c r="A577" s="36">
        <v>3</v>
      </c>
      <c r="B577" s="5" t="s">
        <v>7117</v>
      </c>
      <c r="C577" s="3" t="s">
        <v>3564</v>
      </c>
      <c r="D577" s="3" t="s">
        <v>2302</v>
      </c>
      <c r="E577" s="18">
        <v>50</v>
      </c>
      <c r="F577" s="6" t="s">
        <v>3387</v>
      </c>
      <c r="G577" s="6" t="s">
        <v>7116</v>
      </c>
      <c r="H577" s="3" t="s">
        <v>3569</v>
      </c>
      <c r="I577" s="3" t="s">
        <v>3570</v>
      </c>
    </row>
    <row r="578" spans="1:15" s="13" customFormat="1" ht="20.100000000000001" customHeight="1">
      <c r="A578" s="36">
        <v>3</v>
      </c>
      <c r="B578" s="5" t="s">
        <v>7102</v>
      </c>
      <c r="C578" s="3" t="s">
        <v>7103</v>
      </c>
      <c r="D578" s="3" t="s">
        <v>2302</v>
      </c>
      <c r="E578" s="18">
        <v>43</v>
      </c>
      <c r="F578" s="6" t="s">
        <v>3387</v>
      </c>
      <c r="G578" s="3" t="s">
        <v>7098</v>
      </c>
      <c r="H578" s="3" t="s">
        <v>7104</v>
      </c>
      <c r="I578" s="3" t="s">
        <v>7105</v>
      </c>
    </row>
    <row r="579" spans="1:15" s="13" customFormat="1" ht="20.100000000000001" customHeight="1">
      <c r="A579" s="36">
        <v>3</v>
      </c>
      <c r="B579" s="5" t="s">
        <v>7109</v>
      </c>
      <c r="C579" s="3" t="s">
        <v>35</v>
      </c>
      <c r="D579" s="3" t="s">
        <v>10</v>
      </c>
      <c r="E579" s="18">
        <v>40</v>
      </c>
      <c r="F579" s="6" t="s">
        <v>3387</v>
      </c>
      <c r="G579" s="3" t="s">
        <v>3388</v>
      </c>
      <c r="H579" s="3" t="s">
        <v>7110</v>
      </c>
      <c r="I579" s="3" t="s">
        <v>7111</v>
      </c>
    </row>
    <row r="580" spans="1:15" s="13" customFormat="1" ht="20.100000000000001" customHeight="1">
      <c r="A580" s="36">
        <v>3</v>
      </c>
      <c r="B580" s="23" t="s">
        <v>5387</v>
      </c>
      <c r="C580" s="3" t="s">
        <v>192</v>
      </c>
      <c r="D580" s="3" t="s">
        <v>10</v>
      </c>
      <c r="E580" s="18">
        <v>40</v>
      </c>
      <c r="F580" s="6" t="s">
        <v>3313</v>
      </c>
      <c r="G580" s="3" t="s">
        <v>7120</v>
      </c>
      <c r="H580" s="3" t="s">
        <v>5388</v>
      </c>
      <c r="I580" s="3" t="s">
        <v>5389</v>
      </c>
    </row>
    <row r="581" spans="1:15" s="13" customFormat="1" ht="20.100000000000001" customHeight="1">
      <c r="A581" s="36">
        <v>3</v>
      </c>
      <c r="B581" s="5" t="s">
        <v>7118</v>
      </c>
      <c r="C581" s="3" t="s">
        <v>3564</v>
      </c>
      <c r="D581" s="3" t="s">
        <v>2302</v>
      </c>
      <c r="E581" s="18">
        <v>30</v>
      </c>
      <c r="F581" s="6" t="s">
        <v>3387</v>
      </c>
      <c r="G581" s="6" t="s">
        <v>7116</v>
      </c>
      <c r="H581" s="3" t="s">
        <v>3569</v>
      </c>
      <c r="I581" s="3" t="s">
        <v>3570</v>
      </c>
    </row>
    <row r="582" spans="1:15" s="13" customFormat="1" ht="20.100000000000001" customHeight="1">
      <c r="A582" s="36">
        <v>3</v>
      </c>
      <c r="B582" s="5" t="s">
        <v>7096</v>
      </c>
      <c r="C582" s="3" t="s">
        <v>35</v>
      </c>
      <c r="D582" s="3" t="s">
        <v>10</v>
      </c>
      <c r="E582" s="18">
        <v>25</v>
      </c>
      <c r="F582" s="6" t="s">
        <v>3421</v>
      </c>
      <c r="G582" s="6" t="s">
        <v>1000</v>
      </c>
      <c r="H582" s="3" t="s">
        <v>5384</v>
      </c>
      <c r="I582" s="3" t="s">
        <v>5385</v>
      </c>
    </row>
    <row r="583" spans="1:15" s="8" customFormat="1" ht="20.100000000000001" customHeight="1">
      <c r="A583" s="36">
        <v>3</v>
      </c>
      <c r="B583" s="5" t="s">
        <v>7123</v>
      </c>
      <c r="C583" s="3" t="s">
        <v>35</v>
      </c>
      <c r="D583" s="3" t="s">
        <v>10</v>
      </c>
      <c r="E583" s="18">
        <v>25</v>
      </c>
      <c r="F583" s="6" t="s">
        <v>7121</v>
      </c>
      <c r="G583" s="3" t="s">
        <v>7122</v>
      </c>
      <c r="H583" s="3" t="s">
        <v>7124</v>
      </c>
      <c r="I583" s="3" t="s">
        <v>7125</v>
      </c>
      <c r="J583" s="13"/>
      <c r="K583" s="13"/>
      <c r="L583" s="13"/>
      <c r="M583" s="13"/>
      <c r="N583" s="13"/>
      <c r="O583" s="13"/>
    </row>
    <row r="584" spans="1:15" s="8" customFormat="1" ht="20.100000000000001" customHeight="1">
      <c r="A584" s="36">
        <v>3</v>
      </c>
      <c r="B584" s="5" t="s">
        <v>5334</v>
      </c>
      <c r="C584" s="3" t="s">
        <v>192</v>
      </c>
      <c r="D584" s="3" t="s">
        <v>10</v>
      </c>
      <c r="E584" s="27">
        <v>143</v>
      </c>
      <c r="F584" s="3" t="s">
        <v>2660</v>
      </c>
      <c r="G584" s="3" t="s">
        <v>6659</v>
      </c>
      <c r="H584" s="3" t="s">
        <v>562</v>
      </c>
      <c r="I584" s="3" t="s">
        <v>5335</v>
      </c>
      <c r="J584" s="13"/>
      <c r="K584" s="13"/>
      <c r="L584" s="13"/>
      <c r="M584" s="13"/>
      <c r="N584" s="13"/>
      <c r="O584" s="13"/>
    </row>
    <row r="585" spans="1:15" s="13" customFormat="1" ht="20.100000000000001" customHeight="1">
      <c r="A585" s="36">
        <v>3</v>
      </c>
      <c r="B585" s="5" t="s">
        <v>6657</v>
      </c>
      <c r="C585" s="3" t="s">
        <v>36</v>
      </c>
      <c r="D585" s="3" t="s">
        <v>10</v>
      </c>
      <c r="E585" s="27">
        <v>100</v>
      </c>
      <c r="F585" s="3" t="s">
        <v>2676</v>
      </c>
      <c r="G585" s="3" t="s">
        <v>2731</v>
      </c>
      <c r="H585" s="3" t="s">
        <v>776</v>
      </c>
      <c r="I585" s="3" t="s">
        <v>777</v>
      </c>
    </row>
    <row r="586" spans="1:15" s="13" customFormat="1" ht="20.100000000000001" customHeight="1">
      <c r="A586" s="36">
        <v>3</v>
      </c>
      <c r="B586" s="5" t="s">
        <v>5333</v>
      </c>
      <c r="C586" s="3" t="s">
        <v>36</v>
      </c>
      <c r="D586" s="3" t="s">
        <v>5876</v>
      </c>
      <c r="E586" s="27">
        <v>100</v>
      </c>
      <c r="F586" s="3" t="s">
        <v>2738</v>
      </c>
      <c r="G586" s="3" t="s">
        <v>603</v>
      </c>
      <c r="H586" s="3" t="s">
        <v>804</v>
      </c>
      <c r="I586" s="3" t="s">
        <v>805</v>
      </c>
    </row>
    <row r="587" spans="1:15" s="13" customFormat="1" ht="20.100000000000001" customHeight="1">
      <c r="A587" s="36">
        <v>3</v>
      </c>
      <c r="B587" s="5" t="s">
        <v>5331</v>
      </c>
      <c r="C587" s="3" t="s">
        <v>36</v>
      </c>
      <c r="D587" s="3" t="s">
        <v>10</v>
      </c>
      <c r="E587" s="27">
        <v>72</v>
      </c>
      <c r="F587" s="3" t="s">
        <v>2700</v>
      </c>
      <c r="G587" s="3" t="s">
        <v>5328</v>
      </c>
      <c r="H587" s="3" t="s">
        <v>789</v>
      </c>
      <c r="I587" s="3" t="s">
        <v>5332</v>
      </c>
    </row>
    <row r="588" spans="1:15" s="13" customFormat="1" ht="20.100000000000001" customHeight="1">
      <c r="A588" s="36">
        <v>3</v>
      </c>
      <c r="B588" s="5" t="s">
        <v>6655</v>
      </c>
      <c r="C588" s="3" t="s">
        <v>36</v>
      </c>
      <c r="D588" s="3" t="s">
        <v>10</v>
      </c>
      <c r="E588" s="27">
        <v>70</v>
      </c>
      <c r="F588" s="3" t="s">
        <v>6644</v>
      </c>
      <c r="G588" s="3" t="s">
        <v>6654</v>
      </c>
      <c r="H588" s="3" t="s">
        <v>776</v>
      </c>
      <c r="I588" s="3" t="s">
        <v>777</v>
      </c>
    </row>
    <row r="589" spans="1:15" s="13" customFormat="1" ht="20.100000000000001" customHeight="1">
      <c r="A589" s="36">
        <v>3</v>
      </c>
      <c r="B589" s="5" t="s">
        <v>5322</v>
      </c>
      <c r="C589" s="3" t="s">
        <v>66</v>
      </c>
      <c r="D589" s="3" t="s">
        <v>10</v>
      </c>
      <c r="E589" s="27">
        <v>62</v>
      </c>
      <c r="F589" s="3" t="s">
        <v>2676</v>
      </c>
      <c r="G589" s="3" t="s">
        <v>2731</v>
      </c>
      <c r="H589" s="3" t="s">
        <v>5323</v>
      </c>
      <c r="I589" s="3" t="s">
        <v>5324</v>
      </c>
    </row>
    <row r="590" spans="1:15" s="13" customFormat="1" ht="20.100000000000001" customHeight="1">
      <c r="A590" s="36">
        <v>3</v>
      </c>
      <c r="B590" s="5" t="s">
        <v>5329</v>
      </c>
      <c r="C590" s="3" t="s">
        <v>36</v>
      </c>
      <c r="D590" s="3" t="s">
        <v>10</v>
      </c>
      <c r="E590" s="27">
        <v>55</v>
      </c>
      <c r="F590" s="3" t="s">
        <v>2733</v>
      </c>
      <c r="G590" s="3" t="s">
        <v>5328</v>
      </c>
      <c r="H590" s="3" t="s">
        <v>787</v>
      </c>
      <c r="I590" s="3" t="s">
        <v>5330</v>
      </c>
    </row>
    <row r="591" spans="1:15" s="13" customFormat="1" ht="20.100000000000001" customHeight="1">
      <c r="A591" s="36">
        <v>3</v>
      </c>
      <c r="B591" s="5" t="s">
        <v>6653</v>
      </c>
      <c r="C591" s="3" t="s">
        <v>35</v>
      </c>
      <c r="D591" s="3" t="s">
        <v>6641</v>
      </c>
      <c r="E591" s="27">
        <v>45</v>
      </c>
      <c r="F591" s="3" t="s">
        <v>2660</v>
      </c>
      <c r="G591" s="3" t="s">
        <v>12</v>
      </c>
      <c r="H591" s="3" t="s">
        <v>5286</v>
      </c>
      <c r="I591" s="3" t="s">
        <v>5287</v>
      </c>
    </row>
    <row r="592" spans="1:15" s="13" customFormat="1" ht="20.100000000000001" customHeight="1">
      <c r="A592" s="36">
        <v>3</v>
      </c>
      <c r="B592" s="5" t="s">
        <v>5325</v>
      </c>
      <c r="C592" s="3" t="s">
        <v>36</v>
      </c>
      <c r="D592" s="3" t="s">
        <v>10</v>
      </c>
      <c r="E592" s="27">
        <v>39</v>
      </c>
      <c r="F592" s="3" t="s">
        <v>6658</v>
      </c>
      <c r="G592" s="3" t="s">
        <v>780</v>
      </c>
      <c r="H592" s="3" t="s">
        <v>782</v>
      </c>
      <c r="I592" s="3" t="s">
        <v>783</v>
      </c>
    </row>
    <row r="593" spans="1:9" s="13" customFormat="1" ht="20.100000000000001" customHeight="1">
      <c r="A593" s="36">
        <v>3</v>
      </c>
      <c r="B593" s="5" t="s">
        <v>5326</v>
      </c>
      <c r="C593" s="3" t="s">
        <v>36</v>
      </c>
      <c r="D593" s="3" t="s">
        <v>10</v>
      </c>
      <c r="E593" s="27">
        <v>31</v>
      </c>
      <c r="F593" s="3" t="s">
        <v>2686</v>
      </c>
      <c r="G593" s="3" t="s">
        <v>780</v>
      </c>
      <c r="H593" s="3" t="s">
        <v>785</v>
      </c>
      <c r="I593" s="3" t="s">
        <v>786</v>
      </c>
    </row>
    <row r="594" spans="1:9" s="13" customFormat="1" ht="20.100000000000001" customHeight="1">
      <c r="A594" s="36">
        <v>3</v>
      </c>
      <c r="B594" s="5" t="s">
        <v>5327</v>
      </c>
      <c r="C594" s="3" t="s">
        <v>36</v>
      </c>
      <c r="D594" s="3" t="s">
        <v>10</v>
      </c>
      <c r="E594" s="27">
        <v>21</v>
      </c>
      <c r="F594" s="3" t="s">
        <v>2733</v>
      </c>
      <c r="G594" s="3" t="s">
        <v>780</v>
      </c>
      <c r="H594" s="3" t="s">
        <v>785</v>
      </c>
      <c r="I594" s="3" t="s">
        <v>786</v>
      </c>
    </row>
    <row r="595" spans="1:9" s="13" customFormat="1" ht="20.100000000000001" customHeight="1">
      <c r="A595" s="36">
        <v>3</v>
      </c>
      <c r="B595" s="5" t="s">
        <v>6656</v>
      </c>
      <c r="C595" s="3" t="s">
        <v>36</v>
      </c>
      <c r="D595" s="3" t="s">
        <v>10</v>
      </c>
      <c r="E595" s="27">
        <v>10</v>
      </c>
      <c r="F595" s="3" t="s">
        <v>2676</v>
      </c>
      <c r="G595" s="3" t="s">
        <v>2731</v>
      </c>
      <c r="H595" s="3" t="s">
        <v>776</v>
      </c>
      <c r="I595" s="3" t="s">
        <v>777</v>
      </c>
    </row>
    <row r="596" spans="1:9" s="13" customFormat="1" ht="20.100000000000001" customHeight="1">
      <c r="A596" s="36">
        <v>3</v>
      </c>
      <c r="B596" s="31" t="s">
        <v>7915</v>
      </c>
      <c r="C596" s="3" t="s">
        <v>147</v>
      </c>
      <c r="D596" s="3" t="s">
        <v>67</v>
      </c>
      <c r="E596" s="32">
        <v>1000</v>
      </c>
      <c r="F596" s="6" t="s">
        <v>7913</v>
      </c>
      <c r="G596" s="6" t="s">
        <v>7914</v>
      </c>
      <c r="H596" s="3" t="s">
        <v>5062</v>
      </c>
      <c r="I596" s="3" t="s">
        <v>5063</v>
      </c>
    </row>
    <row r="597" spans="1:9" s="13" customFormat="1" ht="20.100000000000001" customHeight="1">
      <c r="A597" s="36">
        <v>3</v>
      </c>
      <c r="B597" s="5" t="s">
        <v>5475</v>
      </c>
      <c r="C597" s="3" t="s">
        <v>34</v>
      </c>
      <c r="D597" s="3" t="s">
        <v>67</v>
      </c>
      <c r="E597" s="27">
        <v>1200</v>
      </c>
      <c r="F597" s="3" t="s">
        <v>7250</v>
      </c>
      <c r="G597" s="3" t="s">
        <v>7265</v>
      </c>
      <c r="H597" s="3" t="s">
        <v>5470</v>
      </c>
      <c r="I597" s="3" t="s">
        <v>5471</v>
      </c>
    </row>
    <row r="598" spans="1:9" s="13" customFormat="1" ht="20.100000000000001" customHeight="1">
      <c r="A598" s="36">
        <v>3</v>
      </c>
      <c r="B598" s="5" t="s">
        <v>7266</v>
      </c>
      <c r="C598" s="3" t="s">
        <v>66</v>
      </c>
      <c r="D598" s="3" t="s">
        <v>67</v>
      </c>
      <c r="E598" s="27">
        <v>1100</v>
      </c>
      <c r="F598" s="3" t="s">
        <v>7249</v>
      </c>
      <c r="G598" s="3" t="s">
        <v>7119</v>
      </c>
      <c r="H598" s="3" t="s">
        <v>7267</v>
      </c>
      <c r="I598" s="3" t="s">
        <v>7268</v>
      </c>
    </row>
    <row r="599" spans="1:9" s="13" customFormat="1" ht="20.100000000000001" customHeight="1">
      <c r="A599" s="36">
        <v>3</v>
      </c>
      <c r="B599" s="5" t="s">
        <v>5476</v>
      </c>
      <c r="C599" s="3" t="s">
        <v>36</v>
      </c>
      <c r="D599" s="3" t="s">
        <v>10</v>
      </c>
      <c r="E599" s="27">
        <v>150</v>
      </c>
      <c r="F599" s="3" t="s">
        <v>1080</v>
      </c>
      <c r="G599" s="3" t="s">
        <v>1099</v>
      </c>
      <c r="H599" s="3" t="s">
        <v>5477</v>
      </c>
      <c r="I599" s="3" t="s">
        <v>5478</v>
      </c>
    </row>
    <row r="600" spans="1:9" s="13" customFormat="1" ht="20.100000000000001" customHeight="1">
      <c r="A600" s="36">
        <v>3</v>
      </c>
      <c r="B600" s="5" t="s">
        <v>7286</v>
      </c>
      <c r="C600" s="3" t="s">
        <v>101</v>
      </c>
      <c r="D600" s="3" t="s">
        <v>10</v>
      </c>
      <c r="E600" s="27">
        <v>120</v>
      </c>
      <c r="F600" s="3" t="s">
        <v>3832</v>
      </c>
      <c r="G600" s="3" t="s">
        <v>7285</v>
      </c>
      <c r="H600" s="3" t="s">
        <v>7287</v>
      </c>
      <c r="I600" s="3" t="s">
        <v>7288</v>
      </c>
    </row>
    <row r="601" spans="1:9" s="13" customFormat="1" ht="20.100000000000001" customHeight="1">
      <c r="A601" s="36">
        <v>3</v>
      </c>
      <c r="B601" s="5" t="s">
        <v>7275</v>
      </c>
      <c r="C601" s="3" t="s">
        <v>36</v>
      </c>
      <c r="D601" s="3" t="s">
        <v>10</v>
      </c>
      <c r="E601" s="27">
        <v>81</v>
      </c>
      <c r="F601" s="3" t="s">
        <v>3832</v>
      </c>
      <c r="G601" s="3" t="s">
        <v>7274</v>
      </c>
      <c r="H601" s="3" t="s">
        <v>7276</v>
      </c>
      <c r="I601" s="3" t="s">
        <v>7277</v>
      </c>
    </row>
    <row r="602" spans="1:9" s="13" customFormat="1" ht="20.100000000000001" customHeight="1">
      <c r="A602" s="36">
        <v>3</v>
      </c>
      <c r="B602" s="5" t="s">
        <v>7273</v>
      </c>
      <c r="C602" s="3" t="s">
        <v>101</v>
      </c>
      <c r="D602" s="3" t="s">
        <v>10</v>
      </c>
      <c r="E602" s="27">
        <v>80</v>
      </c>
      <c r="F602" s="3" t="s">
        <v>1080</v>
      </c>
      <c r="G602" s="3" t="s">
        <v>5486</v>
      </c>
      <c r="H602" s="3" t="s">
        <v>5487</v>
      </c>
      <c r="I602" s="3" t="s">
        <v>5488</v>
      </c>
    </row>
    <row r="603" spans="1:9" s="13" customFormat="1" ht="20.100000000000001" customHeight="1">
      <c r="A603" s="36">
        <v>3</v>
      </c>
      <c r="B603" s="5" t="s">
        <v>7281</v>
      </c>
      <c r="C603" s="3" t="s">
        <v>7282</v>
      </c>
      <c r="D603" s="3" t="s">
        <v>10</v>
      </c>
      <c r="E603" s="27">
        <v>72</v>
      </c>
      <c r="F603" s="3" t="s">
        <v>3832</v>
      </c>
      <c r="G603" s="3" t="s">
        <v>3833</v>
      </c>
      <c r="H603" s="3" t="s">
        <v>7283</v>
      </c>
      <c r="I603" s="3" t="s">
        <v>7284</v>
      </c>
    </row>
    <row r="604" spans="1:9" s="13" customFormat="1" ht="20.100000000000001" customHeight="1">
      <c r="A604" s="36">
        <v>3</v>
      </c>
      <c r="B604" s="5" t="s">
        <v>7270</v>
      </c>
      <c r="C604" s="3" t="s">
        <v>192</v>
      </c>
      <c r="D604" s="3" t="s">
        <v>10</v>
      </c>
      <c r="E604" s="27">
        <v>61</v>
      </c>
      <c r="F604" s="3" t="s">
        <v>1080</v>
      </c>
      <c r="G604" s="3" t="s">
        <v>5424</v>
      </c>
      <c r="H604" s="3" t="s">
        <v>1318</v>
      </c>
      <c r="I604" s="3" t="s">
        <v>5482</v>
      </c>
    </row>
    <row r="605" spans="1:9" s="13" customFormat="1" ht="20.100000000000001" customHeight="1">
      <c r="A605" s="36">
        <v>3</v>
      </c>
      <c r="B605" s="5" t="s">
        <v>5479</v>
      </c>
      <c r="C605" s="3" t="s">
        <v>36</v>
      </c>
      <c r="D605" s="3" t="s">
        <v>10</v>
      </c>
      <c r="E605" s="27">
        <v>48</v>
      </c>
      <c r="F605" s="3" t="s">
        <v>1080</v>
      </c>
      <c r="G605" s="3" t="s">
        <v>1099</v>
      </c>
      <c r="H605" s="3" t="s">
        <v>5480</v>
      </c>
      <c r="I605" s="3" t="s">
        <v>5481</v>
      </c>
    </row>
    <row r="606" spans="1:9" s="13" customFormat="1" ht="20.100000000000001" customHeight="1">
      <c r="A606" s="36">
        <v>3</v>
      </c>
      <c r="B606" s="5" t="s">
        <v>7269</v>
      </c>
      <c r="C606" s="3" t="s">
        <v>36</v>
      </c>
      <c r="D606" s="3" t="s">
        <v>10</v>
      </c>
      <c r="E606" s="27">
        <v>40</v>
      </c>
      <c r="F606" s="3" t="s">
        <v>1080</v>
      </c>
      <c r="G606" s="3" t="s">
        <v>1138</v>
      </c>
      <c r="H606" s="3" t="s">
        <v>1143</v>
      </c>
      <c r="I606" s="3" t="s">
        <v>1144</v>
      </c>
    </row>
    <row r="607" spans="1:9" s="13" customFormat="1" ht="20.100000000000001" customHeight="1">
      <c r="A607" s="36">
        <v>3</v>
      </c>
      <c r="B607" s="5" t="s">
        <v>7278</v>
      </c>
      <c r="C607" s="3" t="s">
        <v>36</v>
      </c>
      <c r="D607" s="3" t="s">
        <v>10</v>
      </c>
      <c r="E607" s="27">
        <v>25</v>
      </c>
      <c r="F607" s="3" t="s">
        <v>3832</v>
      </c>
      <c r="G607" s="3" t="s">
        <v>7274</v>
      </c>
      <c r="H607" s="3" t="s">
        <v>7279</v>
      </c>
      <c r="I607" s="3" t="s">
        <v>7280</v>
      </c>
    </row>
    <row r="608" spans="1:9" s="13" customFormat="1" ht="20.100000000000001" customHeight="1">
      <c r="A608" s="36">
        <v>3</v>
      </c>
      <c r="B608" s="5" t="s">
        <v>7271</v>
      </c>
      <c r="C608" s="3" t="s">
        <v>34</v>
      </c>
      <c r="D608" s="3" t="s">
        <v>10</v>
      </c>
      <c r="E608" s="27">
        <v>20</v>
      </c>
      <c r="F608" s="3" t="s">
        <v>1080</v>
      </c>
      <c r="G608" s="3" t="s">
        <v>5483</v>
      </c>
      <c r="H608" s="3" t="s">
        <v>5484</v>
      </c>
      <c r="I608" s="3" t="s">
        <v>5485</v>
      </c>
    </row>
    <row r="609" spans="1:9" s="13" customFormat="1" ht="20.100000000000001" customHeight="1">
      <c r="A609" s="36">
        <v>3</v>
      </c>
      <c r="B609" s="5" t="s">
        <v>7272</v>
      </c>
      <c r="C609" s="3" t="s">
        <v>36</v>
      </c>
      <c r="D609" s="3" t="s">
        <v>10</v>
      </c>
      <c r="E609" s="27">
        <v>15</v>
      </c>
      <c r="F609" s="3" t="s">
        <v>1080</v>
      </c>
      <c r="G609" s="3" t="s">
        <v>5464</v>
      </c>
      <c r="H609" s="3" t="s">
        <v>5465</v>
      </c>
      <c r="I609" s="3" t="s">
        <v>1133</v>
      </c>
    </row>
    <row r="610" spans="1:9" s="13" customFormat="1" ht="20.100000000000001" customHeight="1">
      <c r="A610" s="36">
        <v>3</v>
      </c>
      <c r="B610" s="23" t="s">
        <v>5844</v>
      </c>
      <c r="C610" s="3" t="s">
        <v>34</v>
      </c>
      <c r="D610" s="3" t="s">
        <v>5845</v>
      </c>
      <c r="E610" s="27">
        <v>200</v>
      </c>
      <c r="F610" s="3" t="s">
        <v>5836</v>
      </c>
      <c r="G610" s="3" t="s">
        <v>5843</v>
      </c>
      <c r="H610" s="3" t="s">
        <v>5846</v>
      </c>
      <c r="I610" s="3" t="s">
        <v>5847</v>
      </c>
    </row>
    <row r="611" spans="1:9" s="13" customFormat="1" ht="20.100000000000001" customHeight="1">
      <c r="A611" s="36">
        <v>3</v>
      </c>
      <c r="B611" s="5" t="s">
        <v>5906</v>
      </c>
      <c r="C611" s="3" t="s">
        <v>36</v>
      </c>
      <c r="D611" s="3" t="s">
        <v>10</v>
      </c>
      <c r="E611" s="27">
        <v>85</v>
      </c>
      <c r="F611" s="3" t="s">
        <v>5891</v>
      </c>
      <c r="G611" s="6" t="s">
        <v>1643</v>
      </c>
      <c r="H611" s="3" t="s">
        <v>5907</v>
      </c>
      <c r="I611" s="3" t="s">
        <v>5908</v>
      </c>
    </row>
    <row r="612" spans="1:9" s="13" customFormat="1" ht="20.100000000000001" customHeight="1">
      <c r="A612" s="36">
        <v>3</v>
      </c>
      <c r="B612" s="5" t="s">
        <v>5903</v>
      </c>
      <c r="C612" s="3" t="s">
        <v>36</v>
      </c>
      <c r="D612" s="3" t="s">
        <v>10</v>
      </c>
      <c r="E612" s="27">
        <v>70</v>
      </c>
      <c r="F612" s="3" t="s">
        <v>11</v>
      </c>
      <c r="G612" s="6" t="s">
        <v>1643</v>
      </c>
      <c r="H612" s="3" t="s">
        <v>5904</v>
      </c>
      <c r="I612" s="3" t="s">
        <v>5905</v>
      </c>
    </row>
    <row r="613" spans="1:9" s="13" customFormat="1" ht="20.100000000000001" customHeight="1">
      <c r="A613" s="36">
        <v>3</v>
      </c>
      <c r="B613" s="23" t="s">
        <v>5968</v>
      </c>
      <c r="C613" s="3" t="s">
        <v>5969</v>
      </c>
      <c r="D613" s="3" t="s">
        <v>10</v>
      </c>
      <c r="E613" s="18">
        <v>60</v>
      </c>
      <c r="F613" s="3" t="s">
        <v>5966</v>
      </c>
      <c r="G613" s="3" t="s">
        <v>5967</v>
      </c>
      <c r="H613" s="3" t="s">
        <v>5970</v>
      </c>
      <c r="I613" s="3" t="s">
        <v>5971</v>
      </c>
    </row>
    <row r="614" spans="1:9" s="13" customFormat="1" ht="20.100000000000001" customHeight="1">
      <c r="A614" s="36">
        <v>3</v>
      </c>
      <c r="B614" s="5" t="s">
        <v>5894</v>
      </c>
      <c r="C614" s="3" t="s">
        <v>35</v>
      </c>
      <c r="D614" s="3" t="s">
        <v>1644</v>
      </c>
      <c r="E614" s="18">
        <v>48</v>
      </c>
      <c r="F614" s="3" t="s">
        <v>5891</v>
      </c>
      <c r="G614" s="6" t="s">
        <v>1643</v>
      </c>
      <c r="H614" s="3" t="s">
        <v>5895</v>
      </c>
      <c r="I614" s="3" t="s">
        <v>5896</v>
      </c>
    </row>
    <row r="615" spans="1:9" s="13" customFormat="1" ht="20.100000000000001" customHeight="1">
      <c r="A615" s="36">
        <v>3</v>
      </c>
      <c r="B615" s="5" t="s">
        <v>5897</v>
      </c>
      <c r="C615" s="3" t="s">
        <v>35</v>
      </c>
      <c r="D615" s="3" t="s">
        <v>1644</v>
      </c>
      <c r="E615" s="18">
        <v>48</v>
      </c>
      <c r="F615" s="3" t="s">
        <v>11</v>
      </c>
      <c r="G615" s="6" t="s">
        <v>1643</v>
      </c>
      <c r="H615" s="3" t="s">
        <v>5895</v>
      </c>
      <c r="I615" s="3" t="s">
        <v>202</v>
      </c>
    </row>
    <row r="616" spans="1:9" s="13" customFormat="1" ht="20.100000000000001" customHeight="1">
      <c r="A616" s="36">
        <v>3</v>
      </c>
      <c r="B616" s="5" t="s">
        <v>5898</v>
      </c>
      <c r="C616" s="3" t="s">
        <v>35</v>
      </c>
      <c r="D616" s="3" t="s">
        <v>1644</v>
      </c>
      <c r="E616" s="18">
        <v>48</v>
      </c>
      <c r="F616" s="3" t="s">
        <v>5891</v>
      </c>
      <c r="G616" s="6" t="s">
        <v>1643</v>
      </c>
      <c r="H616" s="3" t="s">
        <v>5895</v>
      </c>
      <c r="I616" s="3" t="s">
        <v>203</v>
      </c>
    </row>
    <row r="617" spans="1:9" s="13" customFormat="1" ht="20.100000000000001" customHeight="1">
      <c r="A617" s="36">
        <v>3</v>
      </c>
      <c r="B617" s="5" t="s">
        <v>5899</v>
      </c>
      <c r="C617" s="3" t="s">
        <v>35</v>
      </c>
      <c r="D617" s="3" t="s">
        <v>1644</v>
      </c>
      <c r="E617" s="18">
        <v>48</v>
      </c>
      <c r="F617" s="3" t="s">
        <v>5891</v>
      </c>
      <c r="G617" s="6" t="s">
        <v>1643</v>
      </c>
      <c r="H617" s="3" t="s">
        <v>5895</v>
      </c>
      <c r="I617" s="3" t="s">
        <v>204</v>
      </c>
    </row>
    <row r="618" spans="1:9" s="13" customFormat="1" ht="20.100000000000001" customHeight="1">
      <c r="A618" s="36">
        <v>3</v>
      </c>
      <c r="B618" s="5" t="s">
        <v>5912</v>
      </c>
      <c r="C618" s="3" t="s">
        <v>5913</v>
      </c>
      <c r="D618" s="3" t="s">
        <v>10</v>
      </c>
      <c r="E618" s="27">
        <v>40</v>
      </c>
      <c r="F618" s="3" t="s">
        <v>11</v>
      </c>
      <c r="G618" s="6" t="s">
        <v>1643</v>
      </c>
      <c r="H618" s="3" t="s">
        <v>5914</v>
      </c>
      <c r="I618" s="3" t="s">
        <v>5915</v>
      </c>
    </row>
    <row r="619" spans="1:9" s="13" customFormat="1" ht="20.100000000000001" customHeight="1">
      <c r="A619" s="36">
        <v>3</v>
      </c>
      <c r="B619" s="5" t="s">
        <v>68</v>
      </c>
      <c r="C619" s="3" t="s">
        <v>35</v>
      </c>
      <c r="D619" s="3" t="s">
        <v>10</v>
      </c>
      <c r="E619" s="27">
        <v>40</v>
      </c>
      <c r="F619" s="3" t="s">
        <v>5939</v>
      </c>
      <c r="G619" s="3" t="s">
        <v>1626</v>
      </c>
      <c r="H619" s="3" t="s">
        <v>69</v>
      </c>
      <c r="I619" s="3" t="s">
        <v>70</v>
      </c>
    </row>
    <row r="620" spans="1:9" s="13" customFormat="1" ht="20.100000000000001" customHeight="1">
      <c r="A620" s="36">
        <v>3</v>
      </c>
      <c r="B620" s="5" t="s">
        <v>99</v>
      </c>
      <c r="C620" s="3" t="s">
        <v>35</v>
      </c>
      <c r="D620" s="3" t="s">
        <v>10</v>
      </c>
      <c r="E620" s="27">
        <v>35</v>
      </c>
      <c r="F620" s="3" t="s">
        <v>11</v>
      </c>
      <c r="G620" s="3" t="s">
        <v>77</v>
      </c>
      <c r="H620" s="3" t="s">
        <v>93</v>
      </c>
      <c r="I620" s="3" t="s">
        <v>94</v>
      </c>
    </row>
    <row r="621" spans="1:9" s="13" customFormat="1" ht="20.100000000000001" customHeight="1">
      <c r="A621" s="36">
        <v>3</v>
      </c>
      <c r="B621" s="5" t="s">
        <v>5930</v>
      </c>
      <c r="C621" s="3" t="s">
        <v>34</v>
      </c>
      <c r="D621" s="3" t="s">
        <v>67</v>
      </c>
      <c r="E621" s="27">
        <v>30</v>
      </c>
      <c r="F621" s="3" t="s">
        <v>11</v>
      </c>
      <c r="G621" s="3" t="s">
        <v>1615</v>
      </c>
      <c r="H621" s="3" t="s">
        <v>132</v>
      </c>
      <c r="I621" s="3" t="s">
        <v>133</v>
      </c>
    </row>
    <row r="622" spans="1:9" s="13" customFormat="1" ht="20.100000000000001" customHeight="1">
      <c r="A622" s="36">
        <v>3</v>
      </c>
      <c r="B622" s="23" t="s">
        <v>5885</v>
      </c>
      <c r="C622" s="3" t="s">
        <v>35</v>
      </c>
      <c r="D622" s="3" t="s">
        <v>10</v>
      </c>
      <c r="E622" s="27">
        <v>20</v>
      </c>
      <c r="F622" s="3" t="s">
        <v>5865</v>
      </c>
      <c r="G622" s="3" t="s">
        <v>5866</v>
      </c>
      <c r="H622" s="3" t="s">
        <v>5886</v>
      </c>
      <c r="I622" s="3" t="s">
        <v>5887</v>
      </c>
    </row>
    <row r="623" spans="1:9" s="13" customFormat="1" ht="20.100000000000001" customHeight="1">
      <c r="A623" s="36">
        <v>3</v>
      </c>
      <c r="B623" s="5" t="s">
        <v>7932</v>
      </c>
      <c r="C623" s="3" t="s">
        <v>192</v>
      </c>
      <c r="D623" s="3" t="s">
        <v>1617</v>
      </c>
      <c r="E623" s="27">
        <v>190</v>
      </c>
      <c r="F623" s="3" t="s">
        <v>7930</v>
      </c>
      <c r="G623" s="3" t="s">
        <v>7931</v>
      </c>
      <c r="H623" s="3" t="s">
        <v>7933</v>
      </c>
      <c r="I623" s="3" t="s">
        <v>7934</v>
      </c>
    </row>
    <row r="624" spans="1:9" s="13" customFormat="1" ht="20.100000000000001" customHeight="1">
      <c r="A624" s="36">
        <v>3</v>
      </c>
      <c r="B624" s="5" t="s">
        <v>7857</v>
      </c>
      <c r="C624" s="3" t="s">
        <v>147</v>
      </c>
      <c r="D624" s="3" t="s">
        <v>10</v>
      </c>
      <c r="E624" s="27">
        <v>170</v>
      </c>
      <c r="F624" s="6" t="s">
        <v>5011</v>
      </c>
      <c r="G624" s="6"/>
      <c r="H624" s="3" t="s">
        <v>7855</v>
      </c>
      <c r="I624" s="3" t="s">
        <v>7856</v>
      </c>
    </row>
    <row r="625" spans="1:9" s="13" customFormat="1" ht="20.100000000000001" customHeight="1">
      <c r="A625" s="36">
        <v>3</v>
      </c>
      <c r="B625" s="5" t="s">
        <v>7858</v>
      </c>
      <c r="C625" s="3" t="s">
        <v>4796</v>
      </c>
      <c r="D625" s="3" t="s">
        <v>1551</v>
      </c>
      <c r="E625" s="27">
        <v>111</v>
      </c>
      <c r="F625" s="6" t="s">
        <v>5011</v>
      </c>
      <c r="G625" s="6"/>
      <c r="H625" s="3" t="s">
        <v>7859</v>
      </c>
      <c r="I625" s="3" t="s">
        <v>7860</v>
      </c>
    </row>
    <row r="626" spans="1:9" s="13" customFormat="1" ht="20.100000000000001" customHeight="1">
      <c r="A626" s="36">
        <v>3</v>
      </c>
      <c r="B626" s="5" t="s">
        <v>5090</v>
      </c>
      <c r="C626" s="3" t="s">
        <v>35</v>
      </c>
      <c r="D626" s="3" t="s">
        <v>10</v>
      </c>
      <c r="E626" s="27">
        <v>3386</v>
      </c>
      <c r="F626" s="3" t="s">
        <v>1646</v>
      </c>
      <c r="G626" s="3" t="s">
        <v>12</v>
      </c>
      <c r="H626" s="3" t="s">
        <v>216</v>
      </c>
      <c r="I626" s="3" t="s">
        <v>217</v>
      </c>
    </row>
    <row r="627" spans="1:9" s="13" customFormat="1" ht="20.100000000000001" customHeight="1">
      <c r="A627" s="36">
        <v>3</v>
      </c>
      <c r="B627" s="5" t="s">
        <v>7886</v>
      </c>
      <c r="C627" s="3" t="s">
        <v>35</v>
      </c>
      <c r="D627" s="3" t="s">
        <v>7887</v>
      </c>
      <c r="E627" s="27">
        <v>1820</v>
      </c>
      <c r="F627" s="3" t="s">
        <v>7884</v>
      </c>
      <c r="G627" s="3" t="s">
        <v>7885</v>
      </c>
      <c r="H627" s="3" t="s">
        <v>7888</v>
      </c>
      <c r="I627" s="3" t="s">
        <v>7889</v>
      </c>
    </row>
    <row r="628" spans="1:9" s="13" customFormat="1" ht="20.100000000000001" customHeight="1">
      <c r="A628" s="36">
        <v>3</v>
      </c>
      <c r="B628" s="5" t="s">
        <v>7890</v>
      </c>
      <c r="C628" s="3" t="s">
        <v>35</v>
      </c>
      <c r="D628" s="3" t="s">
        <v>7887</v>
      </c>
      <c r="E628" s="27">
        <v>340</v>
      </c>
      <c r="F628" s="3" t="s">
        <v>7884</v>
      </c>
      <c r="G628" s="3" t="s">
        <v>7885</v>
      </c>
      <c r="H628" s="3" t="s">
        <v>7888</v>
      </c>
      <c r="I628" s="3" t="s">
        <v>7889</v>
      </c>
    </row>
    <row r="629" spans="1:9" s="13" customFormat="1" ht="20.100000000000001" customHeight="1">
      <c r="A629" s="36">
        <v>3</v>
      </c>
      <c r="B629" s="5" t="s">
        <v>7923</v>
      </c>
      <c r="C629" s="3" t="s">
        <v>35</v>
      </c>
      <c r="D629" s="3" t="s">
        <v>10</v>
      </c>
      <c r="E629" s="27">
        <v>45</v>
      </c>
      <c r="F629" s="3" t="s">
        <v>7921</v>
      </c>
      <c r="G629" s="3" t="s">
        <v>7922</v>
      </c>
      <c r="H629" s="3" t="s">
        <v>7924</v>
      </c>
      <c r="I629" s="3" t="s">
        <v>7925</v>
      </c>
    </row>
    <row r="630" spans="1:9" s="13" customFormat="1" ht="20.100000000000001" customHeight="1">
      <c r="A630" s="36">
        <v>3</v>
      </c>
      <c r="B630" s="5" t="s">
        <v>5698</v>
      </c>
      <c r="C630" s="3" t="s">
        <v>35</v>
      </c>
      <c r="D630" s="3" t="s">
        <v>10</v>
      </c>
      <c r="E630" s="18">
        <v>900</v>
      </c>
      <c r="F630" s="3" t="s">
        <v>1503</v>
      </c>
      <c r="G630" s="3" t="s">
        <v>1504</v>
      </c>
      <c r="H630" s="3" t="s">
        <v>1520</v>
      </c>
      <c r="I630" s="3" t="s">
        <v>7880</v>
      </c>
    </row>
    <row r="631" spans="1:9" s="13" customFormat="1" ht="20.100000000000001" customHeight="1">
      <c r="A631" s="36">
        <v>3</v>
      </c>
      <c r="B631" s="5" t="s">
        <v>5717</v>
      </c>
      <c r="C631" s="3" t="s">
        <v>195</v>
      </c>
      <c r="D631" s="3" t="s">
        <v>10</v>
      </c>
      <c r="E631" s="27">
        <v>850</v>
      </c>
      <c r="F631" s="3" t="s">
        <v>1503</v>
      </c>
      <c r="G631" s="3" t="s">
        <v>5701</v>
      </c>
      <c r="H631" s="3" t="s">
        <v>5718</v>
      </c>
      <c r="I631" s="3" t="s">
        <v>5719</v>
      </c>
    </row>
    <row r="632" spans="1:9" s="13" customFormat="1" ht="20.100000000000001" customHeight="1">
      <c r="A632" s="36">
        <v>3</v>
      </c>
      <c r="B632" s="5" t="s">
        <v>5778</v>
      </c>
      <c r="C632" s="3" t="s">
        <v>35</v>
      </c>
      <c r="D632" s="3" t="s">
        <v>10</v>
      </c>
      <c r="E632" s="27">
        <v>710</v>
      </c>
      <c r="F632" s="3" t="s">
        <v>1503</v>
      </c>
      <c r="G632" s="6" t="s">
        <v>1529</v>
      </c>
      <c r="H632" s="3" t="s">
        <v>5779</v>
      </c>
      <c r="I632" s="3" t="s">
        <v>5780</v>
      </c>
    </row>
    <row r="633" spans="1:9" s="13" customFormat="1" ht="20.100000000000001" customHeight="1">
      <c r="A633" s="36">
        <v>3</v>
      </c>
      <c r="B633" s="5" t="s">
        <v>5714</v>
      </c>
      <c r="C633" s="3" t="s">
        <v>5612</v>
      </c>
      <c r="D633" s="3" t="s">
        <v>10</v>
      </c>
      <c r="E633" s="18">
        <v>300</v>
      </c>
      <c r="F633" s="3" t="s">
        <v>1503</v>
      </c>
      <c r="G633" s="3" t="s">
        <v>5701</v>
      </c>
      <c r="H633" s="3" t="s">
        <v>5715</v>
      </c>
      <c r="I633" s="3" t="s">
        <v>5716</v>
      </c>
    </row>
    <row r="634" spans="1:9" s="13" customFormat="1" ht="20.100000000000001" customHeight="1">
      <c r="A634" s="36">
        <v>3</v>
      </c>
      <c r="B634" s="5" t="s">
        <v>5711</v>
      </c>
      <c r="C634" s="3" t="s">
        <v>35</v>
      </c>
      <c r="D634" s="3" t="s">
        <v>10</v>
      </c>
      <c r="E634" s="18">
        <v>280</v>
      </c>
      <c r="F634" s="3" t="s">
        <v>1503</v>
      </c>
      <c r="G634" s="3" t="s">
        <v>5701</v>
      </c>
      <c r="H634" s="3" t="s">
        <v>5712</v>
      </c>
      <c r="I634" s="3" t="s">
        <v>5713</v>
      </c>
    </row>
    <row r="635" spans="1:9" s="13" customFormat="1" ht="20.100000000000001" customHeight="1">
      <c r="A635" s="36">
        <v>3</v>
      </c>
      <c r="B635" s="5" t="s">
        <v>5764</v>
      </c>
      <c r="C635" s="3" t="s">
        <v>35</v>
      </c>
      <c r="D635" s="3" t="s">
        <v>10</v>
      </c>
      <c r="E635" s="18">
        <v>200</v>
      </c>
      <c r="F635" s="3" t="s">
        <v>1503</v>
      </c>
      <c r="G635" s="3" t="s">
        <v>5760</v>
      </c>
      <c r="H635" s="3" t="s">
        <v>5765</v>
      </c>
      <c r="I635" s="3" t="s">
        <v>5766</v>
      </c>
    </row>
    <row r="636" spans="1:9" s="13" customFormat="1" ht="20.100000000000001" customHeight="1">
      <c r="A636" s="36">
        <v>3</v>
      </c>
      <c r="B636" s="5" t="s">
        <v>5776</v>
      </c>
      <c r="C636" s="3" t="s">
        <v>35</v>
      </c>
      <c r="D636" s="3" t="s">
        <v>67</v>
      </c>
      <c r="E636" s="27">
        <v>200</v>
      </c>
      <c r="F636" s="3" t="s">
        <v>1503</v>
      </c>
      <c r="G636" s="6" t="s">
        <v>1529</v>
      </c>
      <c r="H636" s="3" t="s">
        <v>1535</v>
      </c>
      <c r="I636" s="3" t="s">
        <v>5777</v>
      </c>
    </row>
    <row r="637" spans="1:9" s="13" customFormat="1" ht="20.100000000000001" customHeight="1">
      <c r="A637" s="36">
        <v>3</v>
      </c>
      <c r="B637" s="5" t="s">
        <v>5752</v>
      </c>
      <c r="C637" s="3" t="s">
        <v>195</v>
      </c>
      <c r="D637" s="3" t="s">
        <v>10</v>
      </c>
      <c r="E637" s="18">
        <v>150</v>
      </c>
      <c r="F637" s="3" t="s">
        <v>1503</v>
      </c>
      <c r="G637" s="53" t="s">
        <v>5743</v>
      </c>
      <c r="H637" s="3" t="s">
        <v>5753</v>
      </c>
      <c r="I637" s="3" t="s">
        <v>5754</v>
      </c>
    </row>
    <row r="638" spans="1:9" s="13" customFormat="1" ht="20.100000000000001" customHeight="1">
      <c r="A638" s="36">
        <v>3</v>
      </c>
      <c r="B638" s="5" t="s">
        <v>5781</v>
      </c>
      <c r="C638" s="3" t="s">
        <v>35</v>
      </c>
      <c r="D638" s="3" t="s">
        <v>10</v>
      </c>
      <c r="E638" s="27">
        <v>150</v>
      </c>
      <c r="F638" s="3" t="s">
        <v>1503</v>
      </c>
      <c r="G638" s="6" t="s">
        <v>1529</v>
      </c>
      <c r="H638" s="3" t="s">
        <v>5782</v>
      </c>
      <c r="I638" s="3" t="s">
        <v>5783</v>
      </c>
    </row>
    <row r="639" spans="1:9" s="13" customFormat="1" ht="20.100000000000001" customHeight="1">
      <c r="A639" s="36">
        <v>3</v>
      </c>
      <c r="B639" s="5" t="s">
        <v>5751</v>
      </c>
      <c r="C639" s="3" t="s">
        <v>195</v>
      </c>
      <c r="D639" s="3" t="s">
        <v>10</v>
      </c>
      <c r="E639" s="27">
        <v>140</v>
      </c>
      <c r="F639" s="3" t="s">
        <v>1503</v>
      </c>
      <c r="G639" s="3" t="s">
        <v>5743</v>
      </c>
      <c r="H639" s="3" t="s">
        <v>5749</v>
      </c>
      <c r="I639" s="3" t="s">
        <v>5750</v>
      </c>
    </row>
    <row r="640" spans="1:9" s="13" customFormat="1" ht="20.100000000000001" customHeight="1">
      <c r="A640" s="36">
        <v>3</v>
      </c>
      <c r="B640" s="5" t="s">
        <v>5770</v>
      </c>
      <c r="C640" s="3" t="s">
        <v>5612</v>
      </c>
      <c r="D640" s="3" t="s">
        <v>10</v>
      </c>
      <c r="E640" s="27">
        <v>138.38999999999999</v>
      </c>
      <c r="F640" s="6" t="s">
        <v>1503</v>
      </c>
      <c r="G640" s="6" t="s">
        <v>1529</v>
      </c>
      <c r="H640" s="3" t="s">
        <v>5771</v>
      </c>
      <c r="I640" s="3" t="s">
        <v>5772</v>
      </c>
    </row>
    <row r="641" spans="1:9" s="13" customFormat="1" ht="20.100000000000001" customHeight="1">
      <c r="A641" s="36">
        <v>3</v>
      </c>
      <c r="B641" s="5" t="s">
        <v>5690</v>
      </c>
      <c r="C641" s="3" t="s">
        <v>195</v>
      </c>
      <c r="D641" s="3" t="s">
        <v>10</v>
      </c>
      <c r="E641" s="27">
        <v>90</v>
      </c>
      <c r="F641" s="3" t="s">
        <v>5017</v>
      </c>
      <c r="G641" s="3" t="s">
        <v>5018</v>
      </c>
      <c r="H641" s="3" t="s">
        <v>5691</v>
      </c>
      <c r="I641" s="3" t="s">
        <v>5692</v>
      </c>
    </row>
    <row r="642" spans="1:9" s="13" customFormat="1" ht="20.100000000000001" customHeight="1">
      <c r="A642" s="36">
        <v>3</v>
      </c>
      <c r="B642" s="5" t="s">
        <v>5800</v>
      </c>
      <c r="C642" s="3" t="s">
        <v>35</v>
      </c>
      <c r="D642" s="3" t="s">
        <v>10</v>
      </c>
      <c r="E642" s="27">
        <v>80</v>
      </c>
      <c r="F642" s="3" t="s">
        <v>1503</v>
      </c>
      <c r="G642" s="3" t="s">
        <v>5786</v>
      </c>
      <c r="H642" s="3" t="s">
        <v>5801</v>
      </c>
      <c r="I642" s="3">
        <v>5497</v>
      </c>
    </row>
    <row r="643" spans="1:9" s="13" customFormat="1" ht="20.100000000000001" customHeight="1">
      <c r="A643" s="36">
        <v>3</v>
      </c>
      <c r="B643" s="5" t="s">
        <v>6758</v>
      </c>
      <c r="C643" s="3" t="s">
        <v>192</v>
      </c>
      <c r="D643" s="3" t="s">
        <v>10</v>
      </c>
      <c r="E643" s="27">
        <v>80</v>
      </c>
      <c r="F643" s="6" t="s">
        <v>6664</v>
      </c>
      <c r="G643" s="6" t="s">
        <v>6757</v>
      </c>
      <c r="H643" s="3" t="s">
        <v>6759</v>
      </c>
      <c r="I643" s="3" t="s">
        <v>6760</v>
      </c>
    </row>
    <row r="644" spans="1:9" s="13" customFormat="1" ht="20.100000000000001" customHeight="1">
      <c r="A644" s="36">
        <v>3</v>
      </c>
      <c r="B644" s="5" t="s">
        <v>6754</v>
      </c>
      <c r="C644" s="3" t="s">
        <v>66</v>
      </c>
      <c r="D644" s="3" t="s">
        <v>10</v>
      </c>
      <c r="E644" s="18">
        <v>50</v>
      </c>
      <c r="F644" s="6" t="s">
        <v>6664</v>
      </c>
      <c r="G644" s="6" t="s">
        <v>6753</v>
      </c>
      <c r="H644" s="3" t="s">
        <v>6755</v>
      </c>
      <c r="I644" s="3" t="s">
        <v>6756</v>
      </c>
    </row>
    <row r="645" spans="1:9" s="13" customFormat="1" ht="20.100000000000001" customHeight="1">
      <c r="A645" s="36">
        <v>3</v>
      </c>
      <c r="B645" s="5" t="s">
        <v>6768</v>
      </c>
      <c r="C645" s="3" t="s">
        <v>35</v>
      </c>
      <c r="D645" s="3" t="s">
        <v>10</v>
      </c>
      <c r="E645" s="27">
        <v>30</v>
      </c>
      <c r="F645" s="3" t="s">
        <v>6664</v>
      </c>
      <c r="G645" s="3" t="s">
        <v>6688</v>
      </c>
      <c r="H645" s="3" t="s">
        <v>6689</v>
      </c>
      <c r="I645" s="3" t="s">
        <v>6690</v>
      </c>
    </row>
    <row r="646" spans="1:9" s="13" customFormat="1" ht="20.100000000000001" customHeight="1">
      <c r="A646" s="36">
        <v>3</v>
      </c>
      <c r="B646" s="5" t="s">
        <v>6761</v>
      </c>
      <c r="C646" s="3" t="s">
        <v>35</v>
      </c>
      <c r="D646" s="3" t="s">
        <v>10</v>
      </c>
      <c r="E646" s="18">
        <v>29</v>
      </c>
      <c r="F646" s="6" t="s">
        <v>929</v>
      </c>
      <c r="G646" s="6" t="s">
        <v>968</v>
      </c>
      <c r="H646" s="3" t="s">
        <v>6762</v>
      </c>
      <c r="I646" s="3" t="s">
        <v>6763</v>
      </c>
    </row>
    <row r="647" spans="1:9" s="13" customFormat="1" ht="20.100000000000001" customHeight="1">
      <c r="A647" s="36">
        <v>3</v>
      </c>
      <c r="B647" s="5" t="s">
        <v>6764</v>
      </c>
      <c r="C647" s="3" t="s">
        <v>36</v>
      </c>
      <c r="D647" s="3" t="s">
        <v>10</v>
      </c>
      <c r="E647" s="27">
        <v>27</v>
      </c>
      <c r="F647" s="3" t="s">
        <v>6664</v>
      </c>
      <c r="G647" s="6" t="s">
        <v>6679</v>
      </c>
      <c r="H647" s="3" t="s">
        <v>6765</v>
      </c>
      <c r="I647" s="3" t="s">
        <v>6766</v>
      </c>
    </row>
    <row r="648" spans="1:9" s="13" customFormat="1" ht="20.100000000000001" customHeight="1">
      <c r="A648" s="36">
        <v>3</v>
      </c>
      <c r="B648" s="5" t="s">
        <v>6769</v>
      </c>
      <c r="C648" s="3" t="s">
        <v>6746</v>
      </c>
      <c r="D648" s="3" t="s">
        <v>6736</v>
      </c>
      <c r="E648" s="18">
        <v>25</v>
      </c>
      <c r="F648" s="6" t="s">
        <v>6664</v>
      </c>
      <c r="G648" s="6" t="s">
        <v>6744</v>
      </c>
      <c r="H648" s="3" t="s">
        <v>6747</v>
      </c>
      <c r="I648" s="3" t="s">
        <v>6748</v>
      </c>
    </row>
    <row r="649" spans="1:9" s="13" customFormat="1" ht="20.100000000000001" customHeight="1">
      <c r="A649" s="36">
        <v>3</v>
      </c>
      <c r="B649" s="5" t="s">
        <v>6767</v>
      </c>
      <c r="C649" s="3" t="s">
        <v>6731</v>
      </c>
      <c r="D649" s="3" t="s">
        <v>6736</v>
      </c>
      <c r="E649" s="27">
        <v>13</v>
      </c>
      <c r="F649" s="3" t="s">
        <v>6664</v>
      </c>
      <c r="G649" s="6" t="s">
        <v>6679</v>
      </c>
      <c r="H649" s="3" t="s">
        <v>6765</v>
      </c>
      <c r="I649" s="3" t="s">
        <v>6766</v>
      </c>
    </row>
    <row r="650" spans="1:9" s="13" customFormat="1" ht="20.100000000000001" customHeight="1">
      <c r="A650" s="36">
        <v>3</v>
      </c>
      <c r="B650" s="5" t="s">
        <v>6770</v>
      </c>
      <c r="C650" s="3" t="s">
        <v>35</v>
      </c>
      <c r="D650" s="3" t="s">
        <v>6736</v>
      </c>
      <c r="E650" s="18">
        <v>12</v>
      </c>
      <c r="F650" s="3" t="s">
        <v>6664</v>
      </c>
      <c r="G650" s="6" t="s">
        <v>2150</v>
      </c>
      <c r="H650" s="3" t="s">
        <v>6750</v>
      </c>
      <c r="I650" s="3" t="s">
        <v>6751</v>
      </c>
    </row>
    <row r="651" spans="1:9" s="13" customFormat="1" ht="20.100000000000001" customHeight="1">
      <c r="A651" s="36">
        <v>3</v>
      </c>
      <c r="B651" s="5" t="s">
        <v>7868</v>
      </c>
      <c r="C651" s="3" t="s">
        <v>7869</v>
      </c>
      <c r="D651" s="3" t="s">
        <v>67</v>
      </c>
      <c r="E651" s="27">
        <v>100</v>
      </c>
      <c r="F651" s="3" t="s">
        <v>7866</v>
      </c>
      <c r="G651" s="3" t="s">
        <v>7867</v>
      </c>
      <c r="H651" s="3" t="s">
        <v>7870</v>
      </c>
      <c r="I651" s="3" t="s">
        <v>7871</v>
      </c>
    </row>
    <row r="652" spans="1:9" s="13" customFormat="1" ht="20.100000000000001" customHeight="1">
      <c r="A652" s="36">
        <v>3</v>
      </c>
      <c r="B652" s="5" t="s">
        <v>7588</v>
      </c>
      <c r="C652" s="3" t="s">
        <v>193</v>
      </c>
      <c r="D652" s="3" t="s">
        <v>10</v>
      </c>
      <c r="E652" s="27">
        <v>81</v>
      </c>
      <c r="F652" s="3" t="s">
        <v>4395</v>
      </c>
      <c r="G652" s="6" t="s">
        <v>4396</v>
      </c>
      <c r="H652" s="17" t="s">
        <v>7589</v>
      </c>
      <c r="I652" s="17" t="s">
        <v>7590</v>
      </c>
    </row>
    <row r="653" spans="1:9" s="13" customFormat="1" ht="20.100000000000001" customHeight="1">
      <c r="A653" s="36">
        <v>3</v>
      </c>
      <c r="B653" s="14" t="s">
        <v>5619</v>
      </c>
      <c r="C653" s="3" t="s">
        <v>192</v>
      </c>
      <c r="D653" s="3" t="s">
        <v>10</v>
      </c>
      <c r="E653" s="18">
        <v>4500</v>
      </c>
      <c r="F653" s="3" t="s">
        <v>1219</v>
      </c>
      <c r="G653" s="3" t="s">
        <v>7774</v>
      </c>
      <c r="H653" s="3" t="s">
        <v>5580</v>
      </c>
      <c r="I653" s="3" t="s">
        <v>5581</v>
      </c>
    </row>
    <row r="654" spans="1:9" s="13" customFormat="1" ht="20.100000000000001" customHeight="1">
      <c r="A654" s="36">
        <v>3</v>
      </c>
      <c r="B654" s="5" t="s">
        <v>5636</v>
      </c>
      <c r="C654" s="3" t="s">
        <v>36</v>
      </c>
      <c r="D654" s="3" t="s">
        <v>10</v>
      </c>
      <c r="E654" s="18">
        <v>2996</v>
      </c>
      <c r="F654" s="6" t="s">
        <v>7778</v>
      </c>
      <c r="G654" s="6" t="s">
        <v>7779</v>
      </c>
      <c r="H654" s="3" t="s">
        <v>1217</v>
      </c>
      <c r="I654" s="3" t="s">
        <v>1218</v>
      </c>
    </row>
    <row r="655" spans="1:9" s="13" customFormat="1" ht="20.100000000000001" customHeight="1">
      <c r="A655" s="36">
        <v>3</v>
      </c>
      <c r="B655" s="5" t="s">
        <v>5642</v>
      </c>
      <c r="C655" s="3" t="s">
        <v>36</v>
      </c>
      <c r="D655" s="3" t="s">
        <v>10</v>
      </c>
      <c r="E655" s="27">
        <v>1412</v>
      </c>
      <c r="F655" s="3" t="s">
        <v>1219</v>
      </c>
      <c r="G655" s="3" t="s">
        <v>7781</v>
      </c>
      <c r="H655" s="3" t="s">
        <v>1238</v>
      </c>
      <c r="I655" s="3" t="s">
        <v>1239</v>
      </c>
    </row>
    <row r="656" spans="1:9" s="13" customFormat="1" ht="20.100000000000001" customHeight="1">
      <c r="A656" s="36">
        <v>3</v>
      </c>
      <c r="B656" s="52" t="s">
        <v>5627</v>
      </c>
      <c r="C656" s="3" t="s">
        <v>35</v>
      </c>
      <c r="D656" s="3" t="s">
        <v>10</v>
      </c>
      <c r="E656" s="18">
        <v>1385</v>
      </c>
      <c r="F656" s="6" t="s">
        <v>1219</v>
      </c>
      <c r="G656" s="3" t="s">
        <v>1229</v>
      </c>
      <c r="H656" s="3" t="s">
        <v>5628</v>
      </c>
      <c r="I656" s="3" t="s">
        <v>5629</v>
      </c>
    </row>
    <row r="657" spans="1:9" s="13" customFormat="1" ht="20.100000000000001" customHeight="1">
      <c r="A657" s="36">
        <v>3</v>
      </c>
      <c r="B657" s="5" t="s">
        <v>5633</v>
      </c>
      <c r="C657" s="3" t="s">
        <v>36</v>
      </c>
      <c r="D657" s="3" t="s">
        <v>10</v>
      </c>
      <c r="E657" s="28">
        <v>500</v>
      </c>
      <c r="F657" s="3" t="s">
        <v>1219</v>
      </c>
      <c r="G657" s="3" t="s">
        <v>1247</v>
      </c>
      <c r="H657" s="3" t="s">
        <v>1300</v>
      </c>
      <c r="I657" s="3" t="s">
        <v>5634</v>
      </c>
    </row>
    <row r="658" spans="1:9" s="13" customFormat="1" ht="20.100000000000001" customHeight="1">
      <c r="A658" s="36">
        <v>3</v>
      </c>
      <c r="B658" s="34" t="s">
        <v>5635</v>
      </c>
      <c r="C658" s="3" t="s">
        <v>36</v>
      </c>
      <c r="D658" s="3" t="s">
        <v>10</v>
      </c>
      <c r="E658" s="28">
        <v>370</v>
      </c>
      <c r="F658" s="6" t="s">
        <v>1219</v>
      </c>
      <c r="G658" s="6" t="s">
        <v>1247</v>
      </c>
      <c r="H658" s="3" t="s">
        <v>1252</v>
      </c>
      <c r="I658" s="3" t="s">
        <v>1253</v>
      </c>
    </row>
    <row r="659" spans="1:9" s="13" customFormat="1" ht="20.100000000000001" customHeight="1">
      <c r="A659" s="36">
        <v>3</v>
      </c>
      <c r="B659" s="5" t="s">
        <v>5632</v>
      </c>
      <c r="C659" s="3" t="s">
        <v>192</v>
      </c>
      <c r="D659" s="3" t="s">
        <v>10</v>
      </c>
      <c r="E659" s="27">
        <v>292</v>
      </c>
      <c r="F659" s="3" t="s">
        <v>1219</v>
      </c>
      <c r="G659" s="3" t="s">
        <v>1254</v>
      </c>
      <c r="H659" s="3" t="s">
        <v>5613</v>
      </c>
      <c r="I659" s="3" t="s">
        <v>1465</v>
      </c>
    </row>
    <row r="660" spans="1:9" s="13" customFormat="1" ht="20.100000000000001" customHeight="1">
      <c r="A660" s="36">
        <v>3</v>
      </c>
      <c r="B660" s="5" t="s">
        <v>5626</v>
      </c>
      <c r="C660" s="3" t="s">
        <v>36</v>
      </c>
      <c r="D660" s="3" t="s">
        <v>10</v>
      </c>
      <c r="E660" s="27">
        <v>200</v>
      </c>
      <c r="F660" s="3" t="s">
        <v>1219</v>
      </c>
      <c r="G660" s="6" t="s">
        <v>7777</v>
      </c>
      <c r="H660" s="3" t="s">
        <v>1314</v>
      </c>
      <c r="I660" s="3" t="s">
        <v>1315</v>
      </c>
    </row>
    <row r="661" spans="1:9" s="13" customFormat="1" ht="20.100000000000001" customHeight="1">
      <c r="A661" s="36">
        <v>3</v>
      </c>
      <c r="B661" s="5" t="s">
        <v>5631</v>
      </c>
      <c r="C661" s="3" t="s">
        <v>35</v>
      </c>
      <c r="D661" s="3" t="s">
        <v>10</v>
      </c>
      <c r="E661" s="27">
        <v>140</v>
      </c>
      <c r="F661" s="3" t="s">
        <v>1219</v>
      </c>
      <c r="G661" s="3" t="s">
        <v>1254</v>
      </c>
      <c r="H661" s="3" t="s">
        <v>5613</v>
      </c>
      <c r="I661" s="3" t="s">
        <v>5614</v>
      </c>
    </row>
    <row r="662" spans="1:9" s="13" customFormat="1" ht="20.100000000000001" customHeight="1">
      <c r="A662" s="36">
        <v>3</v>
      </c>
      <c r="B662" s="5" t="s">
        <v>5624</v>
      </c>
      <c r="C662" s="3" t="s">
        <v>35</v>
      </c>
      <c r="D662" s="3" t="s">
        <v>10</v>
      </c>
      <c r="E662" s="27">
        <v>100</v>
      </c>
      <c r="F662" s="3" t="s">
        <v>1219</v>
      </c>
      <c r="G662" s="3" t="s">
        <v>7776</v>
      </c>
      <c r="H662" s="3" t="s">
        <v>1224</v>
      </c>
      <c r="I662" s="3" t="s">
        <v>1225</v>
      </c>
    </row>
    <row r="663" spans="1:9" s="13" customFormat="1" ht="20.100000000000001" customHeight="1">
      <c r="A663" s="36">
        <v>3</v>
      </c>
      <c r="B663" s="5" t="s">
        <v>5625</v>
      </c>
      <c r="C663" s="3" t="s">
        <v>35</v>
      </c>
      <c r="D663" s="3" t="s">
        <v>10</v>
      </c>
      <c r="E663" s="27">
        <v>100</v>
      </c>
      <c r="F663" s="3" t="s">
        <v>1219</v>
      </c>
      <c r="G663" s="3" t="s">
        <v>7771</v>
      </c>
      <c r="H663" s="3" t="s">
        <v>1224</v>
      </c>
      <c r="I663" s="3" t="s">
        <v>1225</v>
      </c>
    </row>
    <row r="664" spans="1:9" s="13" customFormat="1" ht="20.100000000000001" customHeight="1">
      <c r="A664" s="36">
        <v>3</v>
      </c>
      <c r="B664" s="5" t="s">
        <v>5618</v>
      </c>
      <c r="C664" s="3" t="s">
        <v>192</v>
      </c>
      <c r="D664" s="3" t="s">
        <v>10</v>
      </c>
      <c r="E664" s="27">
        <v>30</v>
      </c>
      <c r="F664" s="3" t="s">
        <v>1219</v>
      </c>
      <c r="G664" s="3" t="s">
        <v>7636</v>
      </c>
      <c r="H664" s="3" t="s">
        <v>5587</v>
      </c>
      <c r="I664" s="3" t="s">
        <v>5588</v>
      </c>
    </row>
    <row r="665" spans="1:9" s="13" customFormat="1" ht="20.100000000000001" customHeight="1">
      <c r="A665" s="36">
        <v>3</v>
      </c>
      <c r="B665" s="14" t="s">
        <v>5623</v>
      </c>
      <c r="C665" s="3" t="s">
        <v>192</v>
      </c>
      <c r="D665" s="3" t="s">
        <v>10</v>
      </c>
      <c r="E665" s="27">
        <v>23</v>
      </c>
      <c r="F665" s="3" t="s">
        <v>1219</v>
      </c>
      <c r="G665" s="3" t="s">
        <v>7775</v>
      </c>
      <c r="H665" s="3" t="s">
        <v>5577</v>
      </c>
      <c r="I665" s="3" t="s">
        <v>5578</v>
      </c>
    </row>
    <row r="666" spans="1:9" s="13" customFormat="1" ht="20.100000000000001" customHeight="1">
      <c r="A666" s="36">
        <v>3</v>
      </c>
      <c r="B666" s="5" t="s">
        <v>5638</v>
      </c>
      <c r="C666" s="3" t="s">
        <v>34</v>
      </c>
      <c r="D666" s="3" t="s">
        <v>10</v>
      </c>
      <c r="E666" s="27">
        <v>20</v>
      </c>
      <c r="F666" s="3" t="s">
        <v>1219</v>
      </c>
      <c r="G666" s="3" t="s">
        <v>7780</v>
      </c>
      <c r="H666" s="3" t="s">
        <v>1328</v>
      </c>
      <c r="I666" s="3" t="s">
        <v>1329</v>
      </c>
    </row>
    <row r="667" spans="1:9" s="13" customFormat="1" ht="20.100000000000001" customHeight="1">
      <c r="A667" s="36">
        <v>3</v>
      </c>
      <c r="B667" s="14" t="s">
        <v>5620</v>
      </c>
      <c r="C667" s="3" t="s">
        <v>192</v>
      </c>
      <c r="D667" s="3" t="s">
        <v>10</v>
      </c>
      <c r="E667" s="27">
        <v>15</v>
      </c>
      <c r="F667" s="3" t="s">
        <v>1219</v>
      </c>
      <c r="G667" s="3" t="s">
        <v>7768</v>
      </c>
      <c r="H667" s="3" t="s">
        <v>5621</v>
      </c>
      <c r="I667" s="3" t="s">
        <v>5622</v>
      </c>
    </row>
    <row r="668" spans="1:9" s="13" customFormat="1" ht="20.100000000000001" customHeight="1">
      <c r="A668" s="36">
        <v>3</v>
      </c>
      <c r="B668" s="5" t="s">
        <v>5637</v>
      </c>
      <c r="C668" s="3" t="s">
        <v>35</v>
      </c>
      <c r="D668" s="3" t="s">
        <v>10</v>
      </c>
      <c r="E668" s="27">
        <v>10</v>
      </c>
      <c r="F668" s="3" t="s">
        <v>1219</v>
      </c>
      <c r="G668" s="3" t="s">
        <v>1240</v>
      </c>
      <c r="H668" s="3" t="s">
        <v>1294</v>
      </c>
      <c r="I668" s="3" t="s">
        <v>1295</v>
      </c>
    </row>
    <row r="669" spans="1:9" s="13" customFormat="1" ht="20.100000000000001" customHeight="1">
      <c r="A669" s="36">
        <v>3</v>
      </c>
      <c r="B669" s="5" t="s">
        <v>5639</v>
      </c>
      <c r="C669" s="3" t="s">
        <v>192</v>
      </c>
      <c r="D669" s="3" t="s">
        <v>67</v>
      </c>
      <c r="E669" s="27">
        <v>5</v>
      </c>
      <c r="F669" s="3" t="s">
        <v>1219</v>
      </c>
      <c r="G669" s="3" t="s">
        <v>7780</v>
      </c>
      <c r="H669" s="3" t="s">
        <v>5640</v>
      </c>
      <c r="I669" s="3" t="s">
        <v>5641</v>
      </c>
    </row>
    <row r="670" spans="1:9" s="13" customFormat="1" ht="20.100000000000001" customHeight="1">
      <c r="A670" s="36">
        <v>3</v>
      </c>
      <c r="B670" s="5" t="s">
        <v>5630</v>
      </c>
      <c r="C670" s="3" t="s">
        <v>36</v>
      </c>
      <c r="D670" s="3" t="s">
        <v>10</v>
      </c>
      <c r="E670" s="18">
        <v>25</v>
      </c>
      <c r="F670" s="3" t="s">
        <v>5603</v>
      </c>
      <c r="G670" s="3" t="s">
        <v>5604</v>
      </c>
      <c r="H670" s="3" t="s">
        <v>1362</v>
      </c>
      <c r="I670" s="3" t="s">
        <v>1363</v>
      </c>
    </row>
    <row r="671" spans="1:9" s="13" customFormat="1" ht="20.100000000000001" customHeight="1">
      <c r="A671" s="36">
        <v>3</v>
      </c>
      <c r="B671" s="5" t="s">
        <v>5256</v>
      </c>
      <c r="C671" s="3" t="s">
        <v>34</v>
      </c>
      <c r="D671" s="3" t="s">
        <v>67</v>
      </c>
      <c r="E671" s="18">
        <v>350</v>
      </c>
      <c r="F671" s="3" t="s">
        <v>6560</v>
      </c>
      <c r="G671" s="6" t="s">
        <v>6561</v>
      </c>
      <c r="H671" s="3" t="s">
        <v>5254</v>
      </c>
      <c r="I671" s="3" t="s">
        <v>5255</v>
      </c>
    </row>
    <row r="672" spans="1:9" s="13" customFormat="1" ht="20.100000000000001" customHeight="1">
      <c r="A672" s="36">
        <v>3</v>
      </c>
      <c r="B672" s="5" t="s">
        <v>5257</v>
      </c>
      <c r="C672" s="3" t="s">
        <v>36</v>
      </c>
      <c r="D672" s="3" t="s">
        <v>10</v>
      </c>
      <c r="E672" s="18">
        <v>196</v>
      </c>
      <c r="F672" s="3" t="s">
        <v>6560</v>
      </c>
      <c r="G672" s="6" t="s">
        <v>6561</v>
      </c>
      <c r="H672" s="3" t="s">
        <v>526</v>
      </c>
      <c r="I672" s="3" t="s">
        <v>527</v>
      </c>
    </row>
    <row r="673" spans="1:9" s="13" customFormat="1" ht="20.100000000000001" customHeight="1">
      <c r="A673" s="36">
        <v>3</v>
      </c>
      <c r="B673" s="5" t="s">
        <v>5253</v>
      </c>
      <c r="C673" s="3" t="s">
        <v>66</v>
      </c>
      <c r="D673" s="3" t="s">
        <v>67</v>
      </c>
      <c r="E673" s="18">
        <v>180</v>
      </c>
      <c r="F673" s="3" t="s">
        <v>2549</v>
      </c>
      <c r="G673" s="6" t="s">
        <v>2550</v>
      </c>
      <c r="H673" s="3" t="s">
        <v>5254</v>
      </c>
      <c r="I673" s="3" t="s">
        <v>5255</v>
      </c>
    </row>
    <row r="674" spans="1:9" s="13" customFormat="1" ht="20.100000000000001" customHeight="1">
      <c r="A674" s="36">
        <v>3</v>
      </c>
      <c r="B674" s="5" t="s">
        <v>6586</v>
      </c>
      <c r="C674" s="3" t="s">
        <v>35</v>
      </c>
      <c r="D674" s="3" t="s">
        <v>10</v>
      </c>
      <c r="E674" s="18">
        <v>138</v>
      </c>
      <c r="F674" s="3" t="s">
        <v>2493</v>
      </c>
      <c r="G674" s="6" t="s">
        <v>6530</v>
      </c>
      <c r="H674" s="3" t="s">
        <v>6587</v>
      </c>
      <c r="I674" s="3" t="s">
        <v>6588</v>
      </c>
    </row>
    <row r="675" spans="1:9" s="13" customFormat="1" ht="20.100000000000001" customHeight="1">
      <c r="A675" s="36">
        <v>3</v>
      </c>
      <c r="B675" s="5" t="s">
        <v>6580</v>
      </c>
      <c r="C675" s="3" t="s">
        <v>66</v>
      </c>
      <c r="D675" s="3" t="s">
        <v>10</v>
      </c>
      <c r="E675" s="18">
        <v>130</v>
      </c>
      <c r="F675" s="3" t="s">
        <v>2493</v>
      </c>
      <c r="G675" s="3" t="s">
        <v>6579</v>
      </c>
      <c r="H675" s="3" t="s">
        <v>6581</v>
      </c>
      <c r="I675" s="3" t="s">
        <v>6582</v>
      </c>
    </row>
    <row r="676" spans="1:9" s="13" customFormat="1" ht="20.100000000000001" customHeight="1">
      <c r="A676" s="36">
        <v>3</v>
      </c>
      <c r="B676" s="5" t="s">
        <v>6568</v>
      </c>
      <c r="C676" s="3" t="s">
        <v>36</v>
      </c>
      <c r="D676" s="3" t="s">
        <v>10</v>
      </c>
      <c r="E676" s="18">
        <v>90</v>
      </c>
      <c r="F676" s="3" t="s">
        <v>6560</v>
      </c>
      <c r="G676" s="6" t="s">
        <v>6561</v>
      </c>
      <c r="H676" s="3" t="s">
        <v>6569</v>
      </c>
      <c r="I676" s="3" t="s">
        <v>6570</v>
      </c>
    </row>
    <row r="677" spans="1:9" s="13" customFormat="1" ht="20.100000000000001" customHeight="1">
      <c r="A677" s="36">
        <v>3</v>
      </c>
      <c r="B677" s="5" t="s">
        <v>6571</v>
      </c>
      <c r="C677" s="3" t="s">
        <v>36</v>
      </c>
      <c r="D677" s="3" t="s">
        <v>10</v>
      </c>
      <c r="E677" s="18">
        <v>90</v>
      </c>
      <c r="F677" s="3" t="s">
        <v>6560</v>
      </c>
      <c r="G677" s="6" t="s">
        <v>6561</v>
      </c>
      <c r="H677" s="3" t="s">
        <v>6569</v>
      </c>
      <c r="I677" s="3" t="s">
        <v>6570</v>
      </c>
    </row>
    <row r="678" spans="1:9" s="13" customFormat="1" ht="20.100000000000001" customHeight="1">
      <c r="A678" s="36">
        <v>3</v>
      </c>
      <c r="B678" s="5" t="s">
        <v>6575</v>
      </c>
      <c r="C678" s="3" t="s">
        <v>6576</v>
      </c>
      <c r="D678" s="3" t="s">
        <v>10</v>
      </c>
      <c r="E678" s="18">
        <v>90</v>
      </c>
      <c r="F678" s="3" t="s">
        <v>2493</v>
      </c>
      <c r="G678" s="3" t="s">
        <v>5259</v>
      </c>
      <c r="H678" s="3" t="s">
        <v>6577</v>
      </c>
      <c r="I678" s="3" t="s">
        <v>6578</v>
      </c>
    </row>
    <row r="679" spans="1:9" s="13" customFormat="1" ht="20.100000000000001" customHeight="1">
      <c r="A679" s="36">
        <v>3</v>
      </c>
      <c r="B679" s="5" t="s">
        <v>5258</v>
      </c>
      <c r="C679" s="3" t="s">
        <v>35</v>
      </c>
      <c r="D679" s="3" t="s">
        <v>10</v>
      </c>
      <c r="E679" s="18">
        <v>89</v>
      </c>
      <c r="F679" s="3" t="s">
        <v>2493</v>
      </c>
      <c r="G679" s="6" t="s">
        <v>2494</v>
      </c>
      <c r="H679" s="3" t="s">
        <v>526</v>
      </c>
      <c r="I679" s="3" t="s">
        <v>527</v>
      </c>
    </row>
    <row r="680" spans="1:9" s="13" customFormat="1" ht="20.100000000000001" customHeight="1">
      <c r="A680" s="36">
        <v>3</v>
      </c>
      <c r="B680" s="5" t="s">
        <v>6546</v>
      </c>
      <c r="C680" s="3" t="s">
        <v>36</v>
      </c>
      <c r="D680" s="3" t="s">
        <v>2776</v>
      </c>
      <c r="E680" s="18">
        <v>83</v>
      </c>
      <c r="F680" s="6" t="s">
        <v>6534</v>
      </c>
      <c r="G680" s="6" t="s">
        <v>6540</v>
      </c>
      <c r="H680" s="17" t="s">
        <v>6547</v>
      </c>
      <c r="I680" s="17" t="s">
        <v>6548</v>
      </c>
    </row>
    <row r="681" spans="1:9" s="13" customFormat="1" ht="20.100000000000001" customHeight="1">
      <c r="A681" s="36">
        <v>3</v>
      </c>
      <c r="B681" s="5" t="s">
        <v>6583</v>
      </c>
      <c r="C681" s="3" t="s">
        <v>6527</v>
      </c>
      <c r="D681" s="3" t="s">
        <v>10</v>
      </c>
      <c r="E681" s="18">
        <v>70</v>
      </c>
      <c r="F681" s="3" t="s">
        <v>2493</v>
      </c>
      <c r="G681" s="3" t="s">
        <v>6512</v>
      </c>
      <c r="H681" s="3" t="s">
        <v>6584</v>
      </c>
      <c r="I681" s="3" t="s">
        <v>6585</v>
      </c>
    </row>
    <row r="682" spans="1:9" s="13" customFormat="1" ht="20.100000000000001" customHeight="1">
      <c r="A682" s="36">
        <v>3</v>
      </c>
      <c r="B682" s="5" t="s">
        <v>5249</v>
      </c>
      <c r="C682" s="3" t="s">
        <v>66</v>
      </c>
      <c r="D682" s="3" t="s">
        <v>10</v>
      </c>
      <c r="E682" s="18">
        <v>55</v>
      </c>
      <c r="F682" s="3" t="s">
        <v>529</v>
      </c>
      <c r="G682" s="3" t="s">
        <v>535</v>
      </c>
      <c r="H682" s="3" t="s">
        <v>5250</v>
      </c>
      <c r="I682" s="3" t="s">
        <v>5251</v>
      </c>
    </row>
    <row r="683" spans="1:9" s="13" customFormat="1" ht="20.100000000000001" customHeight="1">
      <c r="A683" s="36">
        <v>3</v>
      </c>
      <c r="B683" s="5" t="s">
        <v>6553</v>
      </c>
      <c r="C683" s="3" t="s">
        <v>192</v>
      </c>
      <c r="D683" s="3" t="s">
        <v>10</v>
      </c>
      <c r="E683" s="18">
        <v>40</v>
      </c>
      <c r="F683" s="6" t="s">
        <v>6534</v>
      </c>
      <c r="G683" s="6" t="s">
        <v>6552</v>
      </c>
      <c r="H683" s="3" t="s">
        <v>6554</v>
      </c>
      <c r="I683" s="3" t="s">
        <v>6555</v>
      </c>
    </row>
    <row r="684" spans="1:9" s="13" customFormat="1" ht="20.100000000000001" customHeight="1">
      <c r="A684" s="36">
        <v>3</v>
      </c>
      <c r="B684" s="5" t="s">
        <v>6562</v>
      </c>
      <c r="C684" s="3" t="s">
        <v>36</v>
      </c>
      <c r="D684" s="3" t="s">
        <v>10</v>
      </c>
      <c r="E684" s="18">
        <v>40</v>
      </c>
      <c r="F684" s="3" t="s">
        <v>6560</v>
      </c>
      <c r="G684" s="6" t="s">
        <v>6561</v>
      </c>
      <c r="H684" s="3" t="s">
        <v>6563</v>
      </c>
      <c r="I684" s="3" t="s">
        <v>6564</v>
      </c>
    </row>
    <row r="685" spans="1:9" s="13" customFormat="1" ht="20.100000000000001" customHeight="1">
      <c r="A685" s="36">
        <v>3</v>
      </c>
      <c r="B685" s="5" t="s">
        <v>6565</v>
      </c>
      <c r="C685" s="3" t="s">
        <v>36</v>
      </c>
      <c r="D685" s="3" t="s">
        <v>10</v>
      </c>
      <c r="E685" s="18">
        <v>39</v>
      </c>
      <c r="F685" s="3" t="s">
        <v>6560</v>
      </c>
      <c r="G685" s="6" t="s">
        <v>6561</v>
      </c>
      <c r="H685" s="3" t="s">
        <v>6566</v>
      </c>
      <c r="I685" s="3" t="s">
        <v>6567</v>
      </c>
    </row>
    <row r="686" spans="1:9" s="13" customFormat="1" ht="20.100000000000001" customHeight="1">
      <c r="A686" s="36">
        <v>3</v>
      </c>
      <c r="B686" s="5" t="s">
        <v>6536</v>
      </c>
      <c r="C686" s="3" t="s">
        <v>6537</v>
      </c>
      <c r="D686" s="3" t="s">
        <v>10</v>
      </c>
      <c r="E686" s="18">
        <v>30</v>
      </c>
      <c r="F686" s="3" t="s">
        <v>6534</v>
      </c>
      <c r="G686" s="3" t="s">
        <v>6535</v>
      </c>
      <c r="H686" s="3" t="s">
        <v>6538</v>
      </c>
      <c r="I686" s="3" t="s">
        <v>6539</v>
      </c>
    </row>
    <row r="687" spans="1:9" s="13" customFormat="1" ht="20.100000000000001" customHeight="1">
      <c r="A687" s="36">
        <v>3</v>
      </c>
      <c r="B687" s="5" t="s">
        <v>6549</v>
      </c>
      <c r="C687" s="3" t="s">
        <v>66</v>
      </c>
      <c r="D687" s="3" t="s">
        <v>10</v>
      </c>
      <c r="E687" s="18">
        <v>30</v>
      </c>
      <c r="F687" s="3" t="s">
        <v>6534</v>
      </c>
      <c r="G687" s="3" t="s">
        <v>6540</v>
      </c>
      <c r="H687" s="3" t="s">
        <v>6550</v>
      </c>
      <c r="I687" s="3" t="s">
        <v>6551</v>
      </c>
    </row>
    <row r="688" spans="1:9" s="13" customFormat="1" ht="20.100000000000001" customHeight="1">
      <c r="A688" s="36">
        <v>3</v>
      </c>
      <c r="B688" s="5" t="s">
        <v>6557</v>
      </c>
      <c r="C688" s="3" t="s">
        <v>66</v>
      </c>
      <c r="D688" s="3" t="s">
        <v>10</v>
      </c>
      <c r="E688" s="18">
        <v>29</v>
      </c>
      <c r="F688" s="3" t="s">
        <v>6534</v>
      </c>
      <c r="G688" s="3" t="s">
        <v>6556</v>
      </c>
      <c r="H688" s="3" t="s">
        <v>6558</v>
      </c>
      <c r="I688" s="3" t="s">
        <v>6559</v>
      </c>
    </row>
    <row r="689" spans="1:15" s="13" customFormat="1" ht="20.100000000000001" customHeight="1">
      <c r="A689" s="36">
        <v>3</v>
      </c>
      <c r="B689" s="5" t="s">
        <v>6541</v>
      </c>
      <c r="C689" s="3" t="s">
        <v>6542</v>
      </c>
      <c r="D689" s="3" t="s">
        <v>10</v>
      </c>
      <c r="E689" s="18">
        <v>28</v>
      </c>
      <c r="F689" s="3" t="s">
        <v>6534</v>
      </c>
      <c r="G689" s="3" t="s">
        <v>6540</v>
      </c>
      <c r="H689" s="3" t="s">
        <v>6543</v>
      </c>
      <c r="I689" s="3" t="s">
        <v>6544</v>
      </c>
    </row>
    <row r="690" spans="1:15" s="13" customFormat="1" ht="20.100000000000001" customHeight="1">
      <c r="A690" s="36">
        <v>3</v>
      </c>
      <c r="B690" s="5" t="s">
        <v>6545</v>
      </c>
      <c r="C690" s="3" t="s">
        <v>6542</v>
      </c>
      <c r="D690" s="3" t="s">
        <v>10</v>
      </c>
      <c r="E690" s="18">
        <v>25</v>
      </c>
      <c r="F690" s="3" t="s">
        <v>6534</v>
      </c>
      <c r="G690" s="3" t="s">
        <v>6540</v>
      </c>
      <c r="H690" s="3" t="s">
        <v>6543</v>
      </c>
      <c r="I690" s="3" t="s">
        <v>6544</v>
      </c>
    </row>
    <row r="691" spans="1:15" s="13" customFormat="1" ht="20.100000000000001" customHeight="1">
      <c r="A691" s="36">
        <v>3</v>
      </c>
      <c r="B691" s="5" t="s">
        <v>5252</v>
      </c>
      <c r="C691" s="3" t="s">
        <v>36</v>
      </c>
      <c r="D691" s="3" t="s">
        <v>10</v>
      </c>
      <c r="E691" s="18">
        <v>22</v>
      </c>
      <c r="F691" s="3" t="s">
        <v>6534</v>
      </c>
      <c r="G691" s="3" t="s">
        <v>539</v>
      </c>
      <c r="H691" s="3" t="s">
        <v>541</v>
      </c>
      <c r="I691" s="3" t="s">
        <v>2548</v>
      </c>
    </row>
    <row r="692" spans="1:15" s="13" customFormat="1" ht="20.100000000000001" customHeight="1">
      <c r="A692" s="36">
        <v>3</v>
      </c>
      <c r="B692" s="5" t="s">
        <v>5260</v>
      </c>
      <c r="C692" s="3" t="s">
        <v>35</v>
      </c>
      <c r="D692" s="3" t="s">
        <v>10</v>
      </c>
      <c r="E692" s="18">
        <v>20</v>
      </c>
      <c r="F692" s="3" t="s">
        <v>2493</v>
      </c>
      <c r="G692" s="3" t="s">
        <v>5259</v>
      </c>
      <c r="H692" s="3" t="s">
        <v>6573</v>
      </c>
      <c r="I692" s="3" t="s">
        <v>6574</v>
      </c>
    </row>
    <row r="693" spans="1:15" s="13" customFormat="1" ht="20.100000000000001" customHeight="1">
      <c r="A693" s="36">
        <v>3</v>
      </c>
      <c r="B693" s="5" t="s">
        <v>6572</v>
      </c>
      <c r="C693" s="3" t="s">
        <v>35</v>
      </c>
      <c r="D693" s="3" t="s">
        <v>10</v>
      </c>
      <c r="E693" s="18">
        <v>15</v>
      </c>
      <c r="F693" s="3" t="s">
        <v>2493</v>
      </c>
      <c r="G693" s="3" t="s">
        <v>5259</v>
      </c>
      <c r="H693" s="3" t="s">
        <v>6573</v>
      </c>
      <c r="I693" s="3" t="s">
        <v>6574</v>
      </c>
    </row>
    <row r="694" spans="1:15" s="13" customFormat="1" ht="20.100000000000001" customHeight="1">
      <c r="A694" s="36">
        <v>4</v>
      </c>
      <c r="B694" s="23" t="s">
        <v>7964</v>
      </c>
      <c r="C694" s="3" t="s">
        <v>35</v>
      </c>
      <c r="D694" s="3" t="s">
        <v>10</v>
      </c>
      <c r="E694" s="18">
        <v>120</v>
      </c>
      <c r="F694" s="3" t="s">
        <v>7962</v>
      </c>
      <c r="G694" s="3" t="s">
        <v>7963</v>
      </c>
      <c r="H694" s="3" t="s">
        <v>7965</v>
      </c>
      <c r="I694" s="3" t="s">
        <v>7966</v>
      </c>
      <c r="J694" s="8"/>
      <c r="K694" s="8"/>
      <c r="L694" s="8"/>
      <c r="M694" s="8"/>
      <c r="N694" s="8"/>
      <c r="O694" s="8"/>
    </row>
    <row r="695" spans="1:15" s="13" customFormat="1" ht="20.100000000000001" customHeight="1">
      <c r="A695" s="36">
        <v>4</v>
      </c>
      <c r="B695" s="5" t="s">
        <v>6412</v>
      </c>
      <c r="C695" s="3" t="s">
        <v>36</v>
      </c>
      <c r="D695" s="3" t="s">
        <v>10</v>
      </c>
      <c r="E695" s="28">
        <v>149</v>
      </c>
      <c r="F695" s="6" t="s">
        <v>6320</v>
      </c>
      <c r="G695" s="6" t="s">
        <v>6411</v>
      </c>
      <c r="H695" s="3" t="s">
        <v>6413</v>
      </c>
      <c r="I695" s="3" t="s">
        <v>6414</v>
      </c>
    </row>
    <row r="696" spans="1:15" s="13" customFormat="1" ht="20.100000000000001" customHeight="1">
      <c r="A696" s="36">
        <v>4</v>
      </c>
      <c r="B696" s="5" t="s">
        <v>5229</v>
      </c>
      <c r="C696" s="3" t="s">
        <v>36</v>
      </c>
      <c r="D696" s="3" t="s">
        <v>10</v>
      </c>
      <c r="E696" s="28">
        <v>105</v>
      </c>
      <c r="F696" s="6" t="s">
        <v>491</v>
      </c>
      <c r="G696" s="17" t="s">
        <v>492</v>
      </c>
      <c r="H696" s="3" t="s">
        <v>494</v>
      </c>
      <c r="I696" s="3" t="s">
        <v>495</v>
      </c>
    </row>
    <row r="697" spans="1:15" s="13" customFormat="1" ht="20.100000000000001" customHeight="1">
      <c r="A697" s="36">
        <v>4</v>
      </c>
      <c r="B697" s="5" t="s">
        <v>6424</v>
      </c>
      <c r="C697" s="3" t="s">
        <v>66</v>
      </c>
      <c r="D697" s="3" t="s">
        <v>10</v>
      </c>
      <c r="E697" s="28">
        <v>90</v>
      </c>
      <c r="F697" s="3" t="s">
        <v>6321</v>
      </c>
      <c r="G697" s="3" t="s">
        <v>6423</v>
      </c>
      <c r="H697" s="3" t="s">
        <v>6425</v>
      </c>
      <c r="I697" s="3" t="s">
        <v>6426</v>
      </c>
    </row>
    <row r="698" spans="1:15" s="13" customFormat="1" ht="20.100000000000001" customHeight="1">
      <c r="A698" s="36">
        <v>4</v>
      </c>
      <c r="B698" s="5" t="s">
        <v>6416</v>
      </c>
      <c r="C698" s="3" t="s">
        <v>66</v>
      </c>
      <c r="D698" s="3" t="s">
        <v>10</v>
      </c>
      <c r="E698" s="28">
        <v>75</v>
      </c>
      <c r="F698" s="3" t="s">
        <v>6320</v>
      </c>
      <c r="G698" s="3" t="s">
        <v>6415</v>
      </c>
      <c r="H698" s="3" t="s">
        <v>6417</v>
      </c>
      <c r="I698" s="3" t="s">
        <v>6418</v>
      </c>
    </row>
    <row r="699" spans="1:15" s="13" customFormat="1" ht="20.100000000000001" customHeight="1">
      <c r="A699" s="36">
        <v>4</v>
      </c>
      <c r="B699" s="5" t="s">
        <v>5231</v>
      </c>
      <c r="C699" s="3" t="s">
        <v>35</v>
      </c>
      <c r="D699" s="3" t="s">
        <v>10</v>
      </c>
      <c r="E699" s="28">
        <v>37</v>
      </c>
      <c r="F699" s="6" t="s">
        <v>491</v>
      </c>
      <c r="G699" s="17" t="s">
        <v>492</v>
      </c>
      <c r="H699" s="3" t="s">
        <v>494</v>
      </c>
      <c r="I699" s="3" t="s">
        <v>495</v>
      </c>
    </row>
    <row r="700" spans="1:15" s="13" customFormat="1" ht="20.100000000000001" customHeight="1">
      <c r="A700" s="36">
        <v>4</v>
      </c>
      <c r="B700" s="5" t="s">
        <v>6434</v>
      </c>
      <c r="C700" s="3" t="s">
        <v>35</v>
      </c>
      <c r="D700" s="3" t="s">
        <v>10</v>
      </c>
      <c r="E700" s="28">
        <v>36</v>
      </c>
      <c r="F700" s="3" t="s">
        <v>6321</v>
      </c>
      <c r="G700" s="17" t="s">
        <v>6433</v>
      </c>
      <c r="H700" s="3" t="s">
        <v>6435</v>
      </c>
      <c r="I700" s="3" t="s">
        <v>6436</v>
      </c>
    </row>
    <row r="701" spans="1:15" s="13" customFormat="1" ht="20.100000000000001" customHeight="1">
      <c r="A701" s="36">
        <v>4</v>
      </c>
      <c r="B701" s="5" t="s">
        <v>6430</v>
      </c>
      <c r="C701" s="3" t="s">
        <v>66</v>
      </c>
      <c r="D701" s="3" t="s">
        <v>10</v>
      </c>
      <c r="E701" s="28">
        <v>31</v>
      </c>
      <c r="F701" s="3" t="s">
        <v>6321</v>
      </c>
      <c r="G701" s="3" t="s">
        <v>6343</v>
      </c>
      <c r="H701" s="3" t="s">
        <v>6431</v>
      </c>
      <c r="I701" s="3" t="s">
        <v>6432</v>
      </c>
    </row>
    <row r="702" spans="1:15" s="13" customFormat="1" ht="20.100000000000001" customHeight="1">
      <c r="A702" s="36">
        <v>4</v>
      </c>
      <c r="B702" s="5" t="s">
        <v>6438</v>
      </c>
      <c r="C702" s="3" t="s">
        <v>66</v>
      </c>
      <c r="D702" s="3" t="s">
        <v>10</v>
      </c>
      <c r="E702" s="28">
        <v>30</v>
      </c>
      <c r="F702" s="3" t="s">
        <v>6321</v>
      </c>
      <c r="G702" s="3" t="s">
        <v>6437</v>
      </c>
      <c r="H702" s="3" t="s">
        <v>6439</v>
      </c>
      <c r="I702" s="3" t="s">
        <v>6440</v>
      </c>
    </row>
    <row r="703" spans="1:15" s="13" customFormat="1" ht="20.100000000000001" customHeight="1">
      <c r="A703" s="36">
        <v>4</v>
      </c>
      <c r="B703" s="5" t="s">
        <v>5230</v>
      </c>
      <c r="C703" s="3" t="s">
        <v>35</v>
      </c>
      <c r="D703" s="3" t="s">
        <v>10</v>
      </c>
      <c r="E703" s="28">
        <v>20</v>
      </c>
      <c r="F703" s="6" t="s">
        <v>491</v>
      </c>
      <c r="G703" s="17" t="s">
        <v>492</v>
      </c>
      <c r="H703" s="3" t="s">
        <v>494</v>
      </c>
      <c r="I703" s="3" t="s">
        <v>495</v>
      </c>
    </row>
    <row r="704" spans="1:15" s="13" customFormat="1" ht="20.100000000000001" customHeight="1">
      <c r="A704" s="36">
        <v>4</v>
      </c>
      <c r="B704" s="5" t="s">
        <v>5232</v>
      </c>
      <c r="C704" s="3" t="s">
        <v>35</v>
      </c>
      <c r="D704" s="3" t="s">
        <v>10</v>
      </c>
      <c r="E704" s="28">
        <v>15</v>
      </c>
      <c r="F704" s="6" t="s">
        <v>491</v>
      </c>
      <c r="G704" s="17" t="s">
        <v>492</v>
      </c>
      <c r="H704" s="3" t="s">
        <v>494</v>
      </c>
      <c r="I704" s="3" t="s">
        <v>495</v>
      </c>
    </row>
    <row r="705" spans="1:11" s="13" customFormat="1" ht="20.100000000000001" customHeight="1">
      <c r="A705" s="36">
        <v>4</v>
      </c>
      <c r="B705" s="5" t="s">
        <v>6420</v>
      </c>
      <c r="C705" s="3" t="s">
        <v>35</v>
      </c>
      <c r="D705" s="3" t="s">
        <v>10</v>
      </c>
      <c r="E705" s="28">
        <v>13</v>
      </c>
      <c r="F705" s="3" t="s">
        <v>6320</v>
      </c>
      <c r="G705" s="3" t="s">
        <v>6419</v>
      </c>
      <c r="H705" s="3" t="s">
        <v>6421</v>
      </c>
      <c r="I705" s="3" t="s">
        <v>6422</v>
      </c>
    </row>
    <row r="706" spans="1:11" s="13" customFormat="1" ht="20.100000000000001" customHeight="1">
      <c r="A706" s="36">
        <v>4</v>
      </c>
      <c r="B706" s="5" t="s">
        <v>6427</v>
      </c>
      <c r="C706" s="3" t="s">
        <v>66</v>
      </c>
      <c r="D706" s="3" t="s">
        <v>10</v>
      </c>
      <c r="E706" s="28">
        <v>8</v>
      </c>
      <c r="F706" s="3" t="s">
        <v>6321</v>
      </c>
      <c r="G706" s="3" t="s">
        <v>6343</v>
      </c>
      <c r="H706" s="3" t="s">
        <v>6428</v>
      </c>
      <c r="I706" s="3" t="s">
        <v>6429</v>
      </c>
    </row>
    <row r="707" spans="1:11" s="13" customFormat="1" ht="20.100000000000001" customHeight="1">
      <c r="A707" s="36">
        <v>4</v>
      </c>
      <c r="B707" s="5" t="s">
        <v>6210</v>
      </c>
      <c r="C707" s="3" t="s">
        <v>36</v>
      </c>
      <c r="D707" s="3" t="s">
        <v>10</v>
      </c>
      <c r="E707" s="27">
        <v>75</v>
      </c>
      <c r="F707" s="3" t="s">
        <v>8112</v>
      </c>
      <c r="G707" s="3" t="s">
        <v>6084</v>
      </c>
      <c r="H707" s="3" t="s">
        <v>6154</v>
      </c>
      <c r="I707" s="3" t="s">
        <v>6155</v>
      </c>
    </row>
    <row r="708" spans="1:11" s="13" customFormat="1" ht="20.100000000000001" customHeight="1">
      <c r="A708" s="36">
        <v>4</v>
      </c>
      <c r="B708" s="5" t="s">
        <v>6277</v>
      </c>
      <c r="C708" s="3" t="s">
        <v>66</v>
      </c>
      <c r="D708" s="3" t="s">
        <v>10</v>
      </c>
      <c r="E708" s="27">
        <v>190</v>
      </c>
      <c r="F708" s="3" t="s">
        <v>2128</v>
      </c>
      <c r="G708" s="3" t="s">
        <v>6276</v>
      </c>
      <c r="H708" s="3" t="s">
        <v>6278</v>
      </c>
      <c r="I708" s="3" t="s">
        <v>6279</v>
      </c>
    </row>
    <row r="709" spans="1:11" s="13" customFormat="1" ht="20.100000000000001" customHeight="1">
      <c r="A709" s="36">
        <v>4</v>
      </c>
      <c r="B709" s="5" t="s">
        <v>5173</v>
      </c>
      <c r="C709" s="3" t="s">
        <v>66</v>
      </c>
      <c r="D709" s="3" t="s">
        <v>10</v>
      </c>
      <c r="E709" s="27">
        <v>139</v>
      </c>
      <c r="F709" s="3" t="s">
        <v>239</v>
      </c>
      <c r="G709" s="3" t="s">
        <v>240</v>
      </c>
      <c r="H709" s="3" t="s">
        <v>5174</v>
      </c>
      <c r="I709" s="3" t="s">
        <v>5175</v>
      </c>
    </row>
    <row r="710" spans="1:11" s="13" customFormat="1" ht="20.100000000000001" customHeight="1">
      <c r="A710" s="36">
        <v>4</v>
      </c>
      <c r="B710" s="5" t="s">
        <v>5183</v>
      </c>
      <c r="C710" s="3" t="s">
        <v>66</v>
      </c>
      <c r="D710" s="3" t="s">
        <v>10</v>
      </c>
      <c r="E710" s="18">
        <v>119</v>
      </c>
      <c r="F710" s="6" t="s">
        <v>239</v>
      </c>
      <c r="G710" s="6" t="s">
        <v>296</v>
      </c>
      <c r="H710" s="17" t="s">
        <v>5184</v>
      </c>
      <c r="I710" s="3" t="s">
        <v>5185</v>
      </c>
    </row>
    <row r="711" spans="1:11" s="13" customFormat="1" ht="20.100000000000001" customHeight="1">
      <c r="A711" s="36">
        <v>4</v>
      </c>
      <c r="B711" s="5" t="s">
        <v>5179</v>
      </c>
      <c r="C711" s="3" t="s">
        <v>192</v>
      </c>
      <c r="D711" s="3" t="s">
        <v>10</v>
      </c>
      <c r="E711" s="27">
        <v>90</v>
      </c>
      <c r="F711" s="3" t="s">
        <v>239</v>
      </c>
      <c r="G711" s="3" t="s">
        <v>251</v>
      </c>
      <c r="H711" s="3" t="s">
        <v>5180</v>
      </c>
      <c r="I711" s="3" t="s">
        <v>5181</v>
      </c>
    </row>
    <row r="712" spans="1:11" s="13" customFormat="1" ht="20.100000000000001" customHeight="1">
      <c r="A712" s="36">
        <v>4</v>
      </c>
      <c r="B712" s="5" t="s">
        <v>6280</v>
      </c>
      <c r="C712" s="3" t="s">
        <v>36</v>
      </c>
      <c r="D712" s="3" t="s">
        <v>10</v>
      </c>
      <c r="E712" s="27">
        <v>65</v>
      </c>
      <c r="F712" s="3" t="s">
        <v>2128</v>
      </c>
      <c r="G712" s="3" t="s">
        <v>6272</v>
      </c>
      <c r="H712" s="3" t="s">
        <v>6281</v>
      </c>
      <c r="I712" s="3" t="s">
        <v>6282</v>
      </c>
    </row>
    <row r="713" spans="1:11" s="13" customFormat="1" ht="20.100000000000001" customHeight="1">
      <c r="A713" s="36">
        <v>4</v>
      </c>
      <c r="B713" s="5" t="s">
        <v>5176</v>
      </c>
      <c r="C713" s="3" t="s">
        <v>35</v>
      </c>
      <c r="D713" s="3" t="s">
        <v>10</v>
      </c>
      <c r="E713" s="27">
        <v>55</v>
      </c>
      <c r="F713" s="3" t="s">
        <v>239</v>
      </c>
      <c r="G713" s="3" t="s">
        <v>251</v>
      </c>
      <c r="H713" s="3" t="s">
        <v>5177</v>
      </c>
      <c r="I713" s="3" t="s">
        <v>5178</v>
      </c>
    </row>
    <row r="714" spans="1:11" s="13" customFormat="1" ht="20.100000000000001" customHeight="1">
      <c r="A714" s="36">
        <v>4</v>
      </c>
      <c r="B714" s="5" t="s">
        <v>5182</v>
      </c>
      <c r="C714" s="3" t="s">
        <v>36</v>
      </c>
      <c r="D714" s="3" t="s">
        <v>10</v>
      </c>
      <c r="E714" s="27">
        <v>49</v>
      </c>
      <c r="F714" s="3" t="s">
        <v>6283</v>
      </c>
      <c r="G714" s="3" t="s">
        <v>327</v>
      </c>
      <c r="H714" s="3" t="s">
        <v>329</v>
      </c>
      <c r="I714" s="3" t="s">
        <v>330</v>
      </c>
    </row>
    <row r="715" spans="1:11" s="13" customFormat="1" ht="20.100000000000001" customHeight="1">
      <c r="A715" s="36">
        <v>4</v>
      </c>
      <c r="B715" s="5" t="s">
        <v>6273</v>
      </c>
      <c r="C715" s="3" t="s">
        <v>35</v>
      </c>
      <c r="D715" s="3" t="s">
        <v>10</v>
      </c>
      <c r="E715" s="27">
        <v>20</v>
      </c>
      <c r="F715" s="3" t="s">
        <v>2128</v>
      </c>
      <c r="G715" s="3" t="s">
        <v>6272</v>
      </c>
      <c r="H715" s="3" t="s">
        <v>6274</v>
      </c>
      <c r="I715" s="3" t="s">
        <v>6275</v>
      </c>
    </row>
    <row r="716" spans="1:11" s="13" customFormat="1" ht="20.100000000000001" customHeight="1">
      <c r="A716" s="36">
        <v>4</v>
      </c>
      <c r="B716" s="5" t="s">
        <v>5542</v>
      </c>
      <c r="C716" s="3" t="s">
        <v>34</v>
      </c>
      <c r="D716" s="3" t="s">
        <v>10</v>
      </c>
      <c r="E716" s="28">
        <v>40</v>
      </c>
      <c r="F716" s="6" t="s">
        <v>8113</v>
      </c>
      <c r="G716" s="6" t="s">
        <v>7485</v>
      </c>
      <c r="H716" s="3" t="s">
        <v>5543</v>
      </c>
      <c r="I716" s="3" t="s">
        <v>5544</v>
      </c>
      <c r="J716" s="48"/>
      <c r="K716" s="49"/>
    </row>
    <row r="717" spans="1:11" s="13" customFormat="1" ht="20.100000000000001" customHeight="1">
      <c r="A717" s="36">
        <v>4</v>
      </c>
      <c r="B717" s="5" t="s">
        <v>7491</v>
      </c>
      <c r="C717" s="3" t="s">
        <v>35</v>
      </c>
      <c r="D717" s="3" t="s">
        <v>10</v>
      </c>
      <c r="E717" s="27">
        <v>40</v>
      </c>
      <c r="F717" s="6" t="s">
        <v>8113</v>
      </c>
      <c r="G717" s="6" t="s">
        <v>7490</v>
      </c>
      <c r="H717" s="3" t="s">
        <v>7492</v>
      </c>
      <c r="I717" s="3" t="s">
        <v>7493</v>
      </c>
    </row>
    <row r="718" spans="1:11" s="13" customFormat="1" ht="20.100000000000001" customHeight="1">
      <c r="A718" s="36">
        <v>4</v>
      </c>
      <c r="B718" s="5" t="s">
        <v>7487</v>
      </c>
      <c r="C718" s="3" t="s">
        <v>34</v>
      </c>
      <c r="D718" s="3" t="s">
        <v>10</v>
      </c>
      <c r="E718" s="27">
        <v>25</v>
      </c>
      <c r="F718" s="6" t="s">
        <v>8113</v>
      </c>
      <c r="G718" s="6" t="s">
        <v>7486</v>
      </c>
      <c r="H718" s="3" t="s">
        <v>7488</v>
      </c>
      <c r="I718" s="3" t="s">
        <v>7489</v>
      </c>
    </row>
    <row r="719" spans="1:11" s="13" customFormat="1" ht="20.100000000000001" customHeight="1">
      <c r="A719" s="36">
        <v>4</v>
      </c>
      <c r="B719" s="5" t="s">
        <v>7675</v>
      </c>
      <c r="C719" s="3" t="s">
        <v>36</v>
      </c>
      <c r="D719" s="3" t="s">
        <v>10</v>
      </c>
      <c r="E719" s="27">
        <v>700</v>
      </c>
      <c r="F719" s="3" t="s">
        <v>7630</v>
      </c>
      <c r="G719" s="3" t="s">
        <v>7674</v>
      </c>
      <c r="H719" s="3" t="s">
        <v>7676</v>
      </c>
      <c r="I719" s="3" t="s">
        <v>7677</v>
      </c>
    </row>
    <row r="720" spans="1:11" s="13" customFormat="1" ht="20.100000000000001" customHeight="1">
      <c r="A720" s="36">
        <v>4</v>
      </c>
      <c r="B720" s="5" t="s">
        <v>7682</v>
      </c>
      <c r="C720" s="3" t="s">
        <v>7282</v>
      </c>
      <c r="D720" s="3" t="s">
        <v>2540</v>
      </c>
      <c r="E720" s="27">
        <v>390</v>
      </c>
      <c r="F720" s="3" t="s">
        <v>7630</v>
      </c>
      <c r="G720" s="3" t="s">
        <v>7631</v>
      </c>
      <c r="H720" s="3" t="s">
        <v>7683</v>
      </c>
      <c r="I720" s="3" t="s">
        <v>7684</v>
      </c>
    </row>
    <row r="721" spans="1:9" s="13" customFormat="1" ht="20.100000000000001" customHeight="1">
      <c r="A721" s="36">
        <v>4</v>
      </c>
      <c r="B721" s="5" t="s">
        <v>7678</v>
      </c>
      <c r="C721" s="3" t="s">
        <v>7679</v>
      </c>
      <c r="D721" s="3" t="s">
        <v>2540</v>
      </c>
      <c r="E721" s="27">
        <v>150</v>
      </c>
      <c r="F721" s="6" t="s">
        <v>7630</v>
      </c>
      <c r="G721" s="3" t="s">
        <v>7674</v>
      </c>
      <c r="H721" s="3" t="s">
        <v>7680</v>
      </c>
      <c r="I721" s="3" t="s">
        <v>7681</v>
      </c>
    </row>
    <row r="722" spans="1:9" s="13" customFormat="1" ht="20.100000000000001" customHeight="1">
      <c r="A722" s="36">
        <v>4</v>
      </c>
      <c r="B722" s="5" t="s">
        <v>7685</v>
      </c>
      <c r="C722" s="3" t="s">
        <v>35</v>
      </c>
      <c r="D722" s="3" t="s">
        <v>67</v>
      </c>
      <c r="E722" s="27">
        <v>5</v>
      </c>
      <c r="F722" s="3" t="s">
        <v>7630</v>
      </c>
      <c r="G722" s="3" t="s">
        <v>7666</v>
      </c>
      <c r="H722" s="3" t="s">
        <v>7686</v>
      </c>
      <c r="I722" s="3" t="s">
        <v>7687</v>
      </c>
    </row>
    <row r="723" spans="1:9" s="13" customFormat="1" ht="20.100000000000001" customHeight="1">
      <c r="A723" s="36">
        <v>4</v>
      </c>
      <c r="B723" s="5" t="s">
        <v>6921</v>
      </c>
      <c r="C723" s="3" t="s">
        <v>36</v>
      </c>
      <c r="D723" s="3" t="s">
        <v>10</v>
      </c>
      <c r="E723" s="27">
        <v>100</v>
      </c>
      <c r="F723" s="6" t="s">
        <v>6902</v>
      </c>
      <c r="G723" s="6" t="s">
        <v>6918</v>
      </c>
      <c r="H723" s="3" t="s">
        <v>6922</v>
      </c>
      <c r="I723" s="3" t="s">
        <v>6923</v>
      </c>
    </row>
    <row r="724" spans="1:9" s="13" customFormat="1" ht="20.100000000000001" customHeight="1">
      <c r="A724" s="36">
        <v>4</v>
      </c>
      <c r="B724" s="5" t="s">
        <v>6889</v>
      </c>
      <c r="C724" s="3" t="s">
        <v>35</v>
      </c>
      <c r="D724" s="3" t="s">
        <v>10</v>
      </c>
      <c r="E724" s="27">
        <v>27</v>
      </c>
      <c r="F724" s="6" t="s">
        <v>6791</v>
      </c>
      <c r="G724" s="3" t="s">
        <v>6888</v>
      </c>
      <c r="H724" s="3" t="s">
        <v>6890</v>
      </c>
      <c r="I724" s="3" t="s">
        <v>6891</v>
      </c>
    </row>
    <row r="725" spans="1:9" s="13" customFormat="1" ht="20.100000000000001" customHeight="1">
      <c r="A725" s="36">
        <v>4</v>
      </c>
      <c r="B725" s="5" t="s">
        <v>7960</v>
      </c>
      <c r="C725" s="3" t="s">
        <v>35</v>
      </c>
      <c r="D725" s="3" t="s">
        <v>10</v>
      </c>
      <c r="E725" s="27">
        <v>100</v>
      </c>
      <c r="F725" s="3" t="s">
        <v>7953</v>
      </c>
      <c r="G725" s="3"/>
      <c r="H725" s="3" t="s">
        <v>7955</v>
      </c>
      <c r="I725" s="3" t="s">
        <v>7961</v>
      </c>
    </row>
    <row r="726" spans="1:9" s="13" customFormat="1" ht="20.100000000000001" customHeight="1">
      <c r="A726" s="36">
        <v>4</v>
      </c>
      <c r="B726" s="5" t="s">
        <v>7816</v>
      </c>
      <c r="C726" s="3" t="s">
        <v>36</v>
      </c>
      <c r="D726" s="3" t="s">
        <v>10</v>
      </c>
      <c r="E726" s="27">
        <v>1600</v>
      </c>
      <c r="F726" s="3" t="s">
        <v>7789</v>
      </c>
      <c r="G726" s="3" t="s">
        <v>7794</v>
      </c>
      <c r="H726" s="3" t="s">
        <v>7817</v>
      </c>
      <c r="I726" s="3" t="s">
        <v>7818</v>
      </c>
    </row>
    <row r="727" spans="1:9" s="13" customFormat="1" ht="20.100000000000001" customHeight="1">
      <c r="A727" s="36">
        <v>4</v>
      </c>
      <c r="B727" s="5" t="s">
        <v>7813</v>
      </c>
      <c r="C727" s="3" t="s">
        <v>36</v>
      </c>
      <c r="D727" s="3" t="s">
        <v>10</v>
      </c>
      <c r="E727" s="27">
        <v>100</v>
      </c>
      <c r="F727" s="3" t="s">
        <v>7789</v>
      </c>
      <c r="G727" s="3" t="s">
        <v>7794</v>
      </c>
      <c r="H727" s="3" t="s">
        <v>7814</v>
      </c>
      <c r="I727" s="3" t="s">
        <v>7815</v>
      </c>
    </row>
    <row r="728" spans="1:9" s="13" customFormat="1" ht="20.100000000000001" customHeight="1">
      <c r="A728" s="36">
        <v>4</v>
      </c>
      <c r="B728" s="5" t="s">
        <v>7819</v>
      </c>
      <c r="C728" s="3" t="s">
        <v>66</v>
      </c>
      <c r="D728" s="3" t="s">
        <v>2777</v>
      </c>
      <c r="E728" s="27">
        <v>33</v>
      </c>
      <c r="F728" s="3" t="s">
        <v>7789</v>
      </c>
      <c r="G728" s="3" t="s">
        <v>7790</v>
      </c>
      <c r="H728" s="3" t="s">
        <v>7820</v>
      </c>
      <c r="I728" s="3" t="s">
        <v>7821</v>
      </c>
    </row>
    <row r="729" spans="1:9" s="13" customFormat="1" ht="20.100000000000001" customHeight="1">
      <c r="A729" s="36">
        <v>4</v>
      </c>
      <c r="B729" s="5" t="s">
        <v>7822</v>
      </c>
      <c r="C729" s="3" t="s">
        <v>35</v>
      </c>
      <c r="D729" s="3" t="s">
        <v>10</v>
      </c>
      <c r="E729" s="27">
        <v>20</v>
      </c>
      <c r="F729" s="3" t="s">
        <v>7789</v>
      </c>
      <c r="G729" s="3" t="s">
        <v>7794</v>
      </c>
      <c r="H729" s="3" t="s">
        <v>7796</v>
      </c>
      <c r="I729" s="3" t="s">
        <v>5686</v>
      </c>
    </row>
    <row r="730" spans="1:9" s="13" customFormat="1" ht="20.100000000000001" customHeight="1">
      <c r="A730" s="36">
        <v>4</v>
      </c>
      <c r="B730" s="5" t="s">
        <v>7824</v>
      </c>
      <c r="C730" s="3" t="s">
        <v>35</v>
      </c>
      <c r="D730" s="3" t="s">
        <v>10</v>
      </c>
      <c r="E730" s="27">
        <v>10</v>
      </c>
      <c r="F730" s="3" t="s">
        <v>7789</v>
      </c>
      <c r="G730" s="3" t="s">
        <v>7794</v>
      </c>
      <c r="H730" s="3" t="s">
        <v>7796</v>
      </c>
      <c r="I730" s="3" t="s">
        <v>5688</v>
      </c>
    </row>
    <row r="731" spans="1:9" s="13" customFormat="1" ht="20.100000000000001" customHeight="1">
      <c r="A731" s="36">
        <v>4</v>
      </c>
      <c r="B731" s="5" t="s">
        <v>7823</v>
      </c>
      <c r="C731" s="3" t="s">
        <v>35</v>
      </c>
      <c r="D731" s="3" t="s">
        <v>10</v>
      </c>
      <c r="E731" s="27">
        <v>0</v>
      </c>
      <c r="F731" s="3" t="s">
        <v>7789</v>
      </c>
      <c r="G731" s="3" t="s">
        <v>7794</v>
      </c>
      <c r="H731" s="3" t="s">
        <v>7796</v>
      </c>
      <c r="I731" s="3" t="s">
        <v>5687</v>
      </c>
    </row>
    <row r="732" spans="1:9" s="13" customFormat="1" ht="20.100000000000001" customHeight="1">
      <c r="A732" s="36">
        <v>4</v>
      </c>
      <c r="B732" s="5" t="s">
        <v>7994</v>
      </c>
      <c r="C732" s="3" t="s">
        <v>35</v>
      </c>
      <c r="D732" s="3" t="s">
        <v>10</v>
      </c>
      <c r="E732" s="27">
        <v>80</v>
      </c>
      <c r="F732" s="3" t="s">
        <v>7989</v>
      </c>
      <c r="G732" s="3" t="s">
        <v>7990</v>
      </c>
      <c r="H732" s="3" t="s">
        <v>7992</v>
      </c>
      <c r="I732" s="3" t="s">
        <v>7993</v>
      </c>
    </row>
    <row r="733" spans="1:9" s="13" customFormat="1" ht="20.100000000000001" customHeight="1">
      <c r="A733" s="36">
        <v>4</v>
      </c>
      <c r="B733" s="5" t="s">
        <v>7127</v>
      </c>
      <c r="C733" s="3" t="s">
        <v>14</v>
      </c>
      <c r="D733" s="3" t="s">
        <v>10</v>
      </c>
      <c r="E733" s="18">
        <v>27</v>
      </c>
      <c r="F733" s="6" t="s">
        <v>7121</v>
      </c>
      <c r="G733" s="6" t="s">
        <v>7126</v>
      </c>
      <c r="H733" s="3" t="s">
        <v>7128</v>
      </c>
      <c r="I733" s="3" t="s">
        <v>7129</v>
      </c>
    </row>
    <row r="734" spans="1:9" s="13" customFormat="1" ht="20.100000000000001" customHeight="1">
      <c r="A734" s="36">
        <v>4</v>
      </c>
      <c r="B734" s="5" t="s">
        <v>7130</v>
      </c>
      <c r="C734" s="3" t="s">
        <v>14</v>
      </c>
      <c r="D734" s="3" t="s">
        <v>10</v>
      </c>
      <c r="E734" s="18">
        <v>25</v>
      </c>
      <c r="F734" s="6" t="s">
        <v>7121</v>
      </c>
      <c r="G734" s="6" t="s">
        <v>7126</v>
      </c>
      <c r="H734" s="3" t="s">
        <v>7128</v>
      </c>
      <c r="I734" s="3" t="s">
        <v>7129</v>
      </c>
    </row>
    <row r="735" spans="1:9" s="13" customFormat="1" ht="20.100000000000001" customHeight="1">
      <c r="A735" s="36">
        <v>4</v>
      </c>
      <c r="B735" s="5" t="s">
        <v>5339</v>
      </c>
      <c r="C735" s="3" t="s">
        <v>66</v>
      </c>
      <c r="D735" s="3" t="s">
        <v>10</v>
      </c>
      <c r="E735" s="27">
        <v>40</v>
      </c>
      <c r="F735" s="3" t="s">
        <v>6660</v>
      </c>
      <c r="G735" s="3" t="s">
        <v>6661</v>
      </c>
      <c r="H735" s="3" t="s">
        <v>5340</v>
      </c>
      <c r="I735" s="3" t="s">
        <v>5341</v>
      </c>
    </row>
    <row r="736" spans="1:9" s="13" customFormat="1" ht="20.100000000000001" customHeight="1">
      <c r="A736" s="36">
        <v>4</v>
      </c>
      <c r="B736" s="5" t="s">
        <v>5336</v>
      </c>
      <c r="C736" s="3" t="s">
        <v>35</v>
      </c>
      <c r="D736" s="3" t="s">
        <v>10</v>
      </c>
      <c r="E736" s="27">
        <v>20</v>
      </c>
      <c r="F736" s="3" t="s">
        <v>2663</v>
      </c>
      <c r="G736" s="3" t="s">
        <v>2707</v>
      </c>
      <c r="H736" s="3" t="s">
        <v>5337</v>
      </c>
      <c r="I736" s="3" t="s">
        <v>5338</v>
      </c>
    </row>
    <row r="737" spans="1:9" s="13" customFormat="1" ht="20.100000000000001" customHeight="1">
      <c r="A737" s="36">
        <v>4</v>
      </c>
      <c r="B737" s="5" t="s">
        <v>7918</v>
      </c>
      <c r="C737" s="3" t="s">
        <v>147</v>
      </c>
      <c r="D737" s="3" t="s">
        <v>67</v>
      </c>
      <c r="E737" s="32">
        <v>38000</v>
      </c>
      <c r="F737" s="6" t="s">
        <v>5055</v>
      </c>
      <c r="G737" s="6" t="s">
        <v>5056</v>
      </c>
      <c r="H737" s="3" t="s">
        <v>5062</v>
      </c>
      <c r="I737" s="3" t="s">
        <v>5063</v>
      </c>
    </row>
    <row r="738" spans="1:9" s="13" customFormat="1" ht="20.100000000000001" customHeight="1">
      <c r="A738" s="36">
        <v>4</v>
      </c>
      <c r="B738" s="5" t="s">
        <v>7919</v>
      </c>
      <c r="C738" s="3" t="s">
        <v>147</v>
      </c>
      <c r="D738" s="3" t="s">
        <v>67</v>
      </c>
      <c r="E738" s="32">
        <v>1400</v>
      </c>
      <c r="F738" s="6" t="s">
        <v>5055</v>
      </c>
      <c r="G738" s="6" t="s">
        <v>5056</v>
      </c>
      <c r="H738" s="3" t="s">
        <v>5062</v>
      </c>
      <c r="I738" s="3" t="s">
        <v>5063</v>
      </c>
    </row>
    <row r="739" spans="1:9" s="13" customFormat="1" ht="20.100000000000001" customHeight="1">
      <c r="A739" s="36">
        <v>4</v>
      </c>
      <c r="B739" s="5" t="s">
        <v>7920</v>
      </c>
      <c r="C739" s="3" t="s">
        <v>147</v>
      </c>
      <c r="D739" s="3" t="s">
        <v>67</v>
      </c>
      <c r="E739" s="32">
        <v>500</v>
      </c>
      <c r="F739" s="6" t="s">
        <v>5055</v>
      </c>
      <c r="G739" s="6" t="s">
        <v>5056</v>
      </c>
      <c r="H739" s="3" t="s">
        <v>5069</v>
      </c>
      <c r="I739" s="3" t="s">
        <v>5070</v>
      </c>
    </row>
    <row r="740" spans="1:9" s="13" customFormat="1" ht="20.100000000000001" customHeight="1">
      <c r="A740" s="36">
        <v>4</v>
      </c>
      <c r="B740" s="5" t="s">
        <v>5496</v>
      </c>
      <c r="C740" s="3" t="s">
        <v>147</v>
      </c>
      <c r="D740" s="3" t="s">
        <v>67</v>
      </c>
      <c r="E740" s="27">
        <v>1940</v>
      </c>
      <c r="F740" s="3" t="s">
        <v>1080</v>
      </c>
      <c r="G740" s="3" t="s">
        <v>4334</v>
      </c>
      <c r="H740" s="3" t="s">
        <v>5497</v>
      </c>
      <c r="I740" s="3" t="s">
        <v>5498</v>
      </c>
    </row>
    <row r="741" spans="1:9" s="13" customFormat="1" ht="20.100000000000001" customHeight="1">
      <c r="A741" s="36">
        <v>4</v>
      </c>
      <c r="B741" s="5" t="s">
        <v>7291</v>
      </c>
      <c r="C741" s="3" t="s">
        <v>147</v>
      </c>
      <c r="D741" s="3" t="s">
        <v>67</v>
      </c>
      <c r="E741" s="27">
        <v>1040</v>
      </c>
      <c r="F741" s="3" t="s">
        <v>1080</v>
      </c>
      <c r="G741" s="3" t="s">
        <v>7220</v>
      </c>
      <c r="H741" s="3" t="s">
        <v>7292</v>
      </c>
      <c r="I741" s="3" t="s">
        <v>7293</v>
      </c>
    </row>
    <row r="742" spans="1:9" s="13" customFormat="1" ht="20.100000000000001" customHeight="1">
      <c r="A742" s="36">
        <v>4</v>
      </c>
      <c r="B742" s="5" t="s">
        <v>5489</v>
      </c>
      <c r="C742" s="3" t="s">
        <v>66</v>
      </c>
      <c r="D742" s="3" t="s">
        <v>10</v>
      </c>
      <c r="E742" s="27">
        <v>127</v>
      </c>
      <c r="F742" s="3" t="s">
        <v>1080</v>
      </c>
      <c r="G742" s="3" t="s">
        <v>1089</v>
      </c>
      <c r="H742" s="3" t="s">
        <v>5490</v>
      </c>
      <c r="I742" s="3" t="s">
        <v>5491</v>
      </c>
    </row>
    <row r="743" spans="1:9" s="13" customFormat="1" ht="20.100000000000001" customHeight="1">
      <c r="A743" s="36">
        <v>4</v>
      </c>
      <c r="B743" s="5" t="s">
        <v>5493</v>
      </c>
      <c r="C743" s="3" t="s">
        <v>66</v>
      </c>
      <c r="D743" s="3" t="s">
        <v>10</v>
      </c>
      <c r="E743" s="27">
        <v>65</v>
      </c>
      <c r="F743" s="3" t="s">
        <v>1080</v>
      </c>
      <c r="G743" s="3" t="s">
        <v>5492</v>
      </c>
      <c r="H743" s="3" t="s">
        <v>5494</v>
      </c>
      <c r="I743" s="3" t="s">
        <v>5495</v>
      </c>
    </row>
    <row r="744" spans="1:9" s="13" customFormat="1" ht="20.100000000000001" customHeight="1">
      <c r="A744" s="36">
        <v>4</v>
      </c>
      <c r="B744" s="5" t="s">
        <v>7290</v>
      </c>
      <c r="C744" s="3" t="s">
        <v>192</v>
      </c>
      <c r="D744" s="3" t="s">
        <v>10</v>
      </c>
      <c r="E744" s="27">
        <v>35</v>
      </c>
      <c r="F744" s="3" t="s">
        <v>7289</v>
      </c>
      <c r="G744" s="3" t="s">
        <v>7166</v>
      </c>
      <c r="H744" s="3" t="s">
        <v>1116</v>
      </c>
      <c r="I744" s="3" t="s">
        <v>1117</v>
      </c>
    </row>
    <row r="745" spans="1:9" s="13" customFormat="1" ht="20.100000000000001" customHeight="1">
      <c r="A745" s="36">
        <v>4</v>
      </c>
      <c r="B745" s="5" t="s">
        <v>71</v>
      </c>
      <c r="C745" s="3" t="s">
        <v>34</v>
      </c>
      <c r="D745" s="3" t="s">
        <v>10</v>
      </c>
      <c r="E745" s="27">
        <v>70</v>
      </c>
      <c r="F745" s="3" t="s">
        <v>11</v>
      </c>
      <c r="G745" s="3" t="s">
        <v>1622</v>
      </c>
      <c r="H745" s="3" t="s">
        <v>56</v>
      </c>
      <c r="I745" s="3" t="s">
        <v>57</v>
      </c>
    </row>
    <row r="746" spans="1:9" s="13" customFormat="1" ht="20.100000000000001" customHeight="1">
      <c r="A746" s="36">
        <v>4</v>
      </c>
      <c r="B746" s="5" t="s">
        <v>98</v>
      </c>
      <c r="C746" s="3" t="s">
        <v>35</v>
      </c>
      <c r="D746" s="3" t="s">
        <v>10</v>
      </c>
      <c r="E746" s="27">
        <v>40</v>
      </c>
      <c r="F746" s="3" t="s">
        <v>11</v>
      </c>
      <c r="G746" s="3" t="s">
        <v>77</v>
      </c>
      <c r="H746" s="3" t="s">
        <v>80</v>
      </c>
      <c r="I746" s="3" t="s">
        <v>5982</v>
      </c>
    </row>
    <row r="747" spans="1:9" s="13" customFormat="1" ht="20.100000000000001" customHeight="1">
      <c r="A747" s="36">
        <v>4</v>
      </c>
      <c r="B747" s="5" t="s">
        <v>5848</v>
      </c>
      <c r="C747" s="3" t="s">
        <v>35</v>
      </c>
      <c r="D747" s="3" t="s">
        <v>10</v>
      </c>
      <c r="E747" s="27">
        <v>32</v>
      </c>
      <c r="F747" s="3" t="s">
        <v>11</v>
      </c>
      <c r="G747" s="3" t="s">
        <v>12</v>
      </c>
      <c r="H747" s="3" t="s">
        <v>5849</v>
      </c>
      <c r="I747" s="3" t="s">
        <v>5850</v>
      </c>
    </row>
    <row r="748" spans="1:9" s="13" customFormat="1" ht="20.100000000000001" customHeight="1">
      <c r="A748" s="36">
        <v>4</v>
      </c>
      <c r="B748" s="5" t="s">
        <v>196</v>
      </c>
      <c r="C748" s="3" t="s">
        <v>66</v>
      </c>
      <c r="D748" s="3" t="s">
        <v>37</v>
      </c>
      <c r="E748" s="18">
        <v>31</v>
      </c>
      <c r="F748" s="3" t="s">
        <v>33</v>
      </c>
      <c r="G748" s="6" t="s">
        <v>1539</v>
      </c>
      <c r="H748" s="3" t="s">
        <v>5834</v>
      </c>
      <c r="I748" s="3" t="s">
        <v>5835</v>
      </c>
    </row>
    <row r="749" spans="1:9" s="13" customFormat="1" ht="20.100000000000001" customHeight="1">
      <c r="A749" s="36">
        <v>4</v>
      </c>
      <c r="B749" s="5" t="s">
        <v>5956</v>
      </c>
      <c r="C749" s="3" t="s">
        <v>5949</v>
      </c>
      <c r="D749" s="3" t="s">
        <v>5950</v>
      </c>
      <c r="E749" s="27">
        <v>20</v>
      </c>
      <c r="F749" s="3" t="s">
        <v>11</v>
      </c>
      <c r="G749" s="3" t="s">
        <v>5943</v>
      </c>
      <c r="H749" s="3" t="s">
        <v>5951</v>
      </c>
      <c r="I749" s="3" t="s">
        <v>5952</v>
      </c>
    </row>
    <row r="750" spans="1:9" s="13" customFormat="1" ht="20.100000000000001" customHeight="1">
      <c r="A750" s="36">
        <v>4</v>
      </c>
      <c r="B750" s="5" t="s">
        <v>5953</v>
      </c>
      <c r="C750" s="3" t="s">
        <v>5949</v>
      </c>
      <c r="D750" s="3" t="s">
        <v>5950</v>
      </c>
      <c r="E750" s="27">
        <v>17</v>
      </c>
      <c r="F750" s="3" t="s">
        <v>5947</v>
      </c>
      <c r="G750" s="3" t="s">
        <v>5943</v>
      </c>
      <c r="H750" s="3" t="s">
        <v>5954</v>
      </c>
      <c r="I750" s="3" t="s">
        <v>5955</v>
      </c>
    </row>
    <row r="751" spans="1:9" s="13" customFormat="1" ht="20.100000000000001" customHeight="1">
      <c r="A751" s="36">
        <v>4</v>
      </c>
      <c r="B751" s="5" t="s">
        <v>7901</v>
      </c>
      <c r="C751" s="3" t="s">
        <v>101</v>
      </c>
      <c r="D751" s="3" t="s">
        <v>10</v>
      </c>
      <c r="E751" s="27">
        <v>65</v>
      </c>
      <c r="F751" s="3" t="s">
        <v>7900</v>
      </c>
      <c r="G751" s="3"/>
      <c r="H751" s="3" t="s">
        <v>7902</v>
      </c>
      <c r="I751" s="3" t="s">
        <v>7903</v>
      </c>
    </row>
    <row r="752" spans="1:9" s="13" customFormat="1" ht="20.100000000000001" customHeight="1">
      <c r="A752" s="36">
        <v>4</v>
      </c>
      <c r="B752" s="5" t="s">
        <v>7904</v>
      </c>
      <c r="C752" s="3" t="s">
        <v>35</v>
      </c>
      <c r="D752" s="3" t="s">
        <v>10</v>
      </c>
      <c r="E752" s="27">
        <v>6</v>
      </c>
      <c r="F752" s="3" t="s">
        <v>7900</v>
      </c>
      <c r="G752" s="3"/>
      <c r="H752" s="3" t="s">
        <v>7905</v>
      </c>
      <c r="I752" s="3" t="s">
        <v>7906</v>
      </c>
    </row>
    <row r="753" spans="1:15" s="13" customFormat="1" ht="20.100000000000001" customHeight="1">
      <c r="A753" s="36">
        <v>4</v>
      </c>
      <c r="B753" s="5" t="s">
        <v>7986</v>
      </c>
      <c r="C753" s="3" t="s">
        <v>35</v>
      </c>
      <c r="D753" s="3" t="s">
        <v>10</v>
      </c>
      <c r="E753" s="27">
        <v>80</v>
      </c>
      <c r="F753" s="3" t="s">
        <v>7984</v>
      </c>
      <c r="G753" s="3" t="s">
        <v>7985</v>
      </c>
      <c r="H753" s="3" t="s">
        <v>7987</v>
      </c>
      <c r="I753" s="3" t="s">
        <v>7988</v>
      </c>
    </row>
    <row r="754" spans="1:15" s="13" customFormat="1" ht="20.100000000000001" customHeight="1">
      <c r="A754" s="54">
        <v>4</v>
      </c>
      <c r="B754" s="55" t="s">
        <v>8109</v>
      </c>
      <c r="C754" s="56" t="s">
        <v>192</v>
      </c>
      <c r="D754" s="56" t="s">
        <v>10</v>
      </c>
      <c r="E754" s="57">
        <v>10</v>
      </c>
      <c r="F754" s="56" t="s">
        <v>8106</v>
      </c>
      <c r="G754" s="56"/>
      <c r="H754" s="56" t="s">
        <v>8110</v>
      </c>
      <c r="I754" s="56" t="s">
        <v>8111</v>
      </c>
      <c r="J754" s="9"/>
      <c r="K754" s="9"/>
      <c r="L754" s="9"/>
      <c r="M754" s="9"/>
      <c r="N754" s="9"/>
      <c r="O754" s="9"/>
    </row>
    <row r="755" spans="1:15" s="13" customFormat="1" ht="20.100000000000001" customHeight="1">
      <c r="A755" s="36">
        <v>4</v>
      </c>
      <c r="B755" s="5" t="s">
        <v>7941</v>
      </c>
      <c r="C755" s="3" t="s">
        <v>35</v>
      </c>
      <c r="D755" s="3" t="s">
        <v>10</v>
      </c>
      <c r="E755" s="27">
        <v>480</v>
      </c>
      <c r="F755" s="3" t="s">
        <v>7936</v>
      </c>
      <c r="G755" s="3" t="s">
        <v>7937</v>
      </c>
      <c r="H755" s="3" t="s">
        <v>7942</v>
      </c>
      <c r="I755" s="3" t="s">
        <v>7943</v>
      </c>
    </row>
    <row r="756" spans="1:15" s="13" customFormat="1" ht="20.100000000000001" customHeight="1">
      <c r="A756" s="36">
        <v>4</v>
      </c>
      <c r="B756" s="5" t="s">
        <v>7944</v>
      </c>
      <c r="C756" s="3" t="s">
        <v>35</v>
      </c>
      <c r="D756" s="3" t="s">
        <v>10</v>
      </c>
      <c r="E756" s="27">
        <v>250</v>
      </c>
      <c r="F756" s="3" t="s">
        <v>7936</v>
      </c>
      <c r="G756" s="3" t="s">
        <v>7937</v>
      </c>
      <c r="H756" s="3" t="s">
        <v>7942</v>
      </c>
      <c r="I756" s="3" t="s">
        <v>7943</v>
      </c>
    </row>
    <row r="757" spans="1:15" s="13" customFormat="1" ht="20.100000000000001" customHeight="1">
      <c r="A757" s="36">
        <v>4</v>
      </c>
      <c r="B757" s="5" t="s">
        <v>7891</v>
      </c>
      <c r="C757" s="3" t="s">
        <v>7892</v>
      </c>
      <c r="D757" s="3" t="s">
        <v>10</v>
      </c>
      <c r="E757" s="27">
        <v>190</v>
      </c>
      <c r="F757" s="3" t="s">
        <v>7884</v>
      </c>
      <c r="G757" s="3" t="s">
        <v>7885</v>
      </c>
      <c r="H757" s="3" t="s">
        <v>7893</v>
      </c>
      <c r="I757" s="3" t="s">
        <v>7894</v>
      </c>
    </row>
    <row r="758" spans="1:15" s="13" customFormat="1" ht="20.100000000000001" customHeight="1">
      <c r="A758" s="36">
        <v>4</v>
      </c>
      <c r="B758" s="5" t="s">
        <v>5731</v>
      </c>
      <c r="C758" s="3" t="s">
        <v>35</v>
      </c>
      <c r="D758" s="3" t="s">
        <v>10</v>
      </c>
      <c r="E758" s="18">
        <v>2500</v>
      </c>
      <c r="F758" s="3" t="s">
        <v>1503</v>
      </c>
      <c r="G758" s="3" t="s">
        <v>5701</v>
      </c>
      <c r="H758" s="3" t="s">
        <v>5732</v>
      </c>
      <c r="I758" s="3" t="s">
        <v>5733</v>
      </c>
    </row>
    <row r="759" spans="1:15" s="13" customFormat="1" ht="20.100000000000001" customHeight="1">
      <c r="A759" s="36">
        <v>4</v>
      </c>
      <c r="B759" s="5" t="s">
        <v>5756</v>
      </c>
      <c r="C759" s="3" t="s">
        <v>195</v>
      </c>
      <c r="D759" s="3" t="s">
        <v>10</v>
      </c>
      <c r="E759" s="18">
        <v>640</v>
      </c>
      <c r="F759" s="3" t="s">
        <v>1503</v>
      </c>
      <c r="G759" s="53" t="s">
        <v>5743</v>
      </c>
      <c r="H759" s="3" t="s">
        <v>5757</v>
      </c>
      <c r="I759" s="3" t="s">
        <v>5758</v>
      </c>
    </row>
    <row r="760" spans="1:15" s="13" customFormat="1" ht="20.100000000000001" customHeight="1">
      <c r="A760" s="36">
        <v>4</v>
      </c>
      <c r="B760" s="5" t="s">
        <v>5787</v>
      </c>
      <c r="C760" s="3" t="s">
        <v>5612</v>
      </c>
      <c r="D760" s="3" t="s">
        <v>10</v>
      </c>
      <c r="E760" s="27">
        <v>610</v>
      </c>
      <c r="F760" s="6" t="s">
        <v>1503</v>
      </c>
      <c r="G760" s="6" t="s">
        <v>5786</v>
      </c>
      <c r="H760" s="3" t="s">
        <v>5788</v>
      </c>
      <c r="I760" s="3" t="s">
        <v>5789</v>
      </c>
    </row>
    <row r="761" spans="1:15" s="13" customFormat="1" ht="20.100000000000001" customHeight="1">
      <c r="A761" s="36">
        <v>4</v>
      </c>
      <c r="B761" s="5" t="s">
        <v>5759</v>
      </c>
      <c r="C761" s="3" t="s">
        <v>195</v>
      </c>
      <c r="D761" s="3" t="s">
        <v>10</v>
      </c>
      <c r="E761" s="18">
        <v>485</v>
      </c>
      <c r="F761" s="3" t="s">
        <v>1503</v>
      </c>
      <c r="G761" s="53" t="s">
        <v>5743</v>
      </c>
      <c r="H761" s="3" t="s">
        <v>5757</v>
      </c>
      <c r="I761" s="3" t="s">
        <v>5758</v>
      </c>
    </row>
    <row r="762" spans="1:15" s="13" customFormat="1" ht="20.100000000000001" customHeight="1">
      <c r="A762" s="36">
        <v>4</v>
      </c>
      <c r="B762" s="5" t="s">
        <v>5720</v>
      </c>
      <c r="C762" s="3" t="s">
        <v>5612</v>
      </c>
      <c r="D762" s="3" t="s">
        <v>10</v>
      </c>
      <c r="E762" s="18">
        <v>450</v>
      </c>
      <c r="F762" s="3" t="s">
        <v>1503</v>
      </c>
      <c r="G762" s="3" t="s">
        <v>5701</v>
      </c>
      <c r="H762" s="3" t="s">
        <v>5712</v>
      </c>
      <c r="I762" s="3" t="s">
        <v>5721</v>
      </c>
    </row>
    <row r="763" spans="1:15" s="13" customFormat="1" ht="20.100000000000001" customHeight="1">
      <c r="A763" s="36">
        <v>4</v>
      </c>
      <c r="B763" s="5" t="s">
        <v>5723</v>
      </c>
      <c r="C763" s="3" t="s">
        <v>35</v>
      </c>
      <c r="D763" s="3" t="s">
        <v>10</v>
      </c>
      <c r="E763" s="18">
        <v>417</v>
      </c>
      <c r="F763" s="3" t="s">
        <v>1503</v>
      </c>
      <c r="G763" s="3" t="s">
        <v>5701</v>
      </c>
      <c r="H763" s="3" t="s">
        <v>5724</v>
      </c>
      <c r="I763" s="3" t="s">
        <v>5713</v>
      </c>
    </row>
    <row r="764" spans="1:15" s="13" customFormat="1" ht="20.100000000000001" customHeight="1">
      <c r="A764" s="36">
        <v>4</v>
      </c>
      <c r="B764" s="5" t="s">
        <v>5725</v>
      </c>
      <c r="C764" s="3" t="s">
        <v>5612</v>
      </c>
      <c r="D764" s="3" t="s">
        <v>10</v>
      </c>
      <c r="E764" s="18">
        <v>319</v>
      </c>
      <c r="F764" s="3" t="s">
        <v>1503</v>
      </c>
      <c r="G764" s="3" t="s">
        <v>5701</v>
      </c>
      <c r="H764" s="3" t="s">
        <v>5726</v>
      </c>
      <c r="I764" s="3" t="s">
        <v>5727</v>
      </c>
    </row>
    <row r="765" spans="1:15" s="13" customFormat="1" ht="20.100000000000001" customHeight="1">
      <c r="A765" s="36">
        <v>4</v>
      </c>
      <c r="B765" s="5" t="s">
        <v>5722</v>
      </c>
      <c r="C765" s="3" t="s">
        <v>5612</v>
      </c>
      <c r="D765" s="3" t="s">
        <v>10</v>
      </c>
      <c r="E765" s="18">
        <v>100</v>
      </c>
      <c r="F765" s="3" t="s">
        <v>1503</v>
      </c>
      <c r="G765" s="3" t="s">
        <v>5701</v>
      </c>
      <c r="H765" s="3" t="s">
        <v>5715</v>
      </c>
      <c r="I765" s="3" t="s">
        <v>5716</v>
      </c>
    </row>
    <row r="766" spans="1:15" s="13" customFormat="1" ht="20.100000000000001" customHeight="1">
      <c r="A766" s="36">
        <v>4</v>
      </c>
      <c r="B766" s="5" t="s">
        <v>5728</v>
      </c>
      <c r="C766" s="3" t="s">
        <v>35</v>
      </c>
      <c r="D766" s="3" t="s">
        <v>10</v>
      </c>
      <c r="E766" s="27">
        <v>60</v>
      </c>
      <c r="F766" s="3" t="s">
        <v>1503</v>
      </c>
      <c r="G766" s="3" t="s">
        <v>5701</v>
      </c>
      <c r="H766" s="3" t="s">
        <v>5729</v>
      </c>
      <c r="I766" s="3" t="s">
        <v>5730</v>
      </c>
    </row>
    <row r="767" spans="1:15" s="13" customFormat="1" ht="20.100000000000001" customHeight="1">
      <c r="A767" s="36">
        <v>4</v>
      </c>
      <c r="B767" s="34" t="s">
        <v>6772</v>
      </c>
      <c r="C767" s="3" t="s">
        <v>6773</v>
      </c>
      <c r="D767" s="3" t="s">
        <v>10</v>
      </c>
      <c r="E767" s="18">
        <v>220</v>
      </c>
      <c r="F767" s="3" t="s">
        <v>6664</v>
      </c>
      <c r="G767" s="3" t="s">
        <v>6771</v>
      </c>
      <c r="H767" s="3" t="s">
        <v>6774</v>
      </c>
      <c r="I767" s="3" t="s">
        <v>6775</v>
      </c>
    </row>
    <row r="768" spans="1:15" s="13" customFormat="1" ht="20.100000000000001" customHeight="1">
      <c r="A768" s="36">
        <v>4</v>
      </c>
      <c r="B768" s="5" t="s">
        <v>6776</v>
      </c>
      <c r="C768" s="3" t="s">
        <v>66</v>
      </c>
      <c r="D768" s="3" t="s">
        <v>10</v>
      </c>
      <c r="E768" s="18">
        <v>27</v>
      </c>
      <c r="F768" s="3" t="s">
        <v>6664</v>
      </c>
      <c r="G768" s="3" t="s">
        <v>6729</v>
      </c>
      <c r="H768" s="3" t="s">
        <v>6777</v>
      </c>
      <c r="I768" s="3" t="s">
        <v>6778</v>
      </c>
    </row>
    <row r="769" spans="1:9" s="13" customFormat="1" ht="20.100000000000001" customHeight="1">
      <c r="A769" s="36">
        <v>4</v>
      </c>
      <c r="B769" s="5" t="s">
        <v>7591</v>
      </c>
      <c r="C769" s="3" t="s">
        <v>192</v>
      </c>
      <c r="D769" s="3" t="s">
        <v>10</v>
      </c>
      <c r="E769" s="27">
        <v>81</v>
      </c>
      <c r="F769" s="3" t="s">
        <v>4395</v>
      </c>
      <c r="G769" s="3" t="s">
        <v>4396</v>
      </c>
      <c r="H769" s="3" t="s">
        <v>7583</v>
      </c>
      <c r="I769" s="3" t="s">
        <v>7584</v>
      </c>
    </row>
    <row r="770" spans="1:9" s="13" customFormat="1" ht="20.100000000000001" customHeight="1">
      <c r="A770" s="36">
        <v>4</v>
      </c>
      <c r="B770" s="5" t="s">
        <v>5650</v>
      </c>
      <c r="C770" s="3" t="s">
        <v>36</v>
      </c>
      <c r="D770" s="3" t="s">
        <v>10</v>
      </c>
      <c r="E770" s="27">
        <v>1138</v>
      </c>
      <c r="F770" s="3" t="s">
        <v>1219</v>
      </c>
      <c r="G770" s="3" t="s">
        <v>7782</v>
      </c>
      <c r="H770" s="3" t="s">
        <v>1221</v>
      </c>
      <c r="I770" s="3" t="s">
        <v>1222</v>
      </c>
    </row>
    <row r="771" spans="1:9" s="13" customFormat="1" ht="20.100000000000001" customHeight="1">
      <c r="A771" s="36">
        <v>4</v>
      </c>
      <c r="B771" s="5" t="s">
        <v>5647</v>
      </c>
      <c r="C771" s="3" t="s">
        <v>192</v>
      </c>
      <c r="D771" s="3" t="s">
        <v>10</v>
      </c>
      <c r="E771" s="27">
        <v>534</v>
      </c>
      <c r="F771" s="3" t="s">
        <v>1219</v>
      </c>
      <c r="G771" s="3" t="s">
        <v>7769</v>
      </c>
      <c r="H771" s="3" t="s">
        <v>5648</v>
      </c>
      <c r="I771" s="3" t="s">
        <v>5649</v>
      </c>
    </row>
    <row r="772" spans="1:9" s="13" customFormat="1" ht="20.100000000000001" customHeight="1">
      <c r="A772" s="36">
        <v>4</v>
      </c>
      <c r="B772" s="14" t="s">
        <v>5644</v>
      </c>
      <c r="C772" s="3" t="s">
        <v>192</v>
      </c>
      <c r="D772" s="3" t="s">
        <v>10</v>
      </c>
      <c r="E772" s="18">
        <v>450</v>
      </c>
      <c r="F772" s="3" t="s">
        <v>1219</v>
      </c>
      <c r="G772" s="3" t="s">
        <v>7775</v>
      </c>
      <c r="H772" s="3" t="s">
        <v>5587</v>
      </c>
      <c r="I772" s="3" t="s">
        <v>5588</v>
      </c>
    </row>
    <row r="773" spans="1:9" s="13" customFormat="1" ht="20.100000000000001" customHeight="1">
      <c r="A773" s="36">
        <v>4</v>
      </c>
      <c r="B773" s="5" t="s">
        <v>5651</v>
      </c>
      <c r="C773" s="3" t="s">
        <v>36</v>
      </c>
      <c r="D773" s="3" t="s">
        <v>10</v>
      </c>
      <c r="E773" s="27">
        <v>450</v>
      </c>
      <c r="F773" s="3" t="s">
        <v>1219</v>
      </c>
      <c r="G773" s="6" t="s">
        <v>4478</v>
      </c>
      <c r="H773" s="3" t="s">
        <v>1272</v>
      </c>
      <c r="I773" s="3" t="s">
        <v>1273</v>
      </c>
    </row>
    <row r="774" spans="1:9" s="13" customFormat="1" ht="20.100000000000001" customHeight="1">
      <c r="A774" s="36">
        <v>4</v>
      </c>
      <c r="B774" s="5" t="s">
        <v>5652</v>
      </c>
      <c r="C774" s="3" t="s">
        <v>35</v>
      </c>
      <c r="D774" s="3" t="s">
        <v>10</v>
      </c>
      <c r="E774" s="27">
        <v>60</v>
      </c>
      <c r="F774" s="3" t="s">
        <v>1219</v>
      </c>
      <c r="G774" s="3" t="s">
        <v>1254</v>
      </c>
      <c r="H774" s="3" t="s">
        <v>5567</v>
      </c>
      <c r="I774" s="3" t="s">
        <v>5568</v>
      </c>
    </row>
    <row r="775" spans="1:9" s="13" customFormat="1" ht="20.100000000000001" customHeight="1">
      <c r="A775" s="36">
        <v>4</v>
      </c>
      <c r="B775" s="5" t="s">
        <v>5646</v>
      </c>
      <c r="C775" s="3" t="s">
        <v>192</v>
      </c>
      <c r="D775" s="3" t="s">
        <v>10</v>
      </c>
      <c r="E775" s="27">
        <v>50</v>
      </c>
      <c r="F775" s="3" t="s">
        <v>1219</v>
      </c>
      <c r="G775" s="3" t="s">
        <v>7631</v>
      </c>
      <c r="H775" s="3" t="s">
        <v>5584</v>
      </c>
      <c r="I775" s="3" t="s">
        <v>5585</v>
      </c>
    </row>
    <row r="776" spans="1:9" s="13" customFormat="1" ht="20.100000000000001" customHeight="1">
      <c r="A776" s="36">
        <v>4</v>
      </c>
      <c r="B776" s="14" t="s">
        <v>5645</v>
      </c>
      <c r="C776" s="3" t="s">
        <v>192</v>
      </c>
      <c r="D776" s="3" t="s">
        <v>10</v>
      </c>
      <c r="E776" s="27">
        <v>23</v>
      </c>
      <c r="F776" s="3" t="s">
        <v>1219</v>
      </c>
      <c r="G776" s="3" t="s">
        <v>7774</v>
      </c>
      <c r="H776" s="3" t="s">
        <v>5577</v>
      </c>
      <c r="I776" s="3" t="s">
        <v>5578</v>
      </c>
    </row>
    <row r="777" spans="1:9" s="13" customFormat="1" ht="20.100000000000001" customHeight="1">
      <c r="A777" s="36">
        <v>4</v>
      </c>
      <c r="B777" s="14" t="s">
        <v>5643</v>
      </c>
      <c r="C777" s="3" t="s">
        <v>192</v>
      </c>
      <c r="D777" s="3" t="s">
        <v>10</v>
      </c>
      <c r="E777" s="18">
        <v>11</v>
      </c>
      <c r="F777" s="3" t="s">
        <v>1219</v>
      </c>
      <c r="G777" s="3" t="s">
        <v>7636</v>
      </c>
      <c r="H777" s="3" t="s">
        <v>5621</v>
      </c>
      <c r="I777" s="3" t="s">
        <v>5622</v>
      </c>
    </row>
    <row r="778" spans="1:9" s="13" customFormat="1" ht="20.100000000000001" customHeight="1">
      <c r="A778" s="36">
        <v>4</v>
      </c>
      <c r="B778" s="5" t="s">
        <v>6600</v>
      </c>
      <c r="C778" s="3" t="s">
        <v>192</v>
      </c>
      <c r="D778" s="3" t="s">
        <v>10</v>
      </c>
      <c r="E778" s="18">
        <v>93</v>
      </c>
      <c r="F778" s="3" t="s">
        <v>2493</v>
      </c>
      <c r="G778" s="3" t="s">
        <v>6508</v>
      </c>
      <c r="H778" s="3" t="s">
        <v>6601</v>
      </c>
      <c r="I778" s="3" t="s">
        <v>6602</v>
      </c>
    </row>
    <row r="779" spans="1:9" s="13" customFormat="1" ht="20.100000000000001" customHeight="1">
      <c r="A779" s="36">
        <v>4</v>
      </c>
      <c r="B779" s="5" t="s">
        <v>6598</v>
      </c>
      <c r="C779" s="3" t="s">
        <v>36</v>
      </c>
      <c r="D779" s="3" t="s">
        <v>10</v>
      </c>
      <c r="E779" s="18">
        <v>50</v>
      </c>
      <c r="F779" s="3" t="s">
        <v>2493</v>
      </c>
      <c r="G779" s="6" t="s">
        <v>2494</v>
      </c>
      <c r="H779" s="3" t="s">
        <v>6599</v>
      </c>
      <c r="I779" s="3" t="s">
        <v>527</v>
      </c>
    </row>
    <row r="780" spans="1:9" s="13" customFormat="1" ht="20.100000000000001" customHeight="1">
      <c r="A780" s="36">
        <v>4</v>
      </c>
      <c r="B780" s="5" t="s">
        <v>6590</v>
      </c>
      <c r="C780" s="3" t="s">
        <v>36</v>
      </c>
      <c r="D780" s="3" t="s">
        <v>10</v>
      </c>
      <c r="E780" s="18">
        <v>35</v>
      </c>
      <c r="F780" s="6" t="s">
        <v>2493</v>
      </c>
      <c r="G780" s="6" t="s">
        <v>6589</v>
      </c>
      <c r="H780" s="3" t="s">
        <v>6591</v>
      </c>
      <c r="I780" s="3" t="s">
        <v>6592</v>
      </c>
    </row>
    <row r="781" spans="1:9" s="13" customFormat="1" ht="20.100000000000001" customHeight="1">
      <c r="A781" s="36">
        <v>4</v>
      </c>
      <c r="B781" s="5" t="s">
        <v>6594</v>
      </c>
      <c r="C781" s="3" t="s">
        <v>6527</v>
      </c>
      <c r="D781" s="3" t="s">
        <v>10</v>
      </c>
      <c r="E781" s="27">
        <v>30</v>
      </c>
      <c r="F781" s="6" t="s">
        <v>2493</v>
      </c>
      <c r="G781" s="6" t="s">
        <v>6593</v>
      </c>
      <c r="H781" s="3" t="s">
        <v>6595</v>
      </c>
      <c r="I781" s="3" t="s">
        <v>6596</v>
      </c>
    </row>
    <row r="782" spans="1:9" s="13" customFormat="1" ht="20.100000000000001" customHeight="1">
      <c r="A782" s="36">
        <v>4</v>
      </c>
      <c r="B782" s="5" t="s">
        <v>6597</v>
      </c>
      <c r="C782" s="3" t="s">
        <v>36</v>
      </c>
      <c r="D782" s="3" t="s">
        <v>10</v>
      </c>
      <c r="E782" s="18">
        <v>30</v>
      </c>
      <c r="F782" s="3" t="s">
        <v>2493</v>
      </c>
      <c r="G782" s="6" t="s">
        <v>2494</v>
      </c>
      <c r="H782" s="3" t="s">
        <v>2557</v>
      </c>
      <c r="I782" s="3" t="s">
        <v>2558</v>
      </c>
    </row>
    <row r="783" spans="1:9" s="13" customFormat="1" ht="20.100000000000001" customHeight="1">
      <c r="A783" s="44">
        <v>4</v>
      </c>
      <c r="B783" s="14" t="s">
        <v>7980</v>
      </c>
      <c r="C783" s="16" t="s">
        <v>35</v>
      </c>
      <c r="D783" s="16" t="s">
        <v>10</v>
      </c>
      <c r="E783" s="30">
        <v>60</v>
      </c>
      <c r="F783" s="16" t="s">
        <v>7967</v>
      </c>
      <c r="G783" s="16" t="s">
        <v>7979</v>
      </c>
      <c r="H783" s="16" t="s">
        <v>7981</v>
      </c>
      <c r="I783" s="16" t="s">
        <v>7982</v>
      </c>
    </row>
    <row r="784" spans="1:9" s="13" customFormat="1" ht="20.100000000000001" customHeight="1">
      <c r="A784" s="44">
        <v>4</v>
      </c>
      <c r="B784" s="14" t="s">
        <v>5831</v>
      </c>
      <c r="C784" s="16" t="s">
        <v>35</v>
      </c>
      <c r="D784" s="16" t="s">
        <v>10</v>
      </c>
      <c r="E784" s="30">
        <v>50</v>
      </c>
      <c r="F784" s="16" t="s">
        <v>5829</v>
      </c>
      <c r="G784" s="16" t="s">
        <v>5830</v>
      </c>
      <c r="H784" s="16" t="s">
        <v>5832</v>
      </c>
      <c r="I784" s="16" t="s">
        <v>7983</v>
      </c>
    </row>
    <row r="785" spans="1:9" s="13" customFormat="1" ht="20.100000000000001" customHeight="1">
      <c r="A785" s="44">
        <v>4</v>
      </c>
      <c r="B785" s="14" t="s">
        <v>7976</v>
      </c>
      <c r="C785" s="16" t="s">
        <v>5612</v>
      </c>
      <c r="D785" s="16" t="s">
        <v>10</v>
      </c>
      <c r="E785" s="30">
        <v>15</v>
      </c>
      <c r="F785" s="16" t="s">
        <v>7967</v>
      </c>
      <c r="G785" s="16" t="s">
        <v>7975</v>
      </c>
      <c r="H785" s="16" t="s">
        <v>7977</v>
      </c>
      <c r="I785" s="16" t="s">
        <v>7978</v>
      </c>
    </row>
    <row r="786" spans="1:9" s="13" customFormat="1" ht="20.100000000000001" customHeight="1">
      <c r="A786" s="36">
        <v>5</v>
      </c>
      <c r="B786" s="5" t="s">
        <v>6442</v>
      </c>
      <c r="C786" s="3" t="s">
        <v>36</v>
      </c>
      <c r="D786" s="3" t="s">
        <v>10</v>
      </c>
      <c r="E786" s="28">
        <v>140</v>
      </c>
      <c r="F786" s="6" t="s">
        <v>6321</v>
      </c>
      <c r="G786" s="3" t="s">
        <v>6334</v>
      </c>
      <c r="H786" s="3" t="s">
        <v>6336</v>
      </c>
      <c r="I786" s="3" t="s">
        <v>6337</v>
      </c>
    </row>
    <row r="787" spans="1:9" s="13" customFormat="1" ht="20.100000000000001" customHeight="1">
      <c r="A787" s="36">
        <v>5</v>
      </c>
      <c r="B787" s="5" t="s">
        <v>6449</v>
      </c>
      <c r="C787" s="3" t="s">
        <v>66</v>
      </c>
      <c r="D787" s="3" t="s">
        <v>10</v>
      </c>
      <c r="E787" s="28">
        <v>109</v>
      </c>
      <c r="F787" s="6" t="s">
        <v>491</v>
      </c>
      <c r="G787" s="6" t="s">
        <v>6448</v>
      </c>
      <c r="H787" s="3" t="s">
        <v>6450</v>
      </c>
      <c r="I787" s="3" t="s">
        <v>6451</v>
      </c>
    </row>
    <row r="788" spans="1:9" s="13" customFormat="1" ht="20.100000000000001" customHeight="1">
      <c r="A788" s="36">
        <v>5</v>
      </c>
      <c r="B788" s="5" t="s">
        <v>6441</v>
      </c>
      <c r="C788" s="3" t="s">
        <v>36</v>
      </c>
      <c r="D788" s="3" t="s">
        <v>10</v>
      </c>
      <c r="E788" s="28">
        <v>70</v>
      </c>
      <c r="F788" s="6" t="s">
        <v>6321</v>
      </c>
      <c r="G788" s="6" t="s">
        <v>6330</v>
      </c>
      <c r="H788" s="3" t="s">
        <v>6332</v>
      </c>
      <c r="I788" s="3" t="s">
        <v>6333</v>
      </c>
    </row>
    <row r="789" spans="1:9" s="13" customFormat="1" ht="20.100000000000001" customHeight="1">
      <c r="A789" s="36">
        <v>5</v>
      </c>
      <c r="B789" s="5" t="s">
        <v>6443</v>
      </c>
      <c r="C789" s="3" t="s">
        <v>35</v>
      </c>
      <c r="D789" s="3" t="s">
        <v>10</v>
      </c>
      <c r="E789" s="28">
        <v>30</v>
      </c>
      <c r="F789" s="6" t="s">
        <v>6321</v>
      </c>
      <c r="G789" s="3" t="s">
        <v>6334</v>
      </c>
      <c r="H789" s="3" t="s">
        <v>6336</v>
      </c>
      <c r="I789" s="3" t="s">
        <v>6337</v>
      </c>
    </row>
    <row r="790" spans="1:9" s="13" customFormat="1" ht="20.100000000000001" customHeight="1">
      <c r="A790" s="36">
        <v>5</v>
      </c>
      <c r="B790" s="5" t="s">
        <v>6444</v>
      </c>
      <c r="C790" s="3" t="s">
        <v>35</v>
      </c>
      <c r="D790" s="3" t="s">
        <v>10</v>
      </c>
      <c r="E790" s="28">
        <v>20</v>
      </c>
      <c r="F790" s="6" t="s">
        <v>6321</v>
      </c>
      <c r="G790" s="3" t="s">
        <v>6334</v>
      </c>
      <c r="H790" s="3" t="s">
        <v>6336</v>
      </c>
      <c r="I790" s="3" t="s">
        <v>6337</v>
      </c>
    </row>
    <row r="791" spans="1:9" s="13" customFormat="1" ht="20.100000000000001" customHeight="1">
      <c r="A791" s="36">
        <v>5</v>
      </c>
      <c r="B791" s="5" t="s">
        <v>6445</v>
      </c>
      <c r="C791" s="3" t="s">
        <v>35</v>
      </c>
      <c r="D791" s="3" t="s">
        <v>10</v>
      </c>
      <c r="E791" s="28">
        <v>20</v>
      </c>
      <c r="F791" s="6" t="s">
        <v>6321</v>
      </c>
      <c r="G791" s="3" t="s">
        <v>6334</v>
      </c>
      <c r="H791" s="3" t="s">
        <v>6336</v>
      </c>
      <c r="I791" s="3" t="s">
        <v>6337</v>
      </c>
    </row>
    <row r="792" spans="1:9" s="13" customFormat="1" ht="20.100000000000001" customHeight="1">
      <c r="A792" s="36">
        <v>5</v>
      </c>
      <c r="B792" s="5" t="s">
        <v>6446</v>
      </c>
      <c r="C792" s="3" t="s">
        <v>34</v>
      </c>
      <c r="D792" s="3" t="s">
        <v>10</v>
      </c>
      <c r="E792" s="28">
        <v>15</v>
      </c>
      <c r="F792" s="3" t="s">
        <v>6321</v>
      </c>
      <c r="G792" s="3" t="s">
        <v>6343</v>
      </c>
      <c r="H792" s="3" t="s">
        <v>6428</v>
      </c>
      <c r="I792" s="3" t="s">
        <v>6429</v>
      </c>
    </row>
    <row r="793" spans="1:9" s="13" customFormat="1" ht="20.100000000000001" customHeight="1">
      <c r="A793" s="36">
        <v>5</v>
      </c>
      <c r="B793" s="5" t="s">
        <v>6447</v>
      </c>
      <c r="C793" s="3" t="s">
        <v>34</v>
      </c>
      <c r="D793" s="3" t="s">
        <v>10</v>
      </c>
      <c r="E793" s="28">
        <v>15</v>
      </c>
      <c r="F793" s="3" t="s">
        <v>6321</v>
      </c>
      <c r="G793" s="3" t="s">
        <v>6343</v>
      </c>
      <c r="H793" s="3" t="s">
        <v>6428</v>
      </c>
      <c r="I793" s="3" t="s">
        <v>6429</v>
      </c>
    </row>
    <row r="794" spans="1:9" s="13" customFormat="1" ht="20.100000000000001" customHeight="1">
      <c r="A794" s="36">
        <v>5</v>
      </c>
      <c r="B794" s="5" t="s">
        <v>6214</v>
      </c>
      <c r="C794" s="3" t="s">
        <v>192</v>
      </c>
      <c r="D794" s="3" t="s">
        <v>10</v>
      </c>
      <c r="E794" s="27">
        <v>1000</v>
      </c>
      <c r="F794" s="3" t="s">
        <v>8112</v>
      </c>
      <c r="G794" s="3" t="s">
        <v>6057</v>
      </c>
      <c r="H794" s="3" t="s">
        <v>6062</v>
      </c>
      <c r="I794" s="3" t="s">
        <v>6063</v>
      </c>
    </row>
    <row r="795" spans="1:9" s="13" customFormat="1" ht="20.100000000000001" customHeight="1">
      <c r="A795" s="36">
        <v>5</v>
      </c>
      <c r="B795" s="5" t="s">
        <v>6215</v>
      </c>
      <c r="C795" s="3" t="s">
        <v>6049</v>
      </c>
      <c r="D795" s="3" t="s">
        <v>1648</v>
      </c>
      <c r="E795" s="27">
        <v>342</v>
      </c>
      <c r="F795" s="3" t="s">
        <v>8112</v>
      </c>
      <c r="G795" s="3" t="s">
        <v>2402</v>
      </c>
      <c r="H795" s="3" t="s">
        <v>6192</v>
      </c>
      <c r="I795" s="3" t="s">
        <v>6193</v>
      </c>
    </row>
    <row r="796" spans="1:9" s="13" customFormat="1" ht="20.100000000000001" customHeight="1">
      <c r="A796" s="36">
        <v>5</v>
      </c>
      <c r="B796" s="5" t="s">
        <v>6217</v>
      </c>
      <c r="C796" s="3" t="s">
        <v>101</v>
      </c>
      <c r="D796" s="3" t="s">
        <v>10</v>
      </c>
      <c r="E796" s="27">
        <v>140</v>
      </c>
      <c r="F796" s="3" t="s">
        <v>8112</v>
      </c>
      <c r="G796" s="3" t="s">
        <v>6112</v>
      </c>
      <c r="H796" s="3" t="s">
        <v>6218</v>
      </c>
      <c r="I796" s="3" t="s">
        <v>6219</v>
      </c>
    </row>
    <row r="797" spans="1:9" s="13" customFormat="1" ht="20.100000000000001" customHeight="1">
      <c r="A797" s="36">
        <v>5</v>
      </c>
      <c r="B797" s="5" t="s">
        <v>6216</v>
      </c>
      <c r="C797" s="3" t="s">
        <v>192</v>
      </c>
      <c r="D797" s="3" t="s">
        <v>1648</v>
      </c>
      <c r="E797" s="27">
        <v>100</v>
      </c>
      <c r="F797" s="3" t="s">
        <v>8112</v>
      </c>
      <c r="G797" s="3" t="s">
        <v>6080</v>
      </c>
      <c r="H797" s="3" t="s">
        <v>6203</v>
      </c>
      <c r="I797" s="3" t="s">
        <v>6204</v>
      </c>
    </row>
    <row r="798" spans="1:9" s="13" customFormat="1" ht="20.100000000000001" customHeight="1">
      <c r="A798" s="36">
        <v>5</v>
      </c>
      <c r="B798" s="5" t="s">
        <v>6211</v>
      </c>
      <c r="C798" s="3" t="s">
        <v>35</v>
      </c>
      <c r="D798" s="3" t="s">
        <v>10</v>
      </c>
      <c r="E798" s="27">
        <v>55</v>
      </c>
      <c r="F798" s="3" t="s">
        <v>8112</v>
      </c>
      <c r="G798" s="3" t="s">
        <v>2640</v>
      </c>
      <c r="H798" s="3" t="s">
        <v>6212</v>
      </c>
      <c r="I798" s="3" t="s">
        <v>6213</v>
      </c>
    </row>
    <row r="799" spans="1:9" s="13" customFormat="1" ht="20.100000000000001" customHeight="1">
      <c r="A799" s="36">
        <v>5</v>
      </c>
      <c r="B799" s="5" t="s">
        <v>5190</v>
      </c>
      <c r="C799" s="3" t="s">
        <v>101</v>
      </c>
      <c r="D799" s="3" t="s">
        <v>10</v>
      </c>
      <c r="E799" s="27">
        <v>92</v>
      </c>
      <c r="F799" s="3" t="s">
        <v>239</v>
      </c>
      <c r="G799" s="3" t="s">
        <v>385</v>
      </c>
      <c r="H799" s="3" t="s">
        <v>5191</v>
      </c>
      <c r="I799" s="3" t="s">
        <v>5192</v>
      </c>
    </row>
    <row r="800" spans="1:9" s="13" customFormat="1" ht="20.100000000000001" customHeight="1">
      <c r="A800" s="36">
        <v>5</v>
      </c>
      <c r="B800" s="5" t="s">
        <v>5186</v>
      </c>
      <c r="C800" s="3" t="s">
        <v>35</v>
      </c>
      <c r="D800" s="3" t="s">
        <v>10</v>
      </c>
      <c r="E800" s="27">
        <v>83</v>
      </c>
      <c r="F800" s="3" t="s">
        <v>239</v>
      </c>
      <c r="G800" s="3" t="s">
        <v>251</v>
      </c>
      <c r="H800" s="3" t="s">
        <v>5177</v>
      </c>
      <c r="I800" s="3" t="s">
        <v>5178</v>
      </c>
    </row>
    <row r="801" spans="1:9" s="13" customFormat="1" ht="20.100000000000001" customHeight="1">
      <c r="A801" s="36">
        <v>5</v>
      </c>
      <c r="B801" s="23" t="s">
        <v>5187</v>
      </c>
      <c r="C801" s="3" t="s">
        <v>66</v>
      </c>
      <c r="D801" s="3" t="s">
        <v>10</v>
      </c>
      <c r="E801" s="18">
        <v>50</v>
      </c>
      <c r="F801" s="3" t="s">
        <v>239</v>
      </c>
      <c r="G801" s="3" t="s">
        <v>286</v>
      </c>
      <c r="H801" s="3" t="s">
        <v>5188</v>
      </c>
      <c r="I801" s="3" t="s">
        <v>5189</v>
      </c>
    </row>
    <row r="802" spans="1:9" s="13" customFormat="1" ht="20.100000000000001" customHeight="1">
      <c r="A802" s="36">
        <v>5</v>
      </c>
      <c r="B802" s="5" t="s">
        <v>6286</v>
      </c>
      <c r="C802" s="3" t="s">
        <v>36</v>
      </c>
      <c r="D802" s="3" t="s">
        <v>10</v>
      </c>
      <c r="E802" s="27">
        <v>38</v>
      </c>
      <c r="F802" s="3" t="s">
        <v>6284</v>
      </c>
      <c r="G802" s="3" t="s">
        <v>6285</v>
      </c>
      <c r="H802" s="3" t="s">
        <v>6287</v>
      </c>
      <c r="I802" s="3" t="s">
        <v>6288</v>
      </c>
    </row>
    <row r="803" spans="1:9" s="13" customFormat="1" ht="20.100000000000001" customHeight="1">
      <c r="A803" s="36">
        <v>5</v>
      </c>
      <c r="B803" s="5" t="s">
        <v>5545</v>
      </c>
      <c r="C803" s="3" t="s">
        <v>101</v>
      </c>
      <c r="D803" s="3" t="s">
        <v>10</v>
      </c>
      <c r="E803" s="28">
        <v>68</v>
      </c>
      <c r="F803" s="6" t="s">
        <v>8113</v>
      </c>
      <c r="G803" s="3" t="s">
        <v>1187</v>
      </c>
      <c r="H803" s="3" t="s">
        <v>5546</v>
      </c>
      <c r="I803" s="3" t="s">
        <v>5547</v>
      </c>
    </row>
    <row r="804" spans="1:9" s="13" customFormat="1" ht="20.100000000000001" customHeight="1">
      <c r="A804" s="36">
        <v>5</v>
      </c>
      <c r="B804" s="5" t="s">
        <v>7689</v>
      </c>
      <c r="C804" s="3" t="s">
        <v>7679</v>
      </c>
      <c r="D804" s="3" t="s">
        <v>10</v>
      </c>
      <c r="E804" s="27">
        <v>76</v>
      </c>
      <c r="F804" s="6" t="s">
        <v>7630</v>
      </c>
      <c r="G804" s="6" t="s">
        <v>7688</v>
      </c>
      <c r="H804" s="3" t="s">
        <v>7690</v>
      </c>
      <c r="I804" s="3" t="s">
        <v>7691</v>
      </c>
    </row>
    <row r="805" spans="1:9" s="13" customFormat="1" ht="20.100000000000001" customHeight="1">
      <c r="A805" s="36">
        <v>5</v>
      </c>
      <c r="B805" s="37" t="s">
        <v>7697</v>
      </c>
      <c r="C805" s="3" t="s">
        <v>192</v>
      </c>
      <c r="D805" s="3" t="s">
        <v>10</v>
      </c>
      <c r="E805" s="27">
        <v>50</v>
      </c>
      <c r="F805" s="3" t="s">
        <v>1204</v>
      </c>
      <c r="G805" s="3" t="s">
        <v>5558</v>
      </c>
      <c r="H805" s="3" t="s">
        <v>5555</v>
      </c>
      <c r="I805" s="3" t="s">
        <v>5556</v>
      </c>
    </row>
    <row r="806" spans="1:9" s="13" customFormat="1" ht="20.100000000000001" customHeight="1">
      <c r="A806" s="36">
        <v>5</v>
      </c>
      <c r="B806" s="5" t="s">
        <v>7692</v>
      </c>
      <c r="C806" s="3" t="s">
        <v>7282</v>
      </c>
      <c r="D806" s="3" t="s">
        <v>2540</v>
      </c>
      <c r="E806" s="27">
        <v>35</v>
      </c>
      <c r="F806" s="3" t="s">
        <v>7630</v>
      </c>
      <c r="G806" s="3" t="s">
        <v>7631</v>
      </c>
      <c r="H806" s="3" t="s">
        <v>7693</v>
      </c>
      <c r="I806" s="3" t="s">
        <v>7694</v>
      </c>
    </row>
    <row r="807" spans="1:9" s="13" customFormat="1" ht="20.100000000000001" customHeight="1">
      <c r="A807" s="36">
        <v>5</v>
      </c>
      <c r="B807" s="5" t="s">
        <v>7695</v>
      </c>
      <c r="C807" s="3" t="s">
        <v>192</v>
      </c>
      <c r="D807" s="3" t="s">
        <v>10</v>
      </c>
      <c r="E807" s="27">
        <v>11</v>
      </c>
      <c r="F807" s="3" t="s">
        <v>1204</v>
      </c>
      <c r="G807" s="3" t="s">
        <v>5558</v>
      </c>
      <c r="H807" s="3" t="s">
        <v>5559</v>
      </c>
      <c r="I807" s="3" t="s">
        <v>7696</v>
      </c>
    </row>
    <row r="808" spans="1:9" s="13" customFormat="1" ht="20.100000000000001" customHeight="1">
      <c r="A808" s="36">
        <v>5</v>
      </c>
      <c r="B808" s="5" t="s">
        <v>6924</v>
      </c>
      <c r="C808" s="3" t="s">
        <v>35</v>
      </c>
      <c r="D808" s="3" t="s">
        <v>10</v>
      </c>
      <c r="E808" s="27">
        <v>100</v>
      </c>
      <c r="F808" s="6" t="s">
        <v>6902</v>
      </c>
      <c r="G808" s="6" t="s">
        <v>6918</v>
      </c>
      <c r="H808" s="3" t="s">
        <v>6922</v>
      </c>
      <c r="I808" s="3" t="s">
        <v>6923</v>
      </c>
    </row>
    <row r="809" spans="1:9" s="13" customFormat="1" ht="20.100000000000001" customHeight="1">
      <c r="A809" s="36">
        <v>5</v>
      </c>
      <c r="B809" s="5" t="s">
        <v>6892</v>
      </c>
      <c r="C809" s="3" t="s">
        <v>35</v>
      </c>
      <c r="D809" s="3" t="s">
        <v>10</v>
      </c>
      <c r="E809" s="27">
        <v>25</v>
      </c>
      <c r="F809" s="6" t="s">
        <v>6791</v>
      </c>
      <c r="G809" s="3" t="s">
        <v>6888</v>
      </c>
      <c r="H809" s="3" t="s">
        <v>6890</v>
      </c>
      <c r="I809" s="3" t="s">
        <v>6891</v>
      </c>
    </row>
    <row r="810" spans="1:9" s="13" customFormat="1" ht="20.100000000000001" customHeight="1">
      <c r="A810" s="36">
        <v>5</v>
      </c>
      <c r="B810" s="5" t="s">
        <v>6871</v>
      </c>
      <c r="C810" s="3" t="s">
        <v>36</v>
      </c>
      <c r="D810" s="3" t="s">
        <v>10</v>
      </c>
      <c r="E810" s="27">
        <v>12</v>
      </c>
      <c r="F810" s="3" t="s">
        <v>8114</v>
      </c>
      <c r="G810" s="3" t="s">
        <v>6863</v>
      </c>
      <c r="H810" s="3" t="s">
        <v>6868</v>
      </c>
      <c r="I810" s="3" t="s">
        <v>6869</v>
      </c>
    </row>
    <row r="811" spans="1:9" s="13" customFormat="1" ht="20.100000000000001" customHeight="1">
      <c r="A811" s="36">
        <v>5</v>
      </c>
      <c r="B811" s="5" t="s">
        <v>7825</v>
      </c>
      <c r="C811" s="3" t="s">
        <v>7810</v>
      </c>
      <c r="D811" s="3" t="s">
        <v>2777</v>
      </c>
      <c r="E811" s="27">
        <v>500</v>
      </c>
      <c r="F811" s="3" t="s">
        <v>7789</v>
      </c>
      <c r="G811" s="3" t="s">
        <v>7794</v>
      </c>
      <c r="H811" s="3" t="s">
        <v>7826</v>
      </c>
      <c r="I811" s="3" t="s">
        <v>7827</v>
      </c>
    </row>
    <row r="812" spans="1:9" s="13" customFormat="1" ht="20.100000000000001" customHeight="1">
      <c r="A812" s="36">
        <v>5</v>
      </c>
      <c r="B812" s="5" t="s">
        <v>7831</v>
      </c>
      <c r="C812" s="3" t="s">
        <v>7832</v>
      </c>
      <c r="D812" s="3" t="s">
        <v>2777</v>
      </c>
      <c r="E812" s="27">
        <v>22</v>
      </c>
      <c r="F812" s="3" t="s">
        <v>7789</v>
      </c>
      <c r="G812" s="3" t="s">
        <v>7794</v>
      </c>
      <c r="H812" s="3" t="s">
        <v>7833</v>
      </c>
      <c r="I812" s="3" t="s">
        <v>7834</v>
      </c>
    </row>
    <row r="813" spans="1:9" s="13" customFormat="1" ht="20.100000000000001" customHeight="1">
      <c r="A813" s="36">
        <v>5</v>
      </c>
      <c r="B813" s="5" t="s">
        <v>7828</v>
      </c>
      <c r="C813" s="3" t="s">
        <v>7810</v>
      </c>
      <c r="D813" s="3" t="s">
        <v>10</v>
      </c>
      <c r="E813" s="27">
        <v>20</v>
      </c>
      <c r="F813" s="3" t="s">
        <v>7789</v>
      </c>
      <c r="G813" s="3" t="s">
        <v>7794</v>
      </c>
      <c r="H813" s="3" t="s">
        <v>7829</v>
      </c>
      <c r="I813" s="3" t="s">
        <v>7830</v>
      </c>
    </row>
    <row r="814" spans="1:9" s="13" customFormat="1" ht="20.100000000000001" customHeight="1">
      <c r="A814" s="36">
        <v>5</v>
      </c>
      <c r="B814" s="5" t="s">
        <v>5997</v>
      </c>
      <c r="C814" s="3" t="s">
        <v>66</v>
      </c>
      <c r="D814" s="3" t="s">
        <v>2982</v>
      </c>
      <c r="E814" s="27">
        <v>168</v>
      </c>
      <c r="F814" s="6" t="s">
        <v>5983</v>
      </c>
      <c r="G814" s="6" t="s">
        <v>5996</v>
      </c>
      <c r="H814" s="3" t="s">
        <v>5998</v>
      </c>
      <c r="I814" s="3" t="s">
        <v>5999</v>
      </c>
    </row>
    <row r="815" spans="1:9" s="13" customFormat="1" ht="20.100000000000001" customHeight="1">
      <c r="A815" s="36">
        <v>5</v>
      </c>
      <c r="B815" s="5" t="s">
        <v>5993</v>
      </c>
      <c r="C815" s="3" t="s">
        <v>66</v>
      </c>
      <c r="D815" s="3" t="s">
        <v>10</v>
      </c>
      <c r="E815" s="27">
        <v>64</v>
      </c>
      <c r="F815" s="3" t="s">
        <v>5983</v>
      </c>
      <c r="G815" s="3" t="s">
        <v>5988</v>
      </c>
      <c r="H815" s="3" t="s">
        <v>5994</v>
      </c>
      <c r="I815" s="3" t="s">
        <v>5995</v>
      </c>
    </row>
    <row r="816" spans="1:9" s="13" customFormat="1" ht="20.100000000000001" customHeight="1">
      <c r="A816" s="36">
        <v>5</v>
      </c>
      <c r="B816" s="5" t="s">
        <v>5993</v>
      </c>
      <c r="C816" s="3" t="s">
        <v>6000</v>
      </c>
      <c r="D816" s="3" t="s">
        <v>10</v>
      </c>
      <c r="E816" s="27">
        <v>64</v>
      </c>
      <c r="F816" s="3" t="s">
        <v>5983</v>
      </c>
      <c r="G816" s="3" t="s">
        <v>5988</v>
      </c>
      <c r="H816" s="3" t="s">
        <v>5994</v>
      </c>
      <c r="I816" s="3" t="s">
        <v>5995</v>
      </c>
    </row>
    <row r="817" spans="1:15" s="13" customFormat="1" ht="20.100000000000001" customHeight="1">
      <c r="A817" s="36">
        <v>5</v>
      </c>
      <c r="B817" s="5" t="s">
        <v>7132</v>
      </c>
      <c r="C817" s="3" t="s">
        <v>7133</v>
      </c>
      <c r="D817" s="3" t="s">
        <v>10</v>
      </c>
      <c r="E817" s="18">
        <v>122</v>
      </c>
      <c r="F817" s="6" t="s">
        <v>7121</v>
      </c>
      <c r="G817" s="3" t="s">
        <v>7131</v>
      </c>
      <c r="H817" s="3" t="s">
        <v>7134</v>
      </c>
      <c r="I817" s="3" t="s">
        <v>7135</v>
      </c>
    </row>
    <row r="818" spans="1:15" s="13" customFormat="1" ht="20.100000000000001" customHeight="1">
      <c r="A818" s="36">
        <v>5</v>
      </c>
      <c r="B818" s="5" t="s">
        <v>7141</v>
      </c>
      <c r="C818" s="3" t="s">
        <v>79</v>
      </c>
      <c r="D818" s="3" t="s">
        <v>7142</v>
      </c>
      <c r="E818" s="18">
        <v>50</v>
      </c>
      <c r="F818" s="6" t="s">
        <v>7121</v>
      </c>
      <c r="G818" s="6" t="s">
        <v>7140</v>
      </c>
      <c r="H818" s="17" t="s">
        <v>7143</v>
      </c>
      <c r="I818" s="17" t="s">
        <v>7144</v>
      </c>
    </row>
    <row r="819" spans="1:15" s="8" customFormat="1" ht="20.100000000000001" customHeight="1">
      <c r="A819" s="36">
        <v>5</v>
      </c>
      <c r="B819" s="5" t="s">
        <v>7137</v>
      </c>
      <c r="C819" s="3" t="s">
        <v>35</v>
      </c>
      <c r="D819" s="3" t="s">
        <v>10</v>
      </c>
      <c r="E819" s="18">
        <v>35</v>
      </c>
      <c r="F819" s="6" t="s">
        <v>7121</v>
      </c>
      <c r="G819" s="3" t="s">
        <v>7136</v>
      </c>
      <c r="H819" s="3" t="s">
        <v>7138</v>
      </c>
      <c r="I819" s="3" t="s">
        <v>7139</v>
      </c>
      <c r="J819" s="13"/>
      <c r="K819" s="13"/>
      <c r="L819" s="13"/>
      <c r="M819" s="13"/>
      <c r="N819" s="13"/>
      <c r="O819" s="13"/>
    </row>
    <row r="820" spans="1:15" s="8" customFormat="1" ht="20.100000000000001" customHeight="1">
      <c r="A820" s="36">
        <v>5</v>
      </c>
      <c r="B820" s="5" t="s">
        <v>5342</v>
      </c>
      <c r="C820" s="3" t="s">
        <v>35</v>
      </c>
      <c r="D820" s="3" t="s">
        <v>10</v>
      </c>
      <c r="E820" s="27">
        <v>69</v>
      </c>
      <c r="F820" s="3" t="s">
        <v>2671</v>
      </c>
      <c r="G820" s="3" t="s">
        <v>574</v>
      </c>
      <c r="H820" s="3" t="s">
        <v>663</v>
      </c>
      <c r="I820" s="3" t="s">
        <v>664</v>
      </c>
      <c r="J820" s="13"/>
      <c r="K820" s="13"/>
      <c r="L820" s="13"/>
      <c r="M820" s="13"/>
      <c r="N820" s="13"/>
      <c r="O820" s="13"/>
    </row>
    <row r="821" spans="1:15" s="8" customFormat="1" ht="20.100000000000001" customHeight="1">
      <c r="A821" s="36">
        <v>5</v>
      </c>
      <c r="B821" s="5" t="s">
        <v>5344</v>
      </c>
      <c r="C821" s="3" t="s">
        <v>35</v>
      </c>
      <c r="D821" s="3" t="s">
        <v>10</v>
      </c>
      <c r="E821" s="27">
        <v>30</v>
      </c>
      <c r="F821" s="3" t="s">
        <v>6660</v>
      </c>
      <c r="G821" s="3" t="s">
        <v>716</v>
      </c>
      <c r="H821" s="3" t="s">
        <v>718</v>
      </c>
      <c r="I821" s="3" t="s">
        <v>719</v>
      </c>
      <c r="J821" s="13"/>
      <c r="K821" s="13"/>
      <c r="L821" s="13"/>
      <c r="M821" s="13"/>
      <c r="N821" s="13"/>
      <c r="O821" s="13"/>
    </row>
    <row r="822" spans="1:15" s="8" customFormat="1" ht="20.100000000000001" customHeight="1">
      <c r="A822" s="36">
        <v>5</v>
      </c>
      <c r="B822" s="5" t="s">
        <v>5343</v>
      </c>
      <c r="C822" s="3" t="s">
        <v>35</v>
      </c>
      <c r="D822" s="3" t="s">
        <v>10</v>
      </c>
      <c r="E822" s="27">
        <v>23</v>
      </c>
      <c r="F822" s="3" t="s">
        <v>2702</v>
      </c>
      <c r="G822" s="3" t="s">
        <v>6626</v>
      </c>
      <c r="H822" s="3" t="s">
        <v>5337</v>
      </c>
      <c r="I822" s="3" t="s">
        <v>5338</v>
      </c>
      <c r="J822" s="13"/>
      <c r="K822" s="13"/>
      <c r="L822" s="13"/>
      <c r="M822" s="13"/>
      <c r="N822" s="13"/>
      <c r="O822" s="13"/>
    </row>
    <row r="823" spans="1:15" s="8" customFormat="1" ht="20.100000000000001" customHeight="1">
      <c r="A823" s="36">
        <v>5</v>
      </c>
      <c r="B823" s="31" t="s">
        <v>7917</v>
      </c>
      <c r="C823" s="3" t="s">
        <v>147</v>
      </c>
      <c r="D823" s="3" t="s">
        <v>67</v>
      </c>
      <c r="E823" s="32">
        <v>500</v>
      </c>
      <c r="F823" s="6" t="s">
        <v>5055</v>
      </c>
      <c r="G823" s="6" t="s">
        <v>5056</v>
      </c>
      <c r="H823" s="3" t="s">
        <v>5062</v>
      </c>
      <c r="I823" s="3" t="s">
        <v>5063</v>
      </c>
      <c r="J823" s="13"/>
      <c r="K823" s="13"/>
      <c r="L823" s="13"/>
      <c r="M823" s="13"/>
      <c r="N823" s="13"/>
      <c r="O823" s="13"/>
    </row>
    <row r="824" spans="1:15" s="8" customFormat="1" ht="20.100000000000001" customHeight="1">
      <c r="A824" s="36">
        <v>5</v>
      </c>
      <c r="B824" s="5" t="s">
        <v>7301</v>
      </c>
      <c r="C824" s="3" t="s">
        <v>66</v>
      </c>
      <c r="D824" s="3" t="s">
        <v>10</v>
      </c>
      <c r="E824" s="27">
        <v>152</v>
      </c>
      <c r="F824" s="3" t="s">
        <v>1080</v>
      </c>
      <c r="G824" s="3" t="s">
        <v>5404</v>
      </c>
      <c r="H824" s="3" t="s">
        <v>5504</v>
      </c>
      <c r="I824" s="3" t="s">
        <v>5505</v>
      </c>
      <c r="J824" s="13"/>
      <c r="K824" s="13"/>
      <c r="L824" s="13"/>
      <c r="M824" s="13"/>
      <c r="N824" s="13"/>
      <c r="O824" s="13"/>
    </row>
    <row r="825" spans="1:15" s="13" customFormat="1" ht="20.100000000000001" customHeight="1">
      <c r="A825" s="36">
        <v>5</v>
      </c>
      <c r="B825" s="5" t="s">
        <v>5506</v>
      </c>
      <c r="C825" s="3" t="s">
        <v>66</v>
      </c>
      <c r="D825" s="3" t="s">
        <v>10</v>
      </c>
      <c r="E825" s="27">
        <v>120</v>
      </c>
      <c r="F825" s="3" t="s">
        <v>1080</v>
      </c>
      <c r="G825" s="3" t="s">
        <v>5483</v>
      </c>
      <c r="H825" s="3" t="s">
        <v>5507</v>
      </c>
      <c r="I825" s="3" t="s">
        <v>5508</v>
      </c>
    </row>
    <row r="826" spans="1:15" s="13" customFormat="1" ht="20.100000000000001" customHeight="1">
      <c r="A826" s="36">
        <v>5</v>
      </c>
      <c r="B826" s="5" t="s">
        <v>7295</v>
      </c>
      <c r="C826" s="3" t="s">
        <v>66</v>
      </c>
      <c r="D826" s="3" t="s">
        <v>10</v>
      </c>
      <c r="E826" s="27">
        <v>100</v>
      </c>
      <c r="F826" s="3" t="s">
        <v>1080</v>
      </c>
      <c r="G826" s="3" t="s">
        <v>1086</v>
      </c>
      <c r="H826" s="3" t="s">
        <v>7296</v>
      </c>
      <c r="I826" s="3" t="s">
        <v>7297</v>
      </c>
    </row>
    <row r="827" spans="1:15" s="13" customFormat="1" ht="20.100000000000001" customHeight="1">
      <c r="A827" s="36">
        <v>5</v>
      </c>
      <c r="B827" s="5" t="s">
        <v>7298</v>
      </c>
      <c r="C827" s="3" t="s">
        <v>66</v>
      </c>
      <c r="D827" s="3" t="s">
        <v>10</v>
      </c>
      <c r="E827" s="27">
        <v>100</v>
      </c>
      <c r="F827" s="3" t="s">
        <v>1080</v>
      </c>
      <c r="G827" s="3" t="s">
        <v>1138</v>
      </c>
      <c r="H827" s="3" t="s">
        <v>7299</v>
      </c>
      <c r="I827" s="3" t="s">
        <v>7300</v>
      </c>
    </row>
    <row r="828" spans="1:15" s="13" customFormat="1" ht="20.100000000000001" customHeight="1">
      <c r="A828" s="36">
        <v>5</v>
      </c>
      <c r="B828" s="5" t="s">
        <v>5509</v>
      </c>
      <c r="C828" s="3" t="s">
        <v>66</v>
      </c>
      <c r="D828" s="3" t="s">
        <v>10</v>
      </c>
      <c r="E828" s="27">
        <v>100</v>
      </c>
      <c r="F828" s="3" t="s">
        <v>1080</v>
      </c>
      <c r="G828" s="3" t="s">
        <v>5486</v>
      </c>
      <c r="H828" s="3" t="s">
        <v>5510</v>
      </c>
      <c r="I828" s="3" t="s">
        <v>5511</v>
      </c>
    </row>
    <row r="829" spans="1:15" s="13" customFormat="1" ht="20.100000000000001" customHeight="1">
      <c r="A829" s="36">
        <v>5</v>
      </c>
      <c r="B829" s="5" t="s">
        <v>5501</v>
      </c>
      <c r="C829" s="3" t="s">
        <v>66</v>
      </c>
      <c r="D829" s="3" t="s">
        <v>10</v>
      </c>
      <c r="E829" s="27">
        <v>98</v>
      </c>
      <c r="F829" s="3" t="s">
        <v>1080</v>
      </c>
      <c r="G829" s="3" t="s">
        <v>1099</v>
      </c>
      <c r="H829" s="3" t="s">
        <v>5502</v>
      </c>
      <c r="I829" s="3" t="s">
        <v>5503</v>
      </c>
    </row>
    <row r="830" spans="1:15" s="13" customFormat="1" ht="20.100000000000001" customHeight="1">
      <c r="A830" s="36">
        <v>5</v>
      </c>
      <c r="B830" s="5" t="s">
        <v>7294</v>
      </c>
      <c r="C830" s="3" t="s">
        <v>66</v>
      </c>
      <c r="D830" s="3" t="s">
        <v>10</v>
      </c>
      <c r="E830" s="27">
        <v>70</v>
      </c>
      <c r="F830" s="3" t="s">
        <v>1080</v>
      </c>
      <c r="G830" s="3" t="s">
        <v>1081</v>
      </c>
      <c r="H830" s="3" t="s">
        <v>5499</v>
      </c>
      <c r="I830" s="3" t="s">
        <v>5500</v>
      </c>
    </row>
    <row r="831" spans="1:15" s="13" customFormat="1" ht="20.100000000000001" customHeight="1">
      <c r="A831" s="36">
        <v>5</v>
      </c>
      <c r="B831" s="5" t="s">
        <v>7302</v>
      </c>
      <c r="C831" s="3" t="s">
        <v>66</v>
      </c>
      <c r="D831" s="3" t="s">
        <v>10</v>
      </c>
      <c r="E831" s="27">
        <v>70</v>
      </c>
      <c r="F831" s="3" t="s">
        <v>1080</v>
      </c>
      <c r="G831" s="3" t="s">
        <v>5464</v>
      </c>
      <c r="H831" s="3" t="s">
        <v>7303</v>
      </c>
      <c r="I831" s="3" t="s">
        <v>7304</v>
      </c>
    </row>
    <row r="832" spans="1:15" s="13" customFormat="1" ht="20.100000000000001" customHeight="1">
      <c r="A832" s="36">
        <v>5</v>
      </c>
      <c r="B832" s="5" t="s">
        <v>7305</v>
      </c>
      <c r="C832" s="3" t="s">
        <v>66</v>
      </c>
      <c r="D832" s="3" t="s">
        <v>10</v>
      </c>
      <c r="E832" s="27">
        <v>70</v>
      </c>
      <c r="F832" s="3" t="s">
        <v>1080</v>
      </c>
      <c r="G832" s="3" t="s">
        <v>5466</v>
      </c>
      <c r="H832" s="3" t="s">
        <v>7306</v>
      </c>
      <c r="I832" s="3" t="s">
        <v>7307</v>
      </c>
    </row>
    <row r="833" spans="1:15" s="13" customFormat="1" ht="20.100000000000001" customHeight="1">
      <c r="A833" s="36">
        <v>5</v>
      </c>
      <c r="B833" s="5" t="s">
        <v>7309</v>
      </c>
      <c r="C833" s="3" t="s">
        <v>66</v>
      </c>
      <c r="D833" s="3" t="s">
        <v>10</v>
      </c>
      <c r="E833" s="27">
        <v>70</v>
      </c>
      <c r="F833" s="3" t="s">
        <v>7308</v>
      </c>
      <c r="G833" s="3" t="s">
        <v>5441</v>
      </c>
      <c r="H833" s="3" t="s">
        <v>7310</v>
      </c>
      <c r="I833" s="3" t="s">
        <v>7311</v>
      </c>
    </row>
    <row r="834" spans="1:15" s="13" customFormat="1" ht="20.100000000000001" customHeight="1">
      <c r="A834" s="36">
        <v>5</v>
      </c>
      <c r="B834" s="5" t="s">
        <v>197</v>
      </c>
      <c r="C834" s="3" t="s">
        <v>66</v>
      </c>
      <c r="D834" s="3" t="s">
        <v>10</v>
      </c>
      <c r="E834" s="18">
        <v>205</v>
      </c>
      <c r="F834" s="3" t="s">
        <v>5836</v>
      </c>
      <c r="G834" s="6" t="s">
        <v>199</v>
      </c>
      <c r="H834" s="3" t="s">
        <v>5837</v>
      </c>
      <c r="I834" s="3" t="s">
        <v>5835</v>
      </c>
    </row>
    <row r="835" spans="1:15" s="13" customFormat="1" ht="20.100000000000001" customHeight="1">
      <c r="A835" s="36">
        <v>5</v>
      </c>
      <c r="B835" s="5" t="s">
        <v>5851</v>
      </c>
      <c r="C835" s="3" t="s">
        <v>36</v>
      </c>
      <c r="D835" s="3" t="s">
        <v>10</v>
      </c>
      <c r="E835" s="27">
        <v>139</v>
      </c>
      <c r="F835" s="6" t="s">
        <v>5836</v>
      </c>
      <c r="G835" s="6" t="s">
        <v>5843</v>
      </c>
      <c r="H835" s="3" t="s">
        <v>5852</v>
      </c>
      <c r="I835" s="3" t="s">
        <v>5853</v>
      </c>
    </row>
    <row r="836" spans="1:15" s="13" customFormat="1" ht="20.100000000000001" customHeight="1">
      <c r="A836" s="36">
        <v>5</v>
      </c>
      <c r="B836" s="5" t="s">
        <v>104</v>
      </c>
      <c r="C836" s="3" t="s">
        <v>66</v>
      </c>
      <c r="D836" s="3" t="s">
        <v>10</v>
      </c>
      <c r="E836" s="27">
        <v>120</v>
      </c>
      <c r="F836" s="3" t="s">
        <v>11</v>
      </c>
      <c r="G836" s="3" t="s">
        <v>77</v>
      </c>
      <c r="H836" s="3" t="s">
        <v>105</v>
      </c>
      <c r="I836" s="3" t="s">
        <v>106</v>
      </c>
    </row>
    <row r="837" spans="1:15" s="13" customFormat="1" ht="20.100000000000001" customHeight="1">
      <c r="A837" s="36">
        <v>5</v>
      </c>
      <c r="B837" s="5" t="s">
        <v>5909</v>
      </c>
      <c r="C837" s="3" t="s">
        <v>36</v>
      </c>
      <c r="D837" s="3" t="s">
        <v>10</v>
      </c>
      <c r="E837" s="27">
        <v>50</v>
      </c>
      <c r="F837" s="3" t="s">
        <v>5891</v>
      </c>
      <c r="G837" s="6" t="s">
        <v>1643</v>
      </c>
      <c r="H837" s="3" t="s">
        <v>5910</v>
      </c>
      <c r="I837" s="3" t="s">
        <v>5911</v>
      </c>
    </row>
    <row r="838" spans="1:15" s="13" customFormat="1" ht="20.100000000000001" customHeight="1">
      <c r="A838" s="36">
        <v>5</v>
      </c>
      <c r="B838" s="5" t="s">
        <v>5856</v>
      </c>
      <c r="C838" s="3" t="s">
        <v>35</v>
      </c>
      <c r="D838" s="3" t="s">
        <v>10</v>
      </c>
      <c r="E838" s="27">
        <v>22</v>
      </c>
      <c r="F838" s="3" t="s">
        <v>5854</v>
      </c>
      <c r="G838" s="3" t="s">
        <v>5855</v>
      </c>
      <c r="H838" s="3" t="s">
        <v>5857</v>
      </c>
      <c r="I838" s="3" t="s">
        <v>5858</v>
      </c>
    </row>
    <row r="839" spans="1:15" s="13" customFormat="1" ht="20.100000000000001" customHeight="1">
      <c r="A839" s="36">
        <v>5</v>
      </c>
      <c r="B839" s="5" t="s">
        <v>7907</v>
      </c>
      <c r="C839" s="3" t="s">
        <v>35</v>
      </c>
      <c r="D839" s="3" t="s">
        <v>10</v>
      </c>
      <c r="E839" s="27">
        <v>12</v>
      </c>
      <c r="F839" s="3" t="s">
        <v>7900</v>
      </c>
      <c r="G839" s="3"/>
      <c r="H839" s="3" t="s">
        <v>7905</v>
      </c>
      <c r="I839" s="3" t="s">
        <v>7906</v>
      </c>
    </row>
    <row r="840" spans="1:15" s="8" customFormat="1" ht="20.100000000000001" customHeight="1">
      <c r="A840" s="36">
        <v>5</v>
      </c>
      <c r="B840" s="5" t="s">
        <v>5092</v>
      </c>
      <c r="C840" s="3" t="s">
        <v>35</v>
      </c>
      <c r="D840" s="3" t="s">
        <v>10</v>
      </c>
      <c r="E840" s="27">
        <v>150</v>
      </c>
      <c r="F840" s="3" t="s">
        <v>1649</v>
      </c>
      <c r="G840" s="3" t="s">
        <v>6054</v>
      </c>
      <c r="H840" s="3" t="s">
        <v>6055</v>
      </c>
      <c r="I840" s="3" t="s">
        <v>6056</v>
      </c>
      <c r="J840" s="51"/>
      <c r="K840" s="51"/>
      <c r="L840" s="51"/>
      <c r="M840" s="51"/>
      <c r="N840" s="51"/>
      <c r="O840" s="51"/>
    </row>
    <row r="841" spans="1:15" s="13" customFormat="1" ht="20.100000000000001" customHeight="1">
      <c r="A841" s="36">
        <v>5</v>
      </c>
      <c r="B841" s="5" t="s">
        <v>5739</v>
      </c>
      <c r="C841" s="3" t="s">
        <v>35</v>
      </c>
      <c r="D841" s="3" t="s">
        <v>10</v>
      </c>
      <c r="E841" s="18">
        <v>2500</v>
      </c>
      <c r="F841" s="3" t="s">
        <v>1503</v>
      </c>
      <c r="G841" s="3" t="s">
        <v>5701</v>
      </c>
      <c r="H841" s="3" t="s">
        <v>5740</v>
      </c>
      <c r="I841" s="3" t="s">
        <v>5741</v>
      </c>
    </row>
    <row r="842" spans="1:15" s="8" customFormat="1" ht="20.100000000000001" customHeight="1">
      <c r="A842" s="36">
        <v>5</v>
      </c>
      <c r="B842" s="5" t="s">
        <v>7883</v>
      </c>
      <c r="C842" s="3" t="s">
        <v>5612</v>
      </c>
      <c r="D842" s="3" t="s">
        <v>10</v>
      </c>
      <c r="E842" s="27">
        <v>1200</v>
      </c>
      <c r="F842" s="3" t="s">
        <v>1503</v>
      </c>
      <c r="G842" s="3" t="s">
        <v>5701</v>
      </c>
      <c r="H842" s="3" t="s">
        <v>5715</v>
      </c>
      <c r="I842" s="3" t="s">
        <v>5716</v>
      </c>
      <c r="J842" s="13"/>
      <c r="K842" s="13"/>
      <c r="L842" s="13"/>
      <c r="M842" s="13"/>
      <c r="N842" s="13"/>
      <c r="O842" s="13"/>
    </row>
    <row r="843" spans="1:15" s="13" customFormat="1" ht="20.100000000000001" customHeight="1">
      <c r="A843" s="36">
        <v>5</v>
      </c>
      <c r="B843" s="5" t="s">
        <v>5795</v>
      </c>
      <c r="C843" s="3" t="s">
        <v>5612</v>
      </c>
      <c r="D843" s="3" t="s">
        <v>10</v>
      </c>
      <c r="E843" s="27">
        <v>1133</v>
      </c>
      <c r="F843" s="3" t="s">
        <v>1503</v>
      </c>
      <c r="G843" s="3" t="s">
        <v>5786</v>
      </c>
      <c r="H843" s="3" t="s">
        <v>5794</v>
      </c>
      <c r="I843" s="3">
        <v>5332</v>
      </c>
    </row>
    <row r="844" spans="1:15" s="13" customFormat="1" ht="20.100000000000001" customHeight="1">
      <c r="A844" s="36">
        <v>5</v>
      </c>
      <c r="B844" s="5" t="s">
        <v>5734</v>
      </c>
      <c r="C844" s="3" t="s">
        <v>5612</v>
      </c>
      <c r="D844" s="3" t="s">
        <v>10</v>
      </c>
      <c r="E844" s="27">
        <v>1000</v>
      </c>
      <c r="F844" s="3" t="s">
        <v>1503</v>
      </c>
      <c r="G844" s="3" t="s">
        <v>5701</v>
      </c>
      <c r="H844" s="3" t="s">
        <v>5715</v>
      </c>
      <c r="I844" s="3" t="s">
        <v>5716</v>
      </c>
    </row>
    <row r="845" spans="1:15" s="13" customFormat="1" ht="20.100000000000001" customHeight="1">
      <c r="A845" s="36">
        <v>5</v>
      </c>
      <c r="B845" s="5" t="s">
        <v>5793</v>
      </c>
      <c r="C845" s="3" t="s">
        <v>5612</v>
      </c>
      <c r="D845" s="3" t="s">
        <v>10</v>
      </c>
      <c r="E845" s="27">
        <v>900</v>
      </c>
      <c r="F845" s="3" t="s">
        <v>1503</v>
      </c>
      <c r="G845" s="3" t="s">
        <v>5786</v>
      </c>
      <c r="H845" s="3" t="s">
        <v>5794</v>
      </c>
      <c r="I845" s="3">
        <v>5332</v>
      </c>
    </row>
    <row r="846" spans="1:15" s="13" customFormat="1" ht="20.100000000000001" customHeight="1">
      <c r="A846" s="36">
        <v>5</v>
      </c>
      <c r="B846" s="5" t="s">
        <v>5735</v>
      </c>
      <c r="C846" s="3" t="s">
        <v>195</v>
      </c>
      <c r="D846" s="3" t="s">
        <v>10</v>
      </c>
      <c r="E846" s="27">
        <v>500</v>
      </c>
      <c r="F846" s="3" t="s">
        <v>1503</v>
      </c>
      <c r="G846" s="3" t="s">
        <v>5701</v>
      </c>
      <c r="H846" s="3" t="s">
        <v>5718</v>
      </c>
      <c r="I846" s="3" t="s">
        <v>5719</v>
      </c>
    </row>
    <row r="847" spans="1:15" s="13" customFormat="1" ht="20.100000000000001" customHeight="1">
      <c r="A847" s="36">
        <v>5</v>
      </c>
      <c r="B847" s="5" t="s">
        <v>5755</v>
      </c>
      <c r="C847" s="3" t="s">
        <v>195</v>
      </c>
      <c r="D847" s="3" t="s">
        <v>10</v>
      </c>
      <c r="E847" s="18">
        <v>500</v>
      </c>
      <c r="F847" s="3" t="s">
        <v>1503</v>
      </c>
      <c r="G847" s="53" t="s">
        <v>5743</v>
      </c>
      <c r="H847" s="3" t="s">
        <v>5753</v>
      </c>
      <c r="I847" s="3" t="s">
        <v>5754</v>
      </c>
    </row>
    <row r="848" spans="1:15" s="8" customFormat="1" ht="20.100000000000001" customHeight="1">
      <c r="A848" s="36">
        <v>5</v>
      </c>
      <c r="B848" s="5" t="s">
        <v>5736</v>
      </c>
      <c r="C848" s="3" t="s">
        <v>35</v>
      </c>
      <c r="D848" s="3" t="s">
        <v>10</v>
      </c>
      <c r="E848" s="27">
        <v>100</v>
      </c>
      <c r="F848" s="3" t="s">
        <v>1503</v>
      </c>
      <c r="G848" s="3" t="s">
        <v>5701</v>
      </c>
      <c r="H848" s="3" t="s">
        <v>5737</v>
      </c>
      <c r="I848" s="3" t="s">
        <v>5738</v>
      </c>
      <c r="J848" s="13"/>
      <c r="K848" s="13"/>
      <c r="L848" s="13"/>
      <c r="M848" s="13"/>
      <c r="N848" s="13"/>
      <c r="O848" s="13"/>
    </row>
    <row r="849" spans="1:15" s="13" customFormat="1" ht="20.100000000000001" customHeight="1">
      <c r="A849" s="36">
        <v>5</v>
      </c>
      <c r="B849" s="5" t="s">
        <v>5693</v>
      </c>
      <c r="C849" s="3" t="s">
        <v>195</v>
      </c>
      <c r="D849" s="3" t="s">
        <v>10</v>
      </c>
      <c r="E849" s="27">
        <v>87</v>
      </c>
      <c r="F849" s="3" t="s">
        <v>7876</v>
      </c>
      <c r="G849" s="3" t="s">
        <v>7877</v>
      </c>
      <c r="H849" s="3" t="s">
        <v>7878</v>
      </c>
      <c r="I849" s="3" t="s">
        <v>5692</v>
      </c>
    </row>
    <row r="850" spans="1:15" s="13" customFormat="1" ht="20.100000000000001" customHeight="1">
      <c r="A850" s="36">
        <v>5</v>
      </c>
      <c r="B850" s="5" t="s">
        <v>5694</v>
      </c>
      <c r="C850" s="3" t="s">
        <v>195</v>
      </c>
      <c r="D850" s="3" t="s">
        <v>10</v>
      </c>
      <c r="E850" s="27">
        <v>50</v>
      </c>
      <c r="F850" s="3" t="s">
        <v>7876</v>
      </c>
      <c r="G850" s="3" t="s">
        <v>7877</v>
      </c>
      <c r="H850" s="3" t="s">
        <v>5695</v>
      </c>
      <c r="I850" s="3" t="s">
        <v>5696</v>
      </c>
    </row>
    <row r="851" spans="1:15" s="13" customFormat="1" ht="20.100000000000001" customHeight="1">
      <c r="A851" s="36">
        <v>5</v>
      </c>
      <c r="B851" s="5" t="s">
        <v>7592</v>
      </c>
      <c r="C851" s="3" t="s">
        <v>14</v>
      </c>
      <c r="D851" s="3" t="s">
        <v>10</v>
      </c>
      <c r="E851" s="27">
        <v>243</v>
      </c>
      <c r="F851" s="6" t="s">
        <v>4395</v>
      </c>
      <c r="G851" s="6" t="s">
        <v>4396</v>
      </c>
      <c r="H851" s="3" t="s">
        <v>7586</v>
      </c>
      <c r="I851" s="3" t="s">
        <v>7587</v>
      </c>
    </row>
    <row r="852" spans="1:15" s="13" customFormat="1" ht="20.100000000000001" customHeight="1">
      <c r="A852" s="36">
        <v>5</v>
      </c>
      <c r="B852" s="5" t="s">
        <v>7593</v>
      </c>
      <c r="C852" s="3" t="s">
        <v>14</v>
      </c>
      <c r="D852" s="3" t="s">
        <v>10</v>
      </c>
      <c r="E852" s="27">
        <v>170</v>
      </c>
      <c r="F852" s="6" t="s">
        <v>4395</v>
      </c>
      <c r="G852" s="6" t="s">
        <v>4396</v>
      </c>
      <c r="H852" s="3" t="s">
        <v>7594</v>
      </c>
      <c r="I852" s="3" t="s">
        <v>7595</v>
      </c>
    </row>
    <row r="853" spans="1:15" s="13" customFormat="1" ht="20.100000000000001" customHeight="1">
      <c r="A853" s="36">
        <v>5</v>
      </c>
      <c r="B853" s="5" t="s">
        <v>5654</v>
      </c>
      <c r="C853" s="3" t="s">
        <v>36</v>
      </c>
      <c r="D853" s="3" t="s">
        <v>10</v>
      </c>
      <c r="E853" s="27">
        <v>580</v>
      </c>
      <c r="F853" s="6" t="s">
        <v>1219</v>
      </c>
      <c r="G853" s="6" t="s">
        <v>1240</v>
      </c>
      <c r="H853" s="3" t="s">
        <v>1430</v>
      </c>
      <c r="I853" s="3" t="s">
        <v>1431</v>
      </c>
    </row>
    <row r="854" spans="1:15" s="13" customFormat="1" ht="20.100000000000001" customHeight="1">
      <c r="A854" s="36">
        <v>5</v>
      </c>
      <c r="B854" s="5" t="s">
        <v>5653</v>
      </c>
      <c r="C854" s="3" t="s">
        <v>35</v>
      </c>
      <c r="D854" s="3" t="s">
        <v>10</v>
      </c>
      <c r="E854" s="27">
        <v>20</v>
      </c>
      <c r="F854" s="3" t="s">
        <v>1219</v>
      </c>
      <c r="G854" s="3" t="s">
        <v>7765</v>
      </c>
      <c r="H854" s="3" t="s">
        <v>1343</v>
      </c>
      <c r="I854" s="3" t="s">
        <v>1344</v>
      </c>
    </row>
    <row r="855" spans="1:15" s="13" customFormat="1" ht="20.100000000000001" customHeight="1">
      <c r="A855" s="36">
        <v>5</v>
      </c>
      <c r="B855" s="5" t="s">
        <v>6606</v>
      </c>
      <c r="C855" s="3" t="s">
        <v>36</v>
      </c>
      <c r="D855" s="3" t="s">
        <v>10</v>
      </c>
      <c r="E855" s="18">
        <v>97</v>
      </c>
      <c r="F855" s="6" t="s">
        <v>2493</v>
      </c>
      <c r="G855" s="6" t="s">
        <v>6593</v>
      </c>
      <c r="H855" s="3" t="s">
        <v>6607</v>
      </c>
      <c r="I855" s="3" t="s">
        <v>6608</v>
      </c>
    </row>
    <row r="856" spans="1:15" s="13" customFormat="1" ht="20.100000000000001" customHeight="1">
      <c r="A856" s="36">
        <v>5</v>
      </c>
      <c r="B856" s="5" t="s">
        <v>5261</v>
      </c>
      <c r="C856" s="3" t="s">
        <v>36</v>
      </c>
      <c r="D856" s="3" t="s">
        <v>10</v>
      </c>
      <c r="E856" s="18">
        <v>84</v>
      </c>
      <c r="F856" s="3" t="s">
        <v>2493</v>
      </c>
      <c r="G856" s="6" t="s">
        <v>2494</v>
      </c>
      <c r="H856" s="3" t="s">
        <v>526</v>
      </c>
      <c r="I856" s="3" t="s">
        <v>527</v>
      </c>
    </row>
    <row r="857" spans="1:15" s="13" customFormat="1" ht="20.100000000000001" customHeight="1">
      <c r="A857" s="36">
        <v>5</v>
      </c>
      <c r="B857" s="5" t="s">
        <v>6603</v>
      </c>
      <c r="C857" s="3" t="s">
        <v>35</v>
      </c>
      <c r="D857" s="3" t="s">
        <v>10</v>
      </c>
      <c r="E857" s="18">
        <v>28</v>
      </c>
      <c r="F857" s="3" t="s">
        <v>2493</v>
      </c>
      <c r="G857" s="3" t="s">
        <v>6589</v>
      </c>
      <c r="H857" s="3" t="s">
        <v>6604</v>
      </c>
      <c r="I857" s="3" t="s">
        <v>6605</v>
      </c>
    </row>
    <row r="858" spans="1:15" s="13" customFormat="1" ht="20.100000000000001" customHeight="1">
      <c r="A858" s="44">
        <v>5</v>
      </c>
      <c r="B858" s="14" t="s">
        <v>7972</v>
      </c>
      <c r="C858" s="16" t="s">
        <v>5612</v>
      </c>
      <c r="D858" s="16" t="s">
        <v>10</v>
      </c>
      <c r="E858" s="30">
        <v>40</v>
      </c>
      <c r="F858" s="16" t="s">
        <v>7967</v>
      </c>
      <c r="G858" s="16" t="s">
        <v>7968</v>
      </c>
      <c r="H858" s="16" t="s">
        <v>7973</v>
      </c>
      <c r="I858" s="16" t="s">
        <v>7974</v>
      </c>
    </row>
    <row r="859" spans="1:15" s="13" customFormat="1" ht="20.100000000000001" customHeight="1">
      <c r="A859" s="44">
        <v>5</v>
      </c>
      <c r="B859" s="14" t="s">
        <v>5833</v>
      </c>
      <c r="C859" s="16" t="s">
        <v>35</v>
      </c>
      <c r="D859" s="16" t="s">
        <v>10</v>
      </c>
      <c r="E859" s="30">
        <v>30</v>
      </c>
      <c r="F859" s="16" t="s">
        <v>5829</v>
      </c>
      <c r="G859" s="16" t="s">
        <v>5830</v>
      </c>
      <c r="H859" s="16" t="s">
        <v>5832</v>
      </c>
      <c r="I859" s="16" t="s">
        <v>7983</v>
      </c>
    </row>
    <row r="860" spans="1:15" s="8" customFormat="1" ht="20.100000000000001" customHeight="1">
      <c r="A860" s="36">
        <v>6</v>
      </c>
      <c r="B860" s="5" t="s">
        <v>6452</v>
      </c>
      <c r="C860" s="3" t="s">
        <v>35</v>
      </c>
      <c r="D860" s="3" t="s">
        <v>10</v>
      </c>
      <c r="E860" s="28">
        <v>22</v>
      </c>
      <c r="F860" s="3" t="s">
        <v>6321</v>
      </c>
      <c r="G860" s="3" t="s">
        <v>6437</v>
      </c>
      <c r="H860" s="3" t="s">
        <v>6453</v>
      </c>
      <c r="I860" s="3" t="s">
        <v>6454</v>
      </c>
      <c r="J860" s="13"/>
      <c r="K860" s="13"/>
      <c r="L860" s="13"/>
      <c r="M860" s="13"/>
      <c r="N860" s="13"/>
      <c r="O860" s="13"/>
    </row>
    <row r="861" spans="1:15" s="13" customFormat="1" ht="20.100000000000001" customHeight="1">
      <c r="A861" s="36">
        <v>6</v>
      </c>
      <c r="B861" s="5" t="s">
        <v>6224</v>
      </c>
      <c r="C861" s="3" t="s">
        <v>195</v>
      </c>
      <c r="D861" s="3" t="s">
        <v>67</v>
      </c>
      <c r="E861" s="27">
        <v>1400</v>
      </c>
      <c r="F861" s="3" t="s">
        <v>8112</v>
      </c>
      <c r="G861" s="3" t="s">
        <v>6187</v>
      </c>
      <c r="H861" s="3" t="s">
        <v>6225</v>
      </c>
      <c r="I861" s="3" t="s">
        <v>6226</v>
      </c>
    </row>
    <row r="862" spans="1:15" s="13" customFormat="1" ht="20.100000000000001" customHeight="1">
      <c r="A862" s="36">
        <v>6</v>
      </c>
      <c r="B862" s="5" t="s">
        <v>6231</v>
      </c>
      <c r="C862" s="3" t="s">
        <v>36</v>
      </c>
      <c r="D862" s="3" t="s">
        <v>10</v>
      </c>
      <c r="E862" s="27">
        <v>324</v>
      </c>
      <c r="F862" s="3" t="s">
        <v>8112</v>
      </c>
      <c r="G862" s="3" t="s">
        <v>2402</v>
      </c>
      <c r="H862" s="3" t="s">
        <v>6195</v>
      </c>
      <c r="I862" s="3" t="s">
        <v>6196</v>
      </c>
    </row>
    <row r="863" spans="1:15" s="13" customFormat="1" ht="20.100000000000001" customHeight="1">
      <c r="A863" s="36">
        <v>6</v>
      </c>
      <c r="B863" s="5" t="s">
        <v>6232</v>
      </c>
      <c r="C863" s="3" t="s">
        <v>36</v>
      </c>
      <c r="D863" s="3" t="s">
        <v>10</v>
      </c>
      <c r="E863" s="27">
        <v>276</v>
      </c>
      <c r="F863" s="3" t="s">
        <v>8112</v>
      </c>
      <c r="G863" s="3" t="s">
        <v>2402</v>
      </c>
      <c r="H863" s="3" t="s">
        <v>6195</v>
      </c>
      <c r="I863" s="3" t="s">
        <v>6196</v>
      </c>
    </row>
    <row r="864" spans="1:15" s="13" customFormat="1" ht="20.100000000000001" customHeight="1">
      <c r="A864" s="36">
        <v>6</v>
      </c>
      <c r="B864" s="5" t="s">
        <v>6220</v>
      </c>
      <c r="C864" s="3" t="s">
        <v>66</v>
      </c>
      <c r="D864" s="3" t="s">
        <v>10</v>
      </c>
      <c r="E864" s="27">
        <v>257</v>
      </c>
      <c r="F864" s="3" t="s">
        <v>8112</v>
      </c>
      <c r="G864" s="3" t="s">
        <v>2640</v>
      </c>
      <c r="H864" s="3" t="s">
        <v>6221</v>
      </c>
      <c r="I864" s="3" t="s">
        <v>6222</v>
      </c>
    </row>
    <row r="865" spans="1:11" s="13" customFormat="1" ht="20.100000000000001" customHeight="1">
      <c r="A865" s="36">
        <v>6</v>
      </c>
      <c r="B865" s="5" t="s">
        <v>6227</v>
      </c>
      <c r="C865" s="3" t="s">
        <v>6049</v>
      </c>
      <c r="D865" s="3" t="s">
        <v>1648</v>
      </c>
      <c r="E865" s="27">
        <v>174</v>
      </c>
      <c r="F865" s="3" t="s">
        <v>8112</v>
      </c>
      <c r="G865" s="3" t="s">
        <v>2402</v>
      </c>
      <c r="H865" s="3" t="s">
        <v>6192</v>
      </c>
      <c r="I865" s="3" t="s">
        <v>6193</v>
      </c>
    </row>
    <row r="866" spans="1:11" s="13" customFormat="1" ht="20.100000000000001" customHeight="1">
      <c r="A866" s="36">
        <v>6</v>
      </c>
      <c r="B866" s="5" t="s">
        <v>6233</v>
      </c>
      <c r="C866" s="3" t="s">
        <v>36</v>
      </c>
      <c r="D866" s="3" t="s">
        <v>1648</v>
      </c>
      <c r="E866" s="27">
        <v>150</v>
      </c>
      <c r="F866" s="3" t="s">
        <v>8112</v>
      </c>
      <c r="G866" s="3" t="s">
        <v>6080</v>
      </c>
      <c r="H866" s="3" t="s">
        <v>6234</v>
      </c>
      <c r="I866" s="3" t="s">
        <v>6235</v>
      </c>
    </row>
    <row r="867" spans="1:11" s="13" customFormat="1" ht="20.100000000000001" customHeight="1">
      <c r="A867" s="36">
        <v>6</v>
      </c>
      <c r="B867" s="5" t="s">
        <v>6228</v>
      </c>
      <c r="C867" s="3" t="s">
        <v>6049</v>
      </c>
      <c r="D867" s="3" t="s">
        <v>1648</v>
      </c>
      <c r="E867" s="27">
        <v>141</v>
      </c>
      <c r="F867" s="3" t="s">
        <v>8112</v>
      </c>
      <c r="G867" s="3" t="s">
        <v>2402</v>
      </c>
      <c r="H867" s="3" t="s">
        <v>6229</v>
      </c>
      <c r="I867" s="3" t="s">
        <v>6230</v>
      </c>
    </row>
    <row r="868" spans="1:11" s="13" customFormat="1" ht="20.100000000000001" customHeight="1">
      <c r="A868" s="36">
        <v>6</v>
      </c>
      <c r="B868" s="5" t="s">
        <v>6076</v>
      </c>
      <c r="C868" s="3" t="s">
        <v>35</v>
      </c>
      <c r="D868" s="3" t="s">
        <v>10</v>
      </c>
      <c r="E868" s="27">
        <v>75</v>
      </c>
      <c r="F868" s="3" t="s">
        <v>8112</v>
      </c>
      <c r="G868" s="3" t="s">
        <v>6072</v>
      </c>
      <c r="H868" s="3" t="s">
        <v>6077</v>
      </c>
      <c r="I868" s="3" t="s">
        <v>6078</v>
      </c>
    </row>
    <row r="869" spans="1:11" s="13" customFormat="1" ht="20.100000000000001" customHeight="1">
      <c r="A869" s="36">
        <v>6</v>
      </c>
      <c r="B869" s="5" t="s">
        <v>6223</v>
      </c>
      <c r="C869" s="3" t="s">
        <v>192</v>
      </c>
      <c r="D869" s="3" t="s">
        <v>10</v>
      </c>
      <c r="E869" s="27">
        <v>30</v>
      </c>
      <c r="F869" s="3" t="s">
        <v>8112</v>
      </c>
      <c r="G869" s="3" t="s">
        <v>6057</v>
      </c>
      <c r="H869" s="3" t="s">
        <v>6062</v>
      </c>
      <c r="I869" s="3" t="s">
        <v>6063</v>
      </c>
    </row>
    <row r="870" spans="1:11" s="13" customFormat="1" ht="20.100000000000001" customHeight="1">
      <c r="A870" s="36">
        <v>6</v>
      </c>
      <c r="B870" s="5" t="s">
        <v>6290</v>
      </c>
      <c r="C870" s="3" t="s">
        <v>36</v>
      </c>
      <c r="D870" s="3" t="s">
        <v>10</v>
      </c>
      <c r="E870" s="27">
        <v>196</v>
      </c>
      <c r="F870" s="3" t="s">
        <v>6289</v>
      </c>
      <c r="G870" s="3" t="s">
        <v>5869</v>
      </c>
      <c r="H870" s="3" t="s">
        <v>6291</v>
      </c>
      <c r="I870" s="3" t="s">
        <v>6292</v>
      </c>
    </row>
    <row r="871" spans="1:11" s="13" customFormat="1" ht="20.100000000000001" customHeight="1">
      <c r="A871" s="36">
        <v>6</v>
      </c>
      <c r="B871" s="5" t="s">
        <v>7497</v>
      </c>
      <c r="C871" s="3" t="s">
        <v>36</v>
      </c>
      <c r="D871" s="3" t="s">
        <v>10</v>
      </c>
      <c r="E871" s="28">
        <v>123</v>
      </c>
      <c r="F871" s="6" t="s">
        <v>8113</v>
      </c>
      <c r="G871" s="3" t="s">
        <v>4125</v>
      </c>
      <c r="H871" s="3" t="s">
        <v>4129</v>
      </c>
      <c r="I871" s="29" t="s">
        <v>4130</v>
      </c>
    </row>
    <row r="872" spans="1:11" s="13" customFormat="1" ht="20.100000000000001" customHeight="1">
      <c r="A872" s="36">
        <v>6</v>
      </c>
      <c r="B872" s="5" t="s">
        <v>7494</v>
      </c>
      <c r="C872" s="3" t="s">
        <v>35</v>
      </c>
      <c r="D872" s="3" t="s">
        <v>10</v>
      </c>
      <c r="E872" s="28">
        <v>45</v>
      </c>
      <c r="F872" s="6" t="s">
        <v>8113</v>
      </c>
      <c r="G872" s="6" t="s">
        <v>4063</v>
      </c>
      <c r="H872" s="3" t="s">
        <v>7495</v>
      </c>
      <c r="I872" s="3" t="s">
        <v>7496</v>
      </c>
      <c r="J872" s="48"/>
      <c r="K872" s="49"/>
    </row>
    <row r="873" spans="1:11" s="13" customFormat="1" ht="20.100000000000001" customHeight="1">
      <c r="A873" s="36">
        <v>6</v>
      </c>
      <c r="B873" s="5" t="s">
        <v>7499</v>
      </c>
      <c r="C873" s="3" t="s">
        <v>35</v>
      </c>
      <c r="D873" s="3" t="s">
        <v>10</v>
      </c>
      <c r="E873" s="28">
        <v>28</v>
      </c>
      <c r="F873" s="6" t="s">
        <v>8113</v>
      </c>
      <c r="G873" s="3" t="s">
        <v>7498</v>
      </c>
      <c r="H873" s="3" t="s">
        <v>7500</v>
      </c>
      <c r="I873" s="3" t="s">
        <v>7501</v>
      </c>
    </row>
    <row r="874" spans="1:11" s="13" customFormat="1" ht="20.100000000000001" customHeight="1">
      <c r="A874" s="36">
        <v>6</v>
      </c>
      <c r="B874" s="5" t="s">
        <v>7502</v>
      </c>
      <c r="C874" s="3" t="s">
        <v>35</v>
      </c>
      <c r="D874" s="3" t="s">
        <v>10</v>
      </c>
      <c r="E874" s="27">
        <v>7</v>
      </c>
      <c r="F874" s="6" t="s">
        <v>8113</v>
      </c>
      <c r="G874" s="3" t="s">
        <v>2177</v>
      </c>
      <c r="H874" s="3" t="s">
        <v>7503</v>
      </c>
      <c r="I874" s="3" t="s">
        <v>7504</v>
      </c>
    </row>
    <row r="875" spans="1:11" s="13" customFormat="1" ht="20.100000000000001" customHeight="1">
      <c r="A875" s="36">
        <v>6</v>
      </c>
      <c r="B875" s="5" t="s">
        <v>7702</v>
      </c>
      <c r="C875" s="3" t="s">
        <v>36</v>
      </c>
      <c r="D875" s="3" t="s">
        <v>10</v>
      </c>
      <c r="E875" s="27">
        <v>600</v>
      </c>
      <c r="F875" s="3" t="s">
        <v>7701</v>
      </c>
      <c r="G875" s="3" t="s">
        <v>4767</v>
      </c>
      <c r="H875" s="3" t="s">
        <v>7703</v>
      </c>
      <c r="I875" s="3" t="s">
        <v>7704</v>
      </c>
    </row>
    <row r="876" spans="1:11" s="13" customFormat="1" ht="20.100000000000001" customHeight="1">
      <c r="A876" s="36">
        <v>6</v>
      </c>
      <c r="B876" s="5" t="s">
        <v>7699</v>
      </c>
      <c r="C876" s="3" t="s">
        <v>36</v>
      </c>
      <c r="D876" s="3" t="s">
        <v>10</v>
      </c>
      <c r="E876" s="27">
        <v>180</v>
      </c>
      <c r="F876" s="3" t="s">
        <v>7638</v>
      </c>
      <c r="G876" s="3" t="s">
        <v>7651</v>
      </c>
      <c r="H876" s="3" t="s">
        <v>5560</v>
      </c>
      <c r="I876" s="3" t="s">
        <v>7700</v>
      </c>
    </row>
    <row r="877" spans="1:11" s="13" customFormat="1" ht="20.100000000000001" customHeight="1">
      <c r="A877" s="36">
        <v>6</v>
      </c>
      <c r="B877" s="5" t="s">
        <v>7706</v>
      </c>
      <c r="C877" s="3" t="s">
        <v>7707</v>
      </c>
      <c r="D877" s="3" t="s">
        <v>4258</v>
      </c>
      <c r="E877" s="27">
        <v>35</v>
      </c>
      <c r="F877" s="3" t="s">
        <v>7701</v>
      </c>
      <c r="G877" s="3" t="s">
        <v>7705</v>
      </c>
      <c r="H877" s="3" t="s">
        <v>7708</v>
      </c>
      <c r="I877" s="3" t="s">
        <v>7709</v>
      </c>
    </row>
    <row r="878" spans="1:11" s="13" customFormat="1" ht="20.100000000000001" customHeight="1">
      <c r="A878" s="36">
        <v>6</v>
      </c>
      <c r="B878" s="5" t="s">
        <v>7710</v>
      </c>
      <c r="C878" s="3" t="s">
        <v>7707</v>
      </c>
      <c r="D878" s="3" t="s">
        <v>4258</v>
      </c>
      <c r="E878" s="27">
        <v>35</v>
      </c>
      <c r="F878" s="3" t="s">
        <v>7701</v>
      </c>
      <c r="G878" s="3" t="s">
        <v>7705</v>
      </c>
      <c r="H878" s="3" t="s">
        <v>7711</v>
      </c>
      <c r="I878" s="3" t="s">
        <v>7712</v>
      </c>
    </row>
    <row r="879" spans="1:11" s="13" customFormat="1" ht="20.100000000000001" customHeight="1">
      <c r="A879" s="36">
        <v>6</v>
      </c>
      <c r="B879" s="5" t="s">
        <v>7713</v>
      </c>
      <c r="C879" s="3" t="s">
        <v>7707</v>
      </c>
      <c r="D879" s="3" t="s">
        <v>4258</v>
      </c>
      <c r="E879" s="27">
        <v>35</v>
      </c>
      <c r="F879" s="3" t="s">
        <v>7701</v>
      </c>
      <c r="G879" s="3" t="s">
        <v>7705</v>
      </c>
      <c r="H879" s="3" t="s">
        <v>7711</v>
      </c>
      <c r="I879" s="3" t="s">
        <v>7712</v>
      </c>
    </row>
    <row r="880" spans="1:11" s="13" customFormat="1" ht="20.100000000000001" customHeight="1">
      <c r="A880" s="36">
        <v>6</v>
      </c>
      <c r="B880" s="5" t="s">
        <v>7714</v>
      </c>
      <c r="C880" s="3" t="s">
        <v>7707</v>
      </c>
      <c r="D880" s="3" t="s">
        <v>4258</v>
      </c>
      <c r="E880" s="27">
        <v>35</v>
      </c>
      <c r="F880" s="3" t="s">
        <v>7701</v>
      </c>
      <c r="G880" s="3" t="s">
        <v>7705</v>
      </c>
      <c r="H880" s="3" t="s">
        <v>7711</v>
      </c>
      <c r="I880" s="3" t="s">
        <v>7712</v>
      </c>
    </row>
    <row r="881" spans="1:9" s="13" customFormat="1" ht="20.100000000000001" customHeight="1">
      <c r="A881" s="36">
        <v>6</v>
      </c>
      <c r="B881" s="5" t="s">
        <v>7716</v>
      </c>
      <c r="C881" s="3" t="s">
        <v>7707</v>
      </c>
      <c r="D881" s="3" t="s">
        <v>4258</v>
      </c>
      <c r="E881" s="27">
        <v>30</v>
      </c>
      <c r="F881" s="3" t="s">
        <v>7701</v>
      </c>
      <c r="G881" s="3" t="s">
        <v>7705</v>
      </c>
      <c r="H881" s="3" t="s">
        <v>7708</v>
      </c>
      <c r="I881" s="3" t="s">
        <v>7709</v>
      </c>
    </row>
    <row r="882" spans="1:9" s="13" customFormat="1" ht="20.100000000000001" customHeight="1">
      <c r="A882" s="36">
        <v>6</v>
      </c>
      <c r="B882" s="5" t="s">
        <v>7717</v>
      </c>
      <c r="C882" s="3" t="s">
        <v>7707</v>
      </c>
      <c r="D882" s="3" t="s">
        <v>4258</v>
      </c>
      <c r="E882" s="27">
        <v>30</v>
      </c>
      <c r="F882" s="3" t="s">
        <v>7701</v>
      </c>
      <c r="G882" s="3" t="s">
        <v>7705</v>
      </c>
      <c r="H882" s="3" t="s">
        <v>7711</v>
      </c>
      <c r="I882" s="3" t="s">
        <v>7712</v>
      </c>
    </row>
    <row r="883" spans="1:9" s="13" customFormat="1" ht="20.100000000000001" customHeight="1">
      <c r="A883" s="36">
        <v>6</v>
      </c>
      <c r="B883" s="5" t="s">
        <v>7718</v>
      </c>
      <c r="C883" s="3" t="s">
        <v>7707</v>
      </c>
      <c r="D883" s="3" t="s">
        <v>4258</v>
      </c>
      <c r="E883" s="27">
        <v>30</v>
      </c>
      <c r="F883" s="3" t="s">
        <v>7701</v>
      </c>
      <c r="G883" s="3" t="s">
        <v>7705</v>
      </c>
      <c r="H883" s="3" t="s">
        <v>7719</v>
      </c>
      <c r="I883" s="3" t="s">
        <v>7720</v>
      </c>
    </row>
    <row r="884" spans="1:9" s="13" customFormat="1" ht="20.100000000000001" customHeight="1">
      <c r="A884" s="36">
        <v>6</v>
      </c>
      <c r="B884" s="5" t="s">
        <v>7715</v>
      </c>
      <c r="C884" s="3" t="s">
        <v>7707</v>
      </c>
      <c r="D884" s="3" t="s">
        <v>4258</v>
      </c>
      <c r="E884" s="27">
        <v>20</v>
      </c>
      <c r="F884" s="3" t="s">
        <v>7701</v>
      </c>
      <c r="G884" s="3" t="s">
        <v>7705</v>
      </c>
      <c r="H884" s="3" t="s">
        <v>7708</v>
      </c>
      <c r="I884" s="3" t="s">
        <v>7709</v>
      </c>
    </row>
    <row r="885" spans="1:9" s="13" customFormat="1" ht="20.100000000000001" customHeight="1">
      <c r="A885" s="36">
        <v>6</v>
      </c>
      <c r="B885" s="5" t="s">
        <v>7698</v>
      </c>
      <c r="C885" s="3" t="s">
        <v>34</v>
      </c>
      <c r="D885" s="3" t="s">
        <v>10</v>
      </c>
      <c r="E885" s="18">
        <v>10</v>
      </c>
      <c r="F885" s="6" t="s">
        <v>7638</v>
      </c>
      <c r="G885" s="6" t="s">
        <v>7643</v>
      </c>
      <c r="H885" s="3" t="s">
        <v>7645</v>
      </c>
      <c r="I885" s="3" t="s">
        <v>7646</v>
      </c>
    </row>
    <row r="886" spans="1:9" s="13" customFormat="1" ht="20.100000000000001" customHeight="1">
      <c r="A886" s="36">
        <v>6</v>
      </c>
      <c r="B886" s="5" t="s">
        <v>7698</v>
      </c>
      <c r="C886" s="3" t="s">
        <v>34</v>
      </c>
      <c r="D886" s="3" t="s">
        <v>10</v>
      </c>
      <c r="E886" s="18">
        <v>10</v>
      </c>
      <c r="F886" s="6" t="s">
        <v>7638</v>
      </c>
      <c r="G886" s="6" t="s">
        <v>7643</v>
      </c>
      <c r="H886" s="3" t="s">
        <v>7645</v>
      </c>
      <c r="I886" s="3" t="s">
        <v>7646</v>
      </c>
    </row>
    <row r="887" spans="1:9" s="13" customFormat="1" ht="20.100000000000001" customHeight="1">
      <c r="A887" s="36">
        <v>6</v>
      </c>
      <c r="B887" s="37" t="s">
        <v>7721</v>
      </c>
      <c r="C887" s="3" t="s">
        <v>192</v>
      </c>
      <c r="D887" s="3" t="s">
        <v>10</v>
      </c>
      <c r="E887" s="27">
        <v>7</v>
      </c>
      <c r="F887" s="3" t="s">
        <v>1204</v>
      </c>
      <c r="G887" s="3" t="s">
        <v>5558</v>
      </c>
      <c r="H887" s="3" t="s">
        <v>5561</v>
      </c>
      <c r="I887" s="3" t="s">
        <v>7722</v>
      </c>
    </row>
    <row r="888" spans="1:9" s="13" customFormat="1" ht="20.100000000000001" customHeight="1">
      <c r="A888" s="36">
        <v>6</v>
      </c>
      <c r="B888" s="37" t="s">
        <v>7723</v>
      </c>
      <c r="C888" s="3" t="s">
        <v>192</v>
      </c>
      <c r="D888" s="3" t="s">
        <v>10</v>
      </c>
      <c r="E888" s="27">
        <v>7</v>
      </c>
      <c r="F888" s="3" t="s">
        <v>1204</v>
      </c>
      <c r="G888" s="3" t="s">
        <v>5558</v>
      </c>
      <c r="H888" s="3" t="s">
        <v>5561</v>
      </c>
      <c r="I888" s="3" t="s">
        <v>7724</v>
      </c>
    </row>
    <row r="889" spans="1:9" s="13" customFormat="1" ht="20.100000000000001" customHeight="1">
      <c r="A889" s="36">
        <v>6</v>
      </c>
      <c r="B889" s="5" t="s">
        <v>6917</v>
      </c>
      <c r="C889" s="3" t="s">
        <v>6913</v>
      </c>
      <c r="D889" s="3" t="s">
        <v>6914</v>
      </c>
      <c r="E889" s="27">
        <v>30</v>
      </c>
      <c r="F889" s="6" t="s">
        <v>6902</v>
      </c>
      <c r="G889" s="6" t="s">
        <v>6911</v>
      </c>
      <c r="H889" s="3" t="s">
        <v>6915</v>
      </c>
      <c r="I889" s="3" t="s">
        <v>6916</v>
      </c>
    </row>
    <row r="890" spans="1:9" s="13" customFormat="1" ht="20.100000000000001" customHeight="1">
      <c r="A890" s="36">
        <v>6</v>
      </c>
      <c r="B890" s="5" t="s">
        <v>6002</v>
      </c>
      <c r="C890" s="3" t="s">
        <v>5990</v>
      </c>
      <c r="D890" s="3" t="s">
        <v>2982</v>
      </c>
      <c r="E890" s="27">
        <v>30</v>
      </c>
      <c r="F890" s="6" t="s">
        <v>5983</v>
      </c>
      <c r="G890" s="6" t="s">
        <v>6001</v>
      </c>
      <c r="H890" s="3" t="s">
        <v>6003</v>
      </c>
      <c r="I890" s="3" t="s">
        <v>6004</v>
      </c>
    </row>
    <row r="891" spans="1:9" s="13" customFormat="1" ht="20.100000000000001" customHeight="1">
      <c r="A891" s="36">
        <v>6</v>
      </c>
      <c r="B891" s="5" t="s">
        <v>6005</v>
      </c>
      <c r="C891" s="3" t="s">
        <v>5990</v>
      </c>
      <c r="D891" s="3" t="s">
        <v>2982</v>
      </c>
      <c r="E891" s="27">
        <v>30</v>
      </c>
      <c r="F891" s="6" t="s">
        <v>5983</v>
      </c>
      <c r="G891" s="6" t="s">
        <v>6001</v>
      </c>
      <c r="H891" s="3" t="s">
        <v>6003</v>
      </c>
      <c r="I891" s="3" t="s">
        <v>6004</v>
      </c>
    </row>
    <row r="892" spans="1:9" s="13" customFormat="1" ht="20.100000000000001" customHeight="1">
      <c r="A892" s="36">
        <v>6</v>
      </c>
      <c r="B892" s="5" t="s">
        <v>5390</v>
      </c>
      <c r="C892" s="3" t="s">
        <v>36</v>
      </c>
      <c r="D892" s="3" t="s">
        <v>10</v>
      </c>
      <c r="E892" s="27">
        <v>290</v>
      </c>
      <c r="F892" s="3" t="s">
        <v>7121</v>
      </c>
      <c r="G892" s="3" t="s">
        <v>7159</v>
      </c>
      <c r="H892" s="3" t="s">
        <v>1052</v>
      </c>
      <c r="I892" s="3" t="s">
        <v>3512</v>
      </c>
    </row>
    <row r="893" spans="1:9" s="13" customFormat="1" ht="20.100000000000001" customHeight="1">
      <c r="A893" s="36">
        <v>6</v>
      </c>
      <c r="B893" s="5" t="s">
        <v>7146</v>
      </c>
      <c r="C893" s="3" t="s">
        <v>7133</v>
      </c>
      <c r="D893" s="3" t="s">
        <v>10</v>
      </c>
      <c r="E893" s="18">
        <v>280</v>
      </c>
      <c r="F893" s="6" t="s">
        <v>7121</v>
      </c>
      <c r="G893" s="3" t="s">
        <v>7145</v>
      </c>
      <c r="H893" s="3" t="s">
        <v>7147</v>
      </c>
      <c r="I893" s="3" t="s">
        <v>7148</v>
      </c>
    </row>
    <row r="894" spans="1:9" s="13" customFormat="1" ht="20.100000000000001" customHeight="1">
      <c r="A894" s="36">
        <v>6</v>
      </c>
      <c r="B894" s="5" t="s">
        <v>5391</v>
      </c>
      <c r="C894" s="3" t="s">
        <v>36</v>
      </c>
      <c r="D894" s="3" t="s">
        <v>10</v>
      </c>
      <c r="E894" s="27">
        <v>200</v>
      </c>
      <c r="F894" s="3" t="s">
        <v>3421</v>
      </c>
      <c r="G894" s="3" t="s">
        <v>3422</v>
      </c>
      <c r="H894" s="3" t="s">
        <v>1052</v>
      </c>
      <c r="I894" s="3" t="s">
        <v>3512</v>
      </c>
    </row>
    <row r="895" spans="1:9" s="13" customFormat="1" ht="20.100000000000001" customHeight="1">
      <c r="A895" s="36">
        <v>6</v>
      </c>
      <c r="B895" s="5" t="s">
        <v>5392</v>
      </c>
      <c r="C895" s="3" t="s">
        <v>36</v>
      </c>
      <c r="D895" s="3" t="s">
        <v>10</v>
      </c>
      <c r="E895" s="27">
        <v>100</v>
      </c>
      <c r="F895" s="3" t="s">
        <v>3421</v>
      </c>
      <c r="G895" s="3" t="s">
        <v>3422</v>
      </c>
      <c r="H895" s="3" t="s">
        <v>1052</v>
      </c>
      <c r="I895" s="3" t="s">
        <v>3512</v>
      </c>
    </row>
    <row r="896" spans="1:9" s="13" customFormat="1" ht="20.100000000000001" customHeight="1">
      <c r="A896" s="36">
        <v>6</v>
      </c>
      <c r="B896" s="5" t="s">
        <v>7153</v>
      </c>
      <c r="C896" s="3" t="s">
        <v>192</v>
      </c>
      <c r="D896" s="3" t="s">
        <v>10</v>
      </c>
      <c r="E896" s="18">
        <v>80</v>
      </c>
      <c r="F896" s="6" t="s">
        <v>7121</v>
      </c>
      <c r="G896" s="3" t="s">
        <v>7149</v>
      </c>
      <c r="H896" s="3" t="s">
        <v>7151</v>
      </c>
      <c r="I896" s="3" t="s">
        <v>7152</v>
      </c>
    </row>
    <row r="897" spans="1:9" s="13" customFormat="1" ht="20.100000000000001" customHeight="1">
      <c r="A897" s="36">
        <v>6</v>
      </c>
      <c r="B897" s="5" t="s">
        <v>7154</v>
      </c>
      <c r="C897" s="3" t="s">
        <v>192</v>
      </c>
      <c r="D897" s="3" t="s">
        <v>10</v>
      </c>
      <c r="E897" s="18">
        <v>80</v>
      </c>
      <c r="F897" s="6" t="s">
        <v>7121</v>
      </c>
      <c r="G897" s="3" t="s">
        <v>7149</v>
      </c>
      <c r="H897" s="3" t="s">
        <v>7151</v>
      </c>
      <c r="I897" s="3" t="s">
        <v>7152</v>
      </c>
    </row>
    <row r="898" spans="1:9" s="13" customFormat="1" ht="20.100000000000001" customHeight="1">
      <c r="A898" s="36">
        <v>6</v>
      </c>
      <c r="B898" s="5" t="s">
        <v>7156</v>
      </c>
      <c r="C898" s="3" t="s">
        <v>66</v>
      </c>
      <c r="D898" s="3" t="s">
        <v>7142</v>
      </c>
      <c r="E898" s="18">
        <v>55</v>
      </c>
      <c r="F898" s="6" t="s">
        <v>7121</v>
      </c>
      <c r="G898" s="3" t="s">
        <v>7155</v>
      </c>
      <c r="H898" s="3" t="s">
        <v>7157</v>
      </c>
      <c r="I898" s="3" t="s">
        <v>7158</v>
      </c>
    </row>
    <row r="899" spans="1:9" s="13" customFormat="1" ht="20.100000000000001" customHeight="1">
      <c r="A899" s="36">
        <v>6</v>
      </c>
      <c r="B899" s="5" t="s">
        <v>7150</v>
      </c>
      <c r="C899" s="3" t="s">
        <v>192</v>
      </c>
      <c r="D899" s="3" t="s">
        <v>10</v>
      </c>
      <c r="E899" s="18">
        <v>50</v>
      </c>
      <c r="F899" s="6" t="s">
        <v>7121</v>
      </c>
      <c r="G899" s="3" t="s">
        <v>7149</v>
      </c>
      <c r="H899" s="3" t="s">
        <v>7151</v>
      </c>
      <c r="I899" s="3" t="s">
        <v>7152</v>
      </c>
    </row>
    <row r="900" spans="1:9" s="13" customFormat="1" ht="20.100000000000001" customHeight="1">
      <c r="A900" s="36">
        <v>6</v>
      </c>
      <c r="B900" s="31" t="s">
        <v>7916</v>
      </c>
      <c r="C900" s="3" t="s">
        <v>147</v>
      </c>
      <c r="D900" s="3" t="s">
        <v>67</v>
      </c>
      <c r="E900" s="32">
        <v>600</v>
      </c>
      <c r="F900" s="6" t="s">
        <v>5055</v>
      </c>
      <c r="G900" s="6" t="s">
        <v>5056</v>
      </c>
      <c r="H900" s="3" t="s">
        <v>5062</v>
      </c>
      <c r="I900" s="3" t="s">
        <v>5063</v>
      </c>
    </row>
    <row r="901" spans="1:9" s="13" customFormat="1" ht="20.100000000000001" customHeight="1">
      <c r="A901" s="36">
        <v>6</v>
      </c>
      <c r="B901" s="5" t="s">
        <v>7323</v>
      </c>
      <c r="C901" s="3" t="s">
        <v>66</v>
      </c>
      <c r="D901" s="3" t="s">
        <v>10</v>
      </c>
      <c r="E901" s="27">
        <v>280</v>
      </c>
      <c r="F901" s="3" t="s">
        <v>3854</v>
      </c>
      <c r="G901" s="3" t="s">
        <v>4077</v>
      </c>
      <c r="H901" s="3" t="s">
        <v>7324</v>
      </c>
      <c r="I901" s="3" t="s">
        <v>7325</v>
      </c>
    </row>
    <row r="902" spans="1:9" s="13" customFormat="1" ht="20.100000000000001" customHeight="1">
      <c r="A902" s="36">
        <v>6</v>
      </c>
      <c r="B902" s="5" t="s">
        <v>7317</v>
      </c>
      <c r="C902" s="3" t="s">
        <v>7318</v>
      </c>
      <c r="D902" s="3" t="s">
        <v>10</v>
      </c>
      <c r="E902" s="27">
        <v>90</v>
      </c>
      <c r="F902" s="3" t="s">
        <v>3854</v>
      </c>
      <c r="G902" s="3" t="s">
        <v>4063</v>
      </c>
      <c r="H902" s="3" t="s">
        <v>4064</v>
      </c>
      <c r="I902" s="3" t="s">
        <v>4065</v>
      </c>
    </row>
    <row r="903" spans="1:9" s="13" customFormat="1" ht="20.100000000000001" customHeight="1">
      <c r="A903" s="36">
        <v>6</v>
      </c>
      <c r="B903" s="5" t="s">
        <v>7320</v>
      </c>
      <c r="C903" s="3" t="s">
        <v>66</v>
      </c>
      <c r="D903" s="3" t="s">
        <v>10</v>
      </c>
      <c r="E903" s="27">
        <v>70</v>
      </c>
      <c r="F903" s="3" t="s">
        <v>3854</v>
      </c>
      <c r="G903" s="3" t="s">
        <v>7319</v>
      </c>
      <c r="H903" s="3" t="s">
        <v>7321</v>
      </c>
      <c r="I903" s="3" t="s">
        <v>7322</v>
      </c>
    </row>
    <row r="904" spans="1:9" s="13" customFormat="1" ht="20.100000000000001" customHeight="1">
      <c r="A904" s="36">
        <v>6</v>
      </c>
      <c r="B904" s="5" t="s">
        <v>7313</v>
      </c>
      <c r="C904" s="3" t="s">
        <v>192</v>
      </c>
      <c r="D904" s="3" t="s">
        <v>10</v>
      </c>
      <c r="E904" s="27">
        <v>34</v>
      </c>
      <c r="F904" s="3" t="s">
        <v>1080</v>
      </c>
      <c r="G904" s="3" t="s">
        <v>5424</v>
      </c>
      <c r="H904" s="3" t="s">
        <v>1318</v>
      </c>
      <c r="I904" s="3" t="s">
        <v>5482</v>
      </c>
    </row>
    <row r="905" spans="1:9" s="13" customFormat="1" ht="20.100000000000001" customHeight="1">
      <c r="A905" s="36">
        <v>6</v>
      </c>
      <c r="B905" s="5" t="s">
        <v>7312</v>
      </c>
      <c r="C905" s="3" t="s">
        <v>35</v>
      </c>
      <c r="D905" s="3" t="s">
        <v>10</v>
      </c>
      <c r="E905" s="27">
        <v>27</v>
      </c>
      <c r="F905" s="3" t="s">
        <v>1080</v>
      </c>
      <c r="G905" s="3" t="s">
        <v>1138</v>
      </c>
      <c r="H905" s="3" t="s">
        <v>5420</v>
      </c>
      <c r="I905" s="3" t="s">
        <v>5421</v>
      </c>
    </row>
    <row r="906" spans="1:9" s="13" customFormat="1" ht="20.100000000000001" customHeight="1">
      <c r="A906" s="36">
        <v>6</v>
      </c>
      <c r="B906" s="5" t="s">
        <v>5512</v>
      </c>
      <c r="C906" s="3" t="s">
        <v>192</v>
      </c>
      <c r="D906" s="3" t="s">
        <v>10</v>
      </c>
      <c r="E906" s="27">
        <v>23</v>
      </c>
      <c r="F906" s="3" t="s">
        <v>1080</v>
      </c>
      <c r="G906" s="3" t="s">
        <v>1086</v>
      </c>
      <c r="H906" s="3" t="s">
        <v>5513</v>
      </c>
      <c r="I906" s="3" t="s">
        <v>5514</v>
      </c>
    </row>
    <row r="907" spans="1:9" s="13" customFormat="1" ht="20.100000000000001" customHeight="1">
      <c r="A907" s="36">
        <v>6</v>
      </c>
      <c r="B907" s="5" t="s">
        <v>5518</v>
      </c>
      <c r="C907" s="3" t="s">
        <v>35</v>
      </c>
      <c r="D907" s="3" t="s">
        <v>10</v>
      </c>
      <c r="E907" s="27">
        <v>20</v>
      </c>
      <c r="F907" s="3" t="s">
        <v>1080</v>
      </c>
      <c r="G907" s="3" t="s">
        <v>5401</v>
      </c>
      <c r="H907" s="3" t="s">
        <v>1321</v>
      </c>
      <c r="I907" s="3" t="s">
        <v>5403</v>
      </c>
    </row>
    <row r="908" spans="1:9" s="13" customFormat="1" ht="20.100000000000001" customHeight="1">
      <c r="A908" s="36">
        <v>6</v>
      </c>
      <c r="B908" s="5" t="s">
        <v>5515</v>
      </c>
      <c r="C908" s="3" t="s">
        <v>34</v>
      </c>
      <c r="D908" s="3" t="s">
        <v>10</v>
      </c>
      <c r="E908" s="27">
        <v>16</v>
      </c>
      <c r="F908" s="3" t="s">
        <v>1080</v>
      </c>
      <c r="G908" s="3" t="s">
        <v>5483</v>
      </c>
      <c r="H908" s="3" t="s">
        <v>5516</v>
      </c>
      <c r="I908" s="3" t="s">
        <v>5517</v>
      </c>
    </row>
    <row r="909" spans="1:9" s="13" customFormat="1" ht="20.100000000000001" customHeight="1">
      <c r="A909" s="36">
        <v>6</v>
      </c>
      <c r="B909" s="5" t="s">
        <v>7314</v>
      </c>
      <c r="C909" s="3" t="s">
        <v>192</v>
      </c>
      <c r="D909" s="3" t="s">
        <v>67</v>
      </c>
      <c r="E909" s="27">
        <v>5</v>
      </c>
      <c r="F909" s="3" t="s">
        <v>1080</v>
      </c>
      <c r="G909" s="3" t="s">
        <v>5401</v>
      </c>
      <c r="H909" s="3" t="s">
        <v>7315</v>
      </c>
      <c r="I909" s="3" t="s">
        <v>7316</v>
      </c>
    </row>
    <row r="910" spans="1:9" s="13" customFormat="1" ht="20.100000000000001" customHeight="1">
      <c r="A910" s="36">
        <v>6</v>
      </c>
      <c r="B910" s="5" t="s">
        <v>5838</v>
      </c>
      <c r="C910" s="3" t="s">
        <v>101</v>
      </c>
      <c r="D910" s="3" t="s">
        <v>10</v>
      </c>
      <c r="E910" s="18">
        <v>360</v>
      </c>
      <c r="F910" s="3" t="s">
        <v>11</v>
      </c>
      <c r="G910" s="6" t="s">
        <v>199</v>
      </c>
      <c r="H910" s="3" t="s">
        <v>5837</v>
      </c>
      <c r="I910" s="3" t="s">
        <v>5835</v>
      </c>
    </row>
    <row r="911" spans="1:9" s="13" customFormat="1" ht="20.100000000000001" customHeight="1">
      <c r="A911" s="36">
        <v>6</v>
      </c>
      <c r="B911" s="5" t="s">
        <v>5859</v>
      </c>
      <c r="C911" s="3" t="s">
        <v>5860</v>
      </c>
      <c r="D911" s="3" t="s">
        <v>1701</v>
      </c>
      <c r="E911" s="27">
        <v>108</v>
      </c>
      <c r="F911" s="3" t="s">
        <v>5854</v>
      </c>
      <c r="G911" s="3" t="s">
        <v>5855</v>
      </c>
      <c r="H911" s="3" t="s">
        <v>5861</v>
      </c>
      <c r="I911" s="3" t="s">
        <v>5862</v>
      </c>
    </row>
    <row r="912" spans="1:9" s="13" customFormat="1" ht="20.100000000000001" customHeight="1">
      <c r="A912" s="36">
        <v>6</v>
      </c>
      <c r="B912" s="5" t="s">
        <v>5916</v>
      </c>
      <c r="C912" s="3" t="s">
        <v>66</v>
      </c>
      <c r="D912" s="3" t="s">
        <v>10</v>
      </c>
      <c r="E912" s="27">
        <v>43</v>
      </c>
      <c r="F912" s="3" t="s">
        <v>5891</v>
      </c>
      <c r="G912" s="6" t="s">
        <v>1643</v>
      </c>
      <c r="H912" s="3" t="s">
        <v>5917</v>
      </c>
      <c r="I912" s="3" t="s">
        <v>5918</v>
      </c>
    </row>
    <row r="913" spans="1:9" s="13" customFormat="1" ht="20.100000000000001" customHeight="1">
      <c r="A913" s="36">
        <v>6</v>
      </c>
      <c r="B913" s="5" t="s">
        <v>5933</v>
      </c>
      <c r="C913" s="3" t="s">
        <v>35</v>
      </c>
      <c r="D913" s="3" t="s">
        <v>10</v>
      </c>
      <c r="E913" s="27">
        <v>40</v>
      </c>
      <c r="F913" s="3" t="s">
        <v>5931</v>
      </c>
      <c r="G913" s="3" t="s">
        <v>5932</v>
      </c>
      <c r="H913" s="3" t="s">
        <v>134</v>
      </c>
      <c r="I913" s="3" t="s">
        <v>135</v>
      </c>
    </row>
    <row r="914" spans="1:9" s="13" customFormat="1" ht="20.100000000000001" customHeight="1">
      <c r="A914" s="36">
        <v>6</v>
      </c>
      <c r="B914" s="5" t="s">
        <v>5972</v>
      </c>
      <c r="C914" s="3" t="s">
        <v>35</v>
      </c>
      <c r="D914" s="3" t="s">
        <v>10</v>
      </c>
      <c r="E914" s="27">
        <v>23</v>
      </c>
      <c r="F914" s="3" t="s">
        <v>5966</v>
      </c>
      <c r="G914" s="6" t="s">
        <v>5967</v>
      </c>
      <c r="H914" s="3" t="s">
        <v>5973</v>
      </c>
      <c r="I914" s="3" t="s">
        <v>5974</v>
      </c>
    </row>
    <row r="915" spans="1:9" s="13" customFormat="1" ht="20.100000000000001" customHeight="1">
      <c r="A915" s="36">
        <v>6</v>
      </c>
      <c r="B915" s="5" t="s">
        <v>5863</v>
      </c>
      <c r="C915" s="3" t="s">
        <v>5864</v>
      </c>
      <c r="D915" s="3" t="s">
        <v>1701</v>
      </c>
      <c r="E915" s="27">
        <v>15</v>
      </c>
      <c r="F915" s="3" t="s">
        <v>5854</v>
      </c>
      <c r="G915" s="3" t="s">
        <v>5855</v>
      </c>
      <c r="H915" s="3" t="s">
        <v>5861</v>
      </c>
      <c r="I915" s="3" t="s">
        <v>5862</v>
      </c>
    </row>
    <row r="916" spans="1:9" s="13" customFormat="1" ht="20.100000000000001" customHeight="1">
      <c r="A916" s="36">
        <v>6</v>
      </c>
      <c r="B916" s="5" t="s">
        <v>7945</v>
      </c>
      <c r="C916" s="3" t="s">
        <v>35</v>
      </c>
      <c r="D916" s="3" t="s">
        <v>10</v>
      </c>
      <c r="E916" s="27">
        <v>370</v>
      </c>
      <c r="F916" s="3" t="s">
        <v>7936</v>
      </c>
      <c r="G916" s="3" t="s">
        <v>7937</v>
      </c>
      <c r="H916" s="3" t="s">
        <v>7942</v>
      </c>
      <c r="I916" s="3" t="s">
        <v>7943</v>
      </c>
    </row>
    <row r="917" spans="1:9" s="13" customFormat="1" ht="20.100000000000001" customHeight="1">
      <c r="A917" s="36">
        <v>6</v>
      </c>
      <c r="B917" s="5" t="s">
        <v>7895</v>
      </c>
      <c r="C917" s="3" t="s">
        <v>66</v>
      </c>
      <c r="D917" s="3" t="s">
        <v>10</v>
      </c>
      <c r="E917" s="27">
        <v>190</v>
      </c>
      <c r="F917" s="3" t="s">
        <v>7884</v>
      </c>
      <c r="G917" s="3" t="s">
        <v>7885</v>
      </c>
      <c r="H917" s="3" t="s">
        <v>7893</v>
      </c>
      <c r="I917" s="3" t="s">
        <v>7894</v>
      </c>
    </row>
    <row r="918" spans="1:9" s="13" customFormat="1" ht="20.100000000000001" customHeight="1">
      <c r="A918" s="36">
        <v>6</v>
      </c>
      <c r="B918" s="5" t="s">
        <v>5798</v>
      </c>
      <c r="C918" s="3" t="s">
        <v>35</v>
      </c>
      <c r="D918" s="3" t="s">
        <v>10</v>
      </c>
      <c r="E918" s="27">
        <v>2000</v>
      </c>
      <c r="F918" s="3" t="s">
        <v>1503</v>
      </c>
      <c r="G918" s="3" t="s">
        <v>5786</v>
      </c>
      <c r="H918" s="3" t="s">
        <v>5799</v>
      </c>
      <c r="I918" s="3">
        <v>5493</v>
      </c>
    </row>
    <row r="919" spans="1:9" s="13" customFormat="1" ht="20.100000000000001" customHeight="1">
      <c r="A919" s="36">
        <v>6</v>
      </c>
      <c r="B919" s="5" t="s">
        <v>5700</v>
      </c>
      <c r="C919" s="3" t="s">
        <v>35</v>
      </c>
      <c r="D919" s="3" t="s">
        <v>10</v>
      </c>
      <c r="E919" s="27">
        <v>1400</v>
      </c>
      <c r="F919" s="6" t="s">
        <v>1503</v>
      </c>
      <c r="G919" s="6" t="s">
        <v>5699</v>
      </c>
      <c r="H919" s="17" t="s">
        <v>7881</v>
      </c>
      <c r="I919" s="17" t="s">
        <v>7882</v>
      </c>
    </row>
    <row r="920" spans="1:9" s="13" customFormat="1" ht="20.100000000000001" customHeight="1">
      <c r="A920" s="36">
        <v>6</v>
      </c>
      <c r="B920" s="5" t="s">
        <v>5773</v>
      </c>
      <c r="C920" s="3" t="s">
        <v>5612</v>
      </c>
      <c r="D920" s="3" t="s">
        <v>10</v>
      </c>
      <c r="E920" s="27">
        <v>150</v>
      </c>
      <c r="F920" s="6" t="s">
        <v>1503</v>
      </c>
      <c r="G920" s="6" t="s">
        <v>1529</v>
      </c>
      <c r="H920" s="3" t="s">
        <v>5774</v>
      </c>
      <c r="I920" s="3" t="s">
        <v>5775</v>
      </c>
    </row>
    <row r="921" spans="1:9" s="13" customFormat="1" ht="20.100000000000001" customHeight="1">
      <c r="A921" s="36">
        <v>6</v>
      </c>
      <c r="B921" s="5" t="s">
        <v>6787</v>
      </c>
      <c r="C921" s="3" t="s">
        <v>6746</v>
      </c>
      <c r="D921" s="3" t="s">
        <v>6736</v>
      </c>
      <c r="E921" s="18">
        <v>100</v>
      </c>
      <c r="F921" s="6" t="s">
        <v>6664</v>
      </c>
      <c r="G921" s="6" t="s">
        <v>6744</v>
      </c>
      <c r="H921" s="3" t="s">
        <v>6747</v>
      </c>
      <c r="I921" s="3" t="s">
        <v>6748</v>
      </c>
    </row>
    <row r="922" spans="1:9" s="13" customFormat="1" ht="20.100000000000001" customHeight="1">
      <c r="A922" s="36">
        <v>6</v>
      </c>
      <c r="B922" s="5" t="s">
        <v>6783</v>
      </c>
      <c r="C922" s="3" t="s">
        <v>36</v>
      </c>
      <c r="D922" s="3" t="s">
        <v>10</v>
      </c>
      <c r="E922" s="18">
        <v>70</v>
      </c>
      <c r="F922" s="3" t="s">
        <v>6664</v>
      </c>
      <c r="G922" s="3" t="s">
        <v>6684</v>
      </c>
      <c r="H922" s="3" t="s">
        <v>6784</v>
      </c>
      <c r="I922" s="3" t="s">
        <v>6785</v>
      </c>
    </row>
    <row r="923" spans="1:9" s="13" customFormat="1" ht="20.100000000000001" customHeight="1">
      <c r="A923" s="36">
        <v>6</v>
      </c>
      <c r="B923" s="5" t="s">
        <v>6780</v>
      </c>
      <c r="C923" s="3" t="s">
        <v>192</v>
      </c>
      <c r="D923" s="3" t="s">
        <v>10</v>
      </c>
      <c r="E923" s="18">
        <v>60</v>
      </c>
      <c r="F923" s="6" t="s">
        <v>6664</v>
      </c>
      <c r="G923" s="6" t="s">
        <v>6753</v>
      </c>
      <c r="H923" s="3" t="s">
        <v>6781</v>
      </c>
      <c r="I923" s="3" t="s">
        <v>6782</v>
      </c>
    </row>
    <row r="924" spans="1:9" s="13" customFormat="1" ht="20.100000000000001" customHeight="1">
      <c r="A924" s="36">
        <v>6</v>
      </c>
      <c r="B924" s="5" t="s">
        <v>6779</v>
      </c>
      <c r="C924" s="3" t="s">
        <v>35</v>
      </c>
      <c r="D924" s="3" t="s">
        <v>10</v>
      </c>
      <c r="E924" s="18">
        <v>20</v>
      </c>
      <c r="F924" s="3" t="s">
        <v>6664</v>
      </c>
      <c r="G924" s="3" t="s">
        <v>6671</v>
      </c>
      <c r="H924" s="3" t="s">
        <v>6673</v>
      </c>
      <c r="I924" s="3" t="s">
        <v>6674</v>
      </c>
    </row>
    <row r="925" spans="1:9" s="13" customFormat="1" ht="20.100000000000001" customHeight="1">
      <c r="A925" s="36">
        <v>6</v>
      </c>
      <c r="B925" s="5" t="s">
        <v>6788</v>
      </c>
      <c r="C925" s="3" t="s">
        <v>35</v>
      </c>
      <c r="D925" s="3" t="s">
        <v>10</v>
      </c>
      <c r="E925" s="18">
        <v>12</v>
      </c>
      <c r="F925" s="3" t="s">
        <v>6664</v>
      </c>
      <c r="G925" s="6" t="s">
        <v>2150</v>
      </c>
      <c r="H925" s="3" t="s">
        <v>6750</v>
      </c>
      <c r="I925" s="3" t="s">
        <v>6751</v>
      </c>
    </row>
    <row r="926" spans="1:9" s="13" customFormat="1" ht="20.100000000000001" customHeight="1">
      <c r="A926" s="36">
        <v>6</v>
      </c>
      <c r="B926" s="5" t="s">
        <v>6786</v>
      </c>
      <c r="C926" s="3" t="s">
        <v>6746</v>
      </c>
      <c r="D926" s="3" t="s">
        <v>6736</v>
      </c>
      <c r="E926" s="18">
        <v>7</v>
      </c>
      <c r="F926" s="6" t="s">
        <v>6664</v>
      </c>
      <c r="G926" s="6" t="s">
        <v>6744</v>
      </c>
      <c r="H926" s="3" t="s">
        <v>6747</v>
      </c>
      <c r="I926" s="3" t="s">
        <v>6748</v>
      </c>
    </row>
    <row r="927" spans="1:9" s="13" customFormat="1" ht="20.100000000000001" customHeight="1">
      <c r="A927" s="36">
        <v>6</v>
      </c>
      <c r="B927" s="5" t="s">
        <v>7597</v>
      </c>
      <c r="C927" s="3" t="s">
        <v>101</v>
      </c>
      <c r="D927" s="3" t="s">
        <v>10</v>
      </c>
      <c r="E927" s="27">
        <v>100</v>
      </c>
      <c r="F927" s="3" t="s">
        <v>4395</v>
      </c>
      <c r="G927" s="3" t="s">
        <v>7596</v>
      </c>
      <c r="H927" s="3" t="s">
        <v>7598</v>
      </c>
      <c r="I927" s="3" t="s">
        <v>7599</v>
      </c>
    </row>
    <row r="928" spans="1:9" s="13" customFormat="1" ht="20.100000000000001" customHeight="1">
      <c r="A928" s="36">
        <v>6</v>
      </c>
      <c r="B928" s="50" t="s">
        <v>5656</v>
      </c>
      <c r="C928" s="3" t="s">
        <v>34</v>
      </c>
      <c r="D928" s="3" t="s">
        <v>10</v>
      </c>
      <c r="E928" s="27">
        <v>600</v>
      </c>
      <c r="F928" s="3" t="s">
        <v>1219</v>
      </c>
      <c r="G928" s="3" t="s">
        <v>5589</v>
      </c>
      <c r="H928" s="3" t="s">
        <v>5657</v>
      </c>
      <c r="I928" s="3" t="s">
        <v>5658</v>
      </c>
    </row>
    <row r="929" spans="1:9" s="13" customFormat="1" ht="20.100000000000001" customHeight="1">
      <c r="A929" s="36">
        <v>6</v>
      </c>
      <c r="B929" s="5" t="s">
        <v>5660</v>
      </c>
      <c r="C929" s="3" t="s">
        <v>83</v>
      </c>
      <c r="D929" s="3" t="s">
        <v>10</v>
      </c>
      <c r="E929" s="28">
        <v>250</v>
      </c>
      <c r="F929" s="6" t="s">
        <v>1219</v>
      </c>
      <c r="G929" s="6" t="s">
        <v>1247</v>
      </c>
      <c r="H929" s="3" t="s">
        <v>1332</v>
      </c>
      <c r="I929" s="3" t="s">
        <v>1333</v>
      </c>
    </row>
    <row r="930" spans="1:9" s="13" customFormat="1" ht="20.100000000000001" customHeight="1">
      <c r="A930" s="36">
        <v>6</v>
      </c>
      <c r="B930" s="5" t="s">
        <v>5662</v>
      </c>
      <c r="C930" s="3" t="s">
        <v>192</v>
      </c>
      <c r="D930" s="3" t="s">
        <v>10</v>
      </c>
      <c r="E930" s="27">
        <v>48</v>
      </c>
      <c r="F930" s="6" t="s">
        <v>4765</v>
      </c>
      <c r="G930" s="6" t="s">
        <v>7784</v>
      </c>
      <c r="H930" s="3" t="s">
        <v>5663</v>
      </c>
      <c r="I930" s="3" t="s">
        <v>5664</v>
      </c>
    </row>
    <row r="931" spans="1:9" s="13" customFormat="1" ht="20.100000000000001" customHeight="1">
      <c r="A931" s="36">
        <v>6</v>
      </c>
      <c r="B931" s="14" t="s">
        <v>5655</v>
      </c>
      <c r="C931" s="3" t="s">
        <v>192</v>
      </c>
      <c r="D931" s="3" t="s">
        <v>10</v>
      </c>
      <c r="E931" s="27">
        <v>35</v>
      </c>
      <c r="F931" s="3" t="s">
        <v>1219</v>
      </c>
      <c r="G931" s="3" t="s">
        <v>7783</v>
      </c>
      <c r="H931" s="3" t="s">
        <v>5621</v>
      </c>
      <c r="I931" s="3" t="s">
        <v>5622</v>
      </c>
    </row>
    <row r="932" spans="1:9" s="13" customFormat="1" ht="20.100000000000001" customHeight="1">
      <c r="A932" s="36">
        <v>6</v>
      </c>
      <c r="B932" s="5" t="s">
        <v>5659</v>
      </c>
      <c r="C932" s="3" t="s">
        <v>36</v>
      </c>
      <c r="D932" s="3" t="s">
        <v>10</v>
      </c>
      <c r="E932" s="27">
        <v>25</v>
      </c>
      <c r="F932" s="3" t="s">
        <v>1219</v>
      </c>
      <c r="G932" s="6" t="s">
        <v>4626</v>
      </c>
      <c r="H932" s="3" t="s">
        <v>924</v>
      </c>
      <c r="I932" s="3" t="s">
        <v>1365</v>
      </c>
    </row>
    <row r="933" spans="1:9" s="13" customFormat="1" ht="20.100000000000001" customHeight="1">
      <c r="A933" s="36">
        <v>6</v>
      </c>
      <c r="B933" s="34" t="s">
        <v>5661</v>
      </c>
      <c r="C933" s="3" t="s">
        <v>36</v>
      </c>
      <c r="D933" s="3" t="s">
        <v>10</v>
      </c>
      <c r="E933" s="28">
        <v>20</v>
      </c>
      <c r="F933" s="6" t="s">
        <v>1219</v>
      </c>
      <c r="G933" s="6" t="s">
        <v>1247</v>
      </c>
      <c r="H933" s="3" t="s">
        <v>1395</v>
      </c>
      <c r="I933" s="3" t="s">
        <v>1396</v>
      </c>
    </row>
    <row r="934" spans="1:9" s="13" customFormat="1" ht="20.100000000000001" customHeight="1">
      <c r="A934" s="36">
        <v>6</v>
      </c>
      <c r="B934" s="5" t="s">
        <v>5665</v>
      </c>
      <c r="C934" s="3" t="s">
        <v>35</v>
      </c>
      <c r="D934" s="3" t="s">
        <v>10</v>
      </c>
      <c r="E934" s="27">
        <v>10</v>
      </c>
      <c r="F934" s="3" t="s">
        <v>1219</v>
      </c>
      <c r="G934" s="3" t="s">
        <v>1240</v>
      </c>
      <c r="H934" s="3" t="s">
        <v>1242</v>
      </c>
      <c r="I934" s="3" t="s">
        <v>1243</v>
      </c>
    </row>
    <row r="935" spans="1:9" s="13" customFormat="1" ht="20.100000000000001" customHeight="1">
      <c r="A935" s="36">
        <v>6</v>
      </c>
      <c r="B935" s="5" t="s">
        <v>6610</v>
      </c>
      <c r="C935" s="3" t="s">
        <v>66</v>
      </c>
      <c r="D935" s="3" t="s">
        <v>10</v>
      </c>
      <c r="E935" s="18">
        <v>61</v>
      </c>
      <c r="F935" s="3" t="s">
        <v>2493</v>
      </c>
      <c r="G935" s="3" t="s">
        <v>6609</v>
      </c>
      <c r="H935" s="3" t="s">
        <v>6611</v>
      </c>
      <c r="I935" s="3" t="s">
        <v>6612</v>
      </c>
    </row>
    <row r="936" spans="1:9" s="13" customFormat="1" ht="20.100000000000001" customHeight="1">
      <c r="A936" s="36">
        <v>7</v>
      </c>
      <c r="B936" s="5" t="s">
        <v>6079</v>
      </c>
      <c r="C936" s="3" t="s">
        <v>35</v>
      </c>
      <c r="D936" s="3" t="s">
        <v>10</v>
      </c>
      <c r="E936" s="27">
        <v>95</v>
      </c>
      <c r="F936" s="3" t="s">
        <v>8112</v>
      </c>
      <c r="G936" s="3" t="s">
        <v>6072</v>
      </c>
      <c r="H936" s="3" t="s">
        <v>6077</v>
      </c>
      <c r="I936" s="3" t="s">
        <v>6078</v>
      </c>
    </row>
    <row r="937" spans="1:9" s="13" customFormat="1" ht="20.100000000000001" customHeight="1">
      <c r="A937" s="36">
        <v>7</v>
      </c>
      <c r="B937" s="5" t="s">
        <v>6293</v>
      </c>
      <c r="C937" s="3" t="s">
        <v>36</v>
      </c>
      <c r="D937" s="3" t="s">
        <v>10</v>
      </c>
      <c r="E937" s="27">
        <v>203</v>
      </c>
      <c r="F937" s="3" t="s">
        <v>6289</v>
      </c>
      <c r="G937" s="3" t="s">
        <v>5869</v>
      </c>
      <c r="H937" s="3" t="s">
        <v>6294</v>
      </c>
      <c r="I937" s="3" t="s">
        <v>6295</v>
      </c>
    </row>
    <row r="938" spans="1:9" s="13" customFormat="1" ht="20.100000000000001" customHeight="1">
      <c r="A938" s="36">
        <v>7</v>
      </c>
      <c r="B938" s="5" t="s">
        <v>6296</v>
      </c>
      <c r="C938" s="3" t="s">
        <v>36</v>
      </c>
      <c r="D938" s="3" t="s">
        <v>10</v>
      </c>
      <c r="E938" s="27">
        <v>155</v>
      </c>
      <c r="F938" s="3" t="s">
        <v>6289</v>
      </c>
      <c r="G938" s="3" t="s">
        <v>5869</v>
      </c>
      <c r="H938" s="3" t="s">
        <v>6297</v>
      </c>
      <c r="I938" s="3" t="s">
        <v>6298</v>
      </c>
    </row>
    <row r="939" spans="1:9" s="13" customFormat="1" ht="20.100000000000001" customHeight="1">
      <c r="A939" s="36">
        <v>7</v>
      </c>
      <c r="B939" s="14" t="s">
        <v>7727</v>
      </c>
      <c r="C939" s="3" t="s">
        <v>36</v>
      </c>
      <c r="D939" s="3" t="s">
        <v>10</v>
      </c>
      <c r="E939" s="27">
        <v>675</v>
      </c>
      <c r="F939" s="3" t="s">
        <v>7725</v>
      </c>
      <c r="G939" s="16" t="s">
        <v>7726</v>
      </c>
      <c r="H939" s="3" t="s">
        <v>7728</v>
      </c>
      <c r="I939" s="3" t="s">
        <v>7729</v>
      </c>
    </row>
    <row r="940" spans="1:9" s="13" customFormat="1" ht="20.100000000000001" customHeight="1">
      <c r="A940" s="36">
        <v>7</v>
      </c>
      <c r="B940" s="5" t="s">
        <v>7735</v>
      </c>
      <c r="C940" s="3" t="s">
        <v>7732</v>
      </c>
      <c r="D940" s="3" t="s">
        <v>2965</v>
      </c>
      <c r="E940" s="27">
        <v>118</v>
      </c>
      <c r="F940" s="3" t="s">
        <v>7725</v>
      </c>
      <c r="G940" s="3" t="s">
        <v>7730</v>
      </c>
      <c r="H940" s="3" t="s">
        <v>7736</v>
      </c>
      <c r="I940" s="3" t="s">
        <v>7737</v>
      </c>
    </row>
    <row r="941" spans="1:9" s="13" customFormat="1" ht="20.100000000000001" customHeight="1">
      <c r="A941" s="36">
        <v>7</v>
      </c>
      <c r="B941" s="5" t="s">
        <v>7731</v>
      </c>
      <c r="C941" s="3" t="s">
        <v>7732</v>
      </c>
      <c r="D941" s="3" t="s">
        <v>2965</v>
      </c>
      <c r="E941" s="27">
        <v>35</v>
      </c>
      <c r="F941" s="3" t="s">
        <v>7725</v>
      </c>
      <c r="G941" s="3" t="s">
        <v>7730</v>
      </c>
      <c r="H941" s="3" t="s">
        <v>7733</v>
      </c>
      <c r="I941" s="3" t="s">
        <v>7734</v>
      </c>
    </row>
    <row r="942" spans="1:9" s="13" customFormat="1" ht="20.100000000000001" customHeight="1">
      <c r="A942" s="36">
        <v>7</v>
      </c>
      <c r="B942" s="5" t="s">
        <v>6838</v>
      </c>
      <c r="C942" s="3" t="s">
        <v>35</v>
      </c>
      <c r="D942" s="3" t="s">
        <v>10</v>
      </c>
      <c r="E942" s="27">
        <v>45</v>
      </c>
      <c r="F942" s="6" t="s">
        <v>6791</v>
      </c>
      <c r="G942" s="3" t="s">
        <v>6819</v>
      </c>
      <c r="H942" s="3" t="s">
        <v>6821</v>
      </c>
      <c r="I942" s="3" t="s">
        <v>6822</v>
      </c>
    </row>
    <row r="943" spans="1:9" s="13" customFormat="1" ht="20.100000000000001" customHeight="1">
      <c r="A943" s="36">
        <v>7</v>
      </c>
      <c r="B943" s="5" t="s">
        <v>7835</v>
      </c>
      <c r="C943" s="3" t="s">
        <v>36</v>
      </c>
      <c r="D943" s="3" t="s">
        <v>10</v>
      </c>
      <c r="E943" s="27">
        <v>200</v>
      </c>
      <c r="F943" s="3" t="s">
        <v>7789</v>
      </c>
      <c r="G943" s="3" t="s">
        <v>7790</v>
      </c>
      <c r="H943" s="3" t="s">
        <v>7836</v>
      </c>
      <c r="I943" s="3" t="s">
        <v>7837</v>
      </c>
    </row>
    <row r="944" spans="1:9" s="13" customFormat="1" ht="20.100000000000001" customHeight="1">
      <c r="A944" s="36">
        <v>7</v>
      </c>
      <c r="B944" s="5" t="s">
        <v>6006</v>
      </c>
      <c r="C944" s="3" t="s">
        <v>35</v>
      </c>
      <c r="D944" s="3" t="s">
        <v>10</v>
      </c>
      <c r="E944" s="27">
        <v>21</v>
      </c>
      <c r="F944" s="3" t="s">
        <v>5983</v>
      </c>
      <c r="G944" s="3" t="s">
        <v>5996</v>
      </c>
      <c r="H944" s="3" t="s">
        <v>6007</v>
      </c>
      <c r="I944" s="3" t="s">
        <v>6008</v>
      </c>
    </row>
    <row r="945" spans="1:9" s="13" customFormat="1" ht="20.100000000000001" customHeight="1">
      <c r="A945" s="36">
        <v>7</v>
      </c>
      <c r="B945" s="5" t="s">
        <v>7164</v>
      </c>
      <c r="C945" s="3" t="s">
        <v>36</v>
      </c>
      <c r="D945" s="3" t="s">
        <v>10</v>
      </c>
      <c r="E945" s="27">
        <v>150</v>
      </c>
      <c r="F945" s="3" t="s">
        <v>3421</v>
      </c>
      <c r="G945" s="3" t="s">
        <v>3422</v>
      </c>
      <c r="H945" s="3" t="s">
        <v>7161</v>
      </c>
      <c r="I945" s="3" t="s">
        <v>7162</v>
      </c>
    </row>
    <row r="946" spans="1:9" s="13" customFormat="1" ht="20.100000000000001" customHeight="1">
      <c r="A946" s="36">
        <v>7</v>
      </c>
      <c r="B946" s="5" t="s">
        <v>7163</v>
      </c>
      <c r="C946" s="3" t="s">
        <v>36</v>
      </c>
      <c r="D946" s="3" t="s">
        <v>10</v>
      </c>
      <c r="E946" s="27">
        <v>143</v>
      </c>
      <c r="F946" s="3" t="s">
        <v>3421</v>
      </c>
      <c r="G946" s="3" t="s">
        <v>3422</v>
      </c>
      <c r="H946" s="3" t="s">
        <v>7161</v>
      </c>
      <c r="I946" s="3" t="s">
        <v>7162</v>
      </c>
    </row>
    <row r="947" spans="1:9" s="13" customFormat="1" ht="20.100000000000001" customHeight="1">
      <c r="A947" s="36">
        <v>7</v>
      </c>
      <c r="B947" s="5" t="s">
        <v>7160</v>
      </c>
      <c r="C947" s="3" t="s">
        <v>36</v>
      </c>
      <c r="D947" s="3" t="s">
        <v>10</v>
      </c>
      <c r="E947" s="27">
        <v>126</v>
      </c>
      <c r="F947" s="3" t="s">
        <v>3421</v>
      </c>
      <c r="G947" s="3" t="s">
        <v>3422</v>
      </c>
      <c r="H947" s="3" t="s">
        <v>7161</v>
      </c>
      <c r="I947" s="3" t="s">
        <v>7162</v>
      </c>
    </row>
    <row r="948" spans="1:9" s="13" customFormat="1" ht="20.100000000000001" customHeight="1">
      <c r="A948" s="36">
        <v>7</v>
      </c>
      <c r="B948" s="5" t="s">
        <v>5345</v>
      </c>
      <c r="C948" s="3" t="s">
        <v>36</v>
      </c>
      <c r="D948" s="3" t="s">
        <v>10</v>
      </c>
      <c r="E948" s="27">
        <v>160</v>
      </c>
      <c r="F948" s="3" t="s">
        <v>6660</v>
      </c>
      <c r="G948" s="3" t="s">
        <v>6662</v>
      </c>
      <c r="H948" s="3" t="s">
        <v>875</v>
      </c>
      <c r="I948" s="3" t="s">
        <v>876</v>
      </c>
    </row>
    <row r="949" spans="1:9" s="13" customFormat="1" ht="20.100000000000001" customHeight="1">
      <c r="A949" s="36">
        <v>7</v>
      </c>
      <c r="B949" s="5" t="s">
        <v>5348</v>
      </c>
      <c r="C949" s="3" t="s">
        <v>36</v>
      </c>
      <c r="D949" s="3" t="s">
        <v>2772</v>
      </c>
      <c r="E949" s="27">
        <v>100</v>
      </c>
      <c r="F949" s="3" t="s">
        <v>2759</v>
      </c>
      <c r="G949" s="3" t="s">
        <v>603</v>
      </c>
      <c r="H949" s="3" t="s">
        <v>877</v>
      </c>
      <c r="I949" s="3" t="s">
        <v>878</v>
      </c>
    </row>
    <row r="950" spans="1:9" s="13" customFormat="1" ht="20.100000000000001" customHeight="1">
      <c r="A950" s="36">
        <v>7</v>
      </c>
      <c r="B950" s="5" t="s">
        <v>5346</v>
      </c>
      <c r="C950" s="3" t="s">
        <v>35</v>
      </c>
      <c r="D950" s="3" t="s">
        <v>10</v>
      </c>
      <c r="E950" s="27">
        <v>30</v>
      </c>
      <c r="F950" s="3" t="s">
        <v>2759</v>
      </c>
      <c r="G950" s="3" t="s">
        <v>716</v>
      </c>
      <c r="H950" s="3" t="s">
        <v>718</v>
      </c>
      <c r="I950" s="3" t="s">
        <v>5347</v>
      </c>
    </row>
    <row r="951" spans="1:9" s="13" customFormat="1" ht="20.100000000000001" customHeight="1">
      <c r="A951" s="36">
        <v>7</v>
      </c>
      <c r="B951" s="5" t="s">
        <v>5349</v>
      </c>
      <c r="C951" s="3" t="s">
        <v>192</v>
      </c>
      <c r="D951" s="3" t="s">
        <v>10</v>
      </c>
      <c r="E951" s="27">
        <v>12</v>
      </c>
      <c r="F951" s="3" t="s">
        <v>2738</v>
      </c>
      <c r="G951" s="3" t="s">
        <v>6663</v>
      </c>
      <c r="H951" s="3" t="s">
        <v>844</v>
      </c>
      <c r="I951" s="3" t="s">
        <v>845</v>
      </c>
    </row>
    <row r="952" spans="1:9" s="13" customFormat="1" ht="20.100000000000001" customHeight="1">
      <c r="A952" s="36">
        <v>7</v>
      </c>
      <c r="B952" s="5" t="s">
        <v>7332</v>
      </c>
      <c r="C952" s="3" t="s">
        <v>36</v>
      </c>
      <c r="D952" s="3" t="s">
        <v>10</v>
      </c>
      <c r="E952" s="27">
        <v>100</v>
      </c>
      <c r="F952" s="3" t="s">
        <v>3870</v>
      </c>
      <c r="G952" s="3" t="s">
        <v>2402</v>
      </c>
      <c r="H952" s="3" t="s">
        <v>4104</v>
      </c>
      <c r="I952" s="3" t="s">
        <v>4105</v>
      </c>
    </row>
    <row r="953" spans="1:9" s="13" customFormat="1" ht="20.100000000000001" customHeight="1">
      <c r="A953" s="36">
        <v>7</v>
      </c>
      <c r="B953" s="5" t="s">
        <v>5520</v>
      </c>
      <c r="C953" s="3" t="s">
        <v>192</v>
      </c>
      <c r="D953" s="3" t="s">
        <v>10</v>
      </c>
      <c r="E953" s="27">
        <v>68</v>
      </c>
      <c r="F953" s="3" t="s">
        <v>1080</v>
      </c>
      <c r="G953" s="3" t="s">
        <v>1086</v>
      </c>
      <c r="H953" s="3" t="s">
        <v>1084</v>
      </c>
      <c r="I953" s="3" t="s">
        <v>1085</v>
      </c>
    </row>
    <row r="954" spans="1:9" s="13" customFormat="1" ht="20.100000000000001" customHeight="1">
      <c r="A954" s="36">
        <v>7</v>
      </c>
      <c r="B954" s="5" t="s">
        <v>5519</v>
      </c>
      <c r="C954" s="3" t="s">
        <v>35</v>
      </c>
      <c r="D954" s="3" t="s">
        <v>10</v>
      </c>
      <c r="E954" s="27">
        <v>40</v>
      </c>
      <c r="F954" s="3" t="s">
        <v>1080</v>
      </c>
      <c r="G954" s="3" t="s">
        <v>1099</v>
      </c>
      <c r="H954" s="3" t="s">
        <v>5448</v>
      </c>
      <c r="I954" s="3" t="s">
        <v>5449</v>
      </c>
    </row>
    <row r="955" spans="1:9" s="13" customFormat="1" ht="20.100000000000001" customHeight="1">
      <c r="A955" s="36">
        <v>7</v>
      </c>
      <c r="B955" s="5" t="s">
        <v>5839</v>
      </c>
      <c r="C955" s="3" t="s">
        <v>35</v>
      </c>
      <c r="D955" s="3" t="s">
        <v>198</v>
      </c>
      <c r="E955" s="27">
        <v>250</v>
      </c>
      <c r="F955" s="3" t="s">
        <v>5836</v>
      </c>
      <c r="G955" s="6" t="s">
        <v>199</v>
      </c>
      <c r="H955" s="3" t="s">
        <v>5840</v>
      </c>
      <c r="I955" s="3" t="s">
        <v>5841</v>
      </c>
    </row>
    <row r="956" spans="1:9" s="13" customFormat="1" ht="20.100000000000001" customHeight="1">
      <c r="A956" s="36">
        <v>7</v>
      </c>
      <c r="B956" s="5" t="s">
        <v>40</v>
      </c>
      <c r="C956" s="3" t="s">
        <v>36</v>
      </c>
      <c r="D956" s="3" t="s">
        <v>10</v>
      </c>
      <c r="E956" s="27">
        <v>153</v>
      </c>
      <c r="F956" s="3" t="s">
        <v>11</v>
      </c>
      <c r="G956" s="3" t="s">
        <v>12</v>
      </c>
      <c r="H956" s="3" t="s">
        <v>21</v>
      </c>
      <c r="I956" s="3" t="s">
        <v>22</v>
      </c>
    </row>
    <row r="957" spans="1:9" s="13" customFormat="1" ht="20.100000000000001" customHeight="1">
      <c r="A957" s="36">
        <v>7</v>
      </c>
      <c r="B957" s="5" t="s">
        <v>38</v>
      </c>
      <c r="C957" s="3" t="s">
        <v>36</v>
      </c>
      <c r="D957" s="3" t="s">
        <v>10</v>
      </c>
      <c r="E957" s="27">
        <v>135</v>
      </c>
      <c r="F957" s="3" t="s">
        <v>11</v>
      </c>
      <c r="G957" s="3" t="s">
        <v>12</v>
      </c>
      <c r="H957" s="3" t="s">
        <v>21</v>
      </c>
      <c r="I957" s="3" t="s">
        <v>22</v>
      </c>
    </row>
    <row r="958" spans="1:9" s="13" customFormat="1" ht="20.100000000000001" customHeight="1">
      <c r="A958" s="36">
        <v>7</v>
      </c>
      <c r="B958" s="5" t="s">
        <v>42</v>
      </c>
      <c r="C958" s="3" t="s">
        <v>36</v>
      </c>
      <c r="D958" s="3" t="s">
        <v>10</v>
      </c>
      <c r="E958" s="27">
        <v>62</v>
      </c>
      <c r="F958" s="3" t="s">
        <v>5865</v>
      </c>
      <c r="G958" s="3" t="s">
        <v>5866</v>
      </c>
      <c r="H958" s="3" t="s">
        <v>25</v>
      </c>
      <c r="I958" s="3" t="s">
        <v>5867</v>
      </c>
    </row>
    <row r="959" spans="1:9" s="13" customFormat="1" ht="20.100000000000001" customHeight="1">
      <c r="A959" s="36">
        <v>7</v>
      </c>
      <c r="B959" s="5" t="s">
        <v>72</v>
      </c>
      <c r="C959" s="3" t="s">
        <v>35</v>
      </c>
      <c r="D959" s="3" t="s">
        <v>10</v>
      </c>
      <c r="E959" s="27">
        <v>23</v>
      </c>
      <c r="F959" s="3" t="s">
        <v>5940</v>
      </c>
      <c r="G959" s="3" t="s">
        <v>5941</v>
      </c>
      <c r="H959" s="3" t="s">
        <v>59</v>
      </c>
      <c r="I959" s="3" t="s">
        <v>60</v>
      </c>
    </row>
    <row r="960" spans="1:9" s="13" customFormat="1" ht="20.100000000000001" customHeight="1">
      <c r="A960" s="36">
        <v>7</v>
      </c>
      <c r="B960" s="5" t="s">
        <v>73</v>
      </c>
      <c r="C960" s="3" t="s">
        <v>35</v>
      </c>
      <c r="D960" s="3" t="s">
        <v>10</v>
      </c>
      <c r="E960" s="27">
        <v>20</v>
      </c>
      <c r="F960" s="3" t="s">
        <v>5942</v>
      </c>
      <c r="G960" s="3" t="s">
        <v>1622</v>
      </c>
      <c r="H960" s="3" t="s">
        <v>59</v>
      </c>
      <c r="I960" s="3" t="s">
        <v>60</v>
      </c>
    </row>
    <row r="961" spans="1:15" s="13" customFormat="1" ht="20.100000000000001" customHeight="1">
      <c r="A961" s="36">
        <v>7</v>
      </c>
      <c r="B961" s="5" t="s">
        <v>41</v>
      </c>
      <c r="C961" s="3" t="s">
        <v>35</v>
      </c>
      <c r="D961" s="3" t="s">
        <v>10</v>
      </c>
      <c r="E961" s="27">
        <v>13</v>
      </c>
      <c r="F961" s="3" t="s">
        <v>11</v>
      </c>
      <c r="G961" s="3" t="s">
        <v>12</v>
      </c>
      <c r="H961" s="3" t="s">
        <v>21</v>
      </c>
      <c r="I961" s="3" t="s">
        <v>22</v>
      </c>
    </row>
    <row r="962" spans="1:15" s="13" customFormat="1" ht="20.100000000000001" customHeight="1">
      <c r="A962" s="36">
        <v>7</v>
      </c>
      <c r="B962" s="5" t="s">
        <v>39</v>
      </c>
      <c r="C962" s="3" t="s">
        <v>35</v>
      </c>
      <c r="D962" s="3" t="s">
        <v>10</v>
      </c>
      <c r="E962" s="27">
        <v>9</v>
      </c>
      <c r="F962" s="3" t="s">
        <v>11</v>
      </c>
      <c r="G962" s="3" t="s">
        <v>12</v>
      </c>
      <c r="H962" s="3" t="s">
        <v>21</v>
      </c>
      <c r="I962" s="3" t="s">
        <v>22</v>
      </c>
    </row>
    <row r="963" spans="1:15" s="13" customFormat="1" ht="20.100000000000001" customHeight="1">
      <c r="A963" s="54">
        <v>7</v>
      </c>
      <c r="B963" s="55" t="s">
        <v>8105</v>
      </c>
      <c r="C963" s="56" t="s">
        <v>35</v>
      </c>
      <c r="D963" s="56" t="s">
        <v>10</v>
      </c>
      <c r="E963" s="57">
        <v>956</v>
      </c>
      <c r="F963" s="56" t="s">
        <v>8106</v>
      </c>
      <c r="G963" s="56"/>
      <c r="H963" s="56" t="s">
        <v>8107</v>
      </c>
      <c r="I963" s="56" t="s">
        <v>8108</v>
      </c>
      <c r="J963" s="9"/>
      <c r="K963" s="9"/>
      <c r="L963" s="9"/>
      <c r="M963" s="9"/>
      <c r="N963" s="9"/>
      <c r="O963" s="9"/>
    </row>
    <row r="964" spans="1:15" s="13" customFormat="1" ht="20.100000000000001" customHeight="1">
      <c r="A964" s="36">
        <v>7</v>
      </c>
      <c r="B964" s="5" t="s">
        <v>7861</v>
      </c>
      <c r="C964" s="3" t="s">
        <v>35</v>
      </c>
      <c r="D964" s="3" t="s">
        <v>10</v>
      </c>
      <c r="E964" s="27">
        <v>1087</v>
      </c>
      <c r="F964" s="3" t="s">
        <v>5011</v>
      </c>
      <c r="G964" s="3"/>
      <c r="H964" s="3" t="s">
        <v>7862</v>
      </c>
      <c r="I964" s="3" t="s">
        <v>7863</v>
      </c>
    </row>
    <row r="965" spans="1:15" s="13" customFormat="1" ht="20.100000000000001" customHeight="1">
      <c r="A965" s="36">
        <v>7</v>
      </c>
      <c r="B965" s="5" t="s">
        <v>7864</v>
      </c>
      <c r="C965" s="3" t="s">
        <v>66</v>
      </c>
      <c r="D965" s="3" t="s">
        <v>10</v>
      </c>
      <c r="E965" s="27">
        <v>858</v>
      </c>
      <c r="F965" s="3" t="s">
        <v>5011</v>
      </c>
      <c r="G965" s="3"/>
      <c r="H965" s="3" t="s">
        <v>5015</v>
      </c>
      <c r="I965" s="3" t="s">
        <v>5016</v>
      </c>
    </row>
    <row r="966" spans="1:15" s="13" customFormat="1" ht="20.100000000000001" customHeight="1">
      <c r="A966" s="36">
        <v>7</v>
      </c>
      <c r="B966" s="5" t="s">
        <v>5790</v>
      </c>
      <c r="C966" s="3" t="s">
        <v>35</v>
      </c>
      <c r="D966" s="3" t="s">
        <v>67</v>
      </c>
      <c r="E966" s="18">
        <v>110</v>
      </c>
      <c r="F966" s="3" t="s">
        <v>1503</v>
      </c>
      <c r="G966" s="3" t="s">
        <v>5786</v>
      </c>
      <c r="H966" s="3" t="s">
        <v>5791</v>
      </c>
      <c r="I966" s="3" t="s">
        <v>5792</v>
      </c>
    </row>
    <row r="967" spans="1:15" s="13" customFormat="1" ht="20.100000000000001" customHeight="1">
      <c r="A967" s="36">
        <v>7</v>
      </c>
      <c r="B967" s="5" t="s">
        <v>5666</v>
      </c>
      <c r="C967" s="3" t="s">
        <v>36</v>
      </c>
      <c r="D967" s="3" t="s">
        <v>10</v>
      </c>
      <c r="E967" s="27">
        <v>350</v>
      </c>
      <c r="F967" s="6" t="s">
        <v>1219</v>
      </c>
      <c r="G967" s="6" t="s">
        <v>4753</v>
      </c>
      <c r="H967" s="3" t="s">
        <v>1297</v>
      </c>
      <c r="I967" s="3" t="s">
        <v>1298</v>
      </c>
    </row>
    <row r="968" spans="1:15" s="13" customFormat="1" ht="20.100000000000001" customHeight="1">
      <c r="A968" s="36">
        <v>8</v>
      </c>
      <c r="B968" s="5" t="s">
        <v>6240</v>
      </c>
      <c r="C968" s="3" t="s">
        <v>101</v>
      </c>
      <c r="D968" s="3" t="s">
        <v>10</v>
      </c>
      <c r="E968" s="27">
        <v>170</v>
      </c>
      <c r="F968" s="3" t="s">
        <v>8112</v>
      </c>
      <c r="G968" s="3" t="s">
        <v>6116</v>
      </c>
      <c r="H968" s="3" t="s">
        <v>6241</v>
      </c>
      <c r="I968" s="3" t="s">
        <v>6242</v>
      </c>
    </row>
    <row r="969" spans="1:15" s="13" customFormat="1" ht="20.100000000000001" customHeight="1">
      <c r="A969" s="36">
        <v>8</v>
      </c>
      <c r="B969" s="5" t="s">
        <v>6236</v>
      </c>
      <c r="C969" s="3" t="s">
        <v>6237</v>
      </c>
      <c r="D969" s="3" t="s">
        <v>1648</v>
      </c>
      <c r="E969" s="27">
        <v>31</v>
      </c>
      <c r="F969" s="3" t="s">
        <v>8112</v>
      </c>
      <c r="G969" s="3" t="s">
        <v>6091</v>
      </c>
      <c r="H969" s="3" t="s">
        <v>6238</v>
      </c>
      <c r="I969" s="3" t="s">
        <v>6239</v>
      </c>
    </row>
    <row r="970" spans="1:15" s="13" customFormat="1" ht="20.100000000000001" customHeight="1">
      <c r="A970" s="36">
        <v>8</v>
      </c>
      <c r="B970" s="5" t="s">
        <v>6299</v>
      </c>
      <c r="C970" s="3" t="s">
        <v>35</v>
      </c>
      <c r="D970" s="3" t="s">
        <v>10</v>
      </c>
      <c r="E970" s="27">
        <v>63</v>
      </c>
      <c r="F970" s="3" t="s">
        <v>6289</v>
      </c>
      <c r="G970" s="3" t="s">
        <v>5869</v>
      </c>
      <c r="H970" s="3" t="s">
        <v>6300</v>
      </c>
      <c r="I970" s="3" t="s">
        <v>6301</v>
      </c>
    </row>
    <row r="971" spans="1:15" s="13" customFormat="1" ht="20.100000000000001" customHeight="1">
      <c r="A971" s="36">
        <v>8</v>
      </c>
      <c r="B971" s="5" t="s">
        <v>7519</v>
      </c>
      <c r="C971" s="3" t="s">
        <v>192</v>
      </c>
      <c r="D971" s="3" t="s">
        <v>10</v>
      </c>
      <c r="E971" s="27">
        <v>310</v>
      </c>
      <c r="F971" s="6" t="s">
        <v>8113</v>
      </c>
      <c r="G971" s="6" t="s">
        <v>7518</v>
      </c>
      <c r="H971" s="3" t="s">
        <v>7520</v>
      </c>
      <c r="I971" s="3" t="s">
        <v>7521</v>
      </c>
    </row>
    <row r="972" spans="1:15" s="13" customFormat="1" ht="20.100000000000001" customHeight="1">
      <c r="A972" s="36">
        <v>8</v>
      </c>
      <c r="B972" s="5" t="s">
        <v>7512</v>
      </c>
      <c r="C972" s="3" t="s">
        <v>34</v>
      </c>
      <c r="D972" s="3" t="s">
        <v>10</v>
      </c>
      <c r="E972" s="27">
        <v>100</v>
      </c>
      <c r="F972" s="6" t="s">
        <v>8113</v>
      </c>
      <c r="G972" s="6" t="s">
        <v>7511</v>
      </c>
      <c r="H972" s="3" t="s">
        <v>7513</v>
      </c>
      <c r="I972" s="3" t="s">
        <v>7514</v>
      </c>
    </row>
    <row r="973" spans="1:15" s="13" customFormat="1" ht="20.100000000000001" customHeight="1">
      <c r="A973" s="36">
        <v>8</v>
      </c>
      <c r="B973" s="5" t="s">
        <v>7515</v>
      </c>
      <c r="C973" s="3" t="s">
        <v>66</v>
      </c>
      <c r="D973" s="3" t="s">
        <v>10</v>
      </c>
      <c r="E973" s="27">
        <v>95</v>
      </c>
      <c r="F973" s="6" t="s">
        <v>8113</v>
      </c>
      <c r="G973" s="3" t="s">
        <v>7511</v>
      </c>
      <c r="H973" s="3" t="s">
        <v>7516</v>
      </c>
      <c r="I973" s="3" t="s">
        <v>7517</v>
      </c>
    </row>
    <row r="974" spans="1:15" s="13" customFormat="1" ht="20.100000000000001" customHeight="1">
      <c r="A974" s="36">
        <v>8</v>
      </c>
      <c r="B974" s="5" t="s">
        <v>7506</v>
      </c>
      <c r="C974" s="3" t="s">
        <v>7507</v>
      </c>
      <c r="D974" s="3" t="s">
        <v>7508</v>
      </c>
      <c r="E974" s="28">
        <v>37</v>
      </c>
      <c r="F974" s="6" t="s">
        <v>8113</v>
      </c>
      <c r="G974" s="3" t="s">
        <v>7505</v>
      </c>
      <c r="H974" s="3" t="s">
        <v>7509</v>
      </c>
      <c r="I974" s="3" t="s">
        <v>7510</v>
      </c>
      <c r="J974" s="8"/>
      <c r="K974" s="8"/>
      <c r="L974" s="8"/>
      <c r="M974" s="8"/>
      <c r="N974" s="8"/>
      <c r="O974" s="8"/>
    </row>
    <row r="975" spans="1:15" s="13" customFormat="1" ht="20.100000000000001" customHeight="1">
      <c r="A975" s="36">
        <v>8</v>
      </c>
      <c r="B975" s="5" t="s">
        <v>5548</v>
      </c>
      <c r="C975" s="3" t="s">
        <v>66</v>
      </c>
      <c r="D975" s="3" t="s">
        <v>10</v>
      </c>
      <c r="E975" s="28">
        <v>32</v>
      </c>
      <c r="F975" s="6" t="s">
        <v>8113</v>
      </c>
      <c r="G975" s="3" t="s">
        <v>1187</v>
      </c>
      <c r="H975" s="3" t="s">
        <v>5549</v>
      </c>
      <c r="I975" s="3" t="s">
        <v>5550</v>
      </c>
    </row>
    <row r="976" spans="1:15" s="13" customFormat="1" ht="20.100000000000001" customHeight="1">
      <c r="A976" s="36">
        <v>8</v>
      </c>
      <c r="B976" s="5" t="s">
        <v>5359</v>
      </c>
      <c r="C976" s="3" t="s">
        <v>192</v>
      </c>
      <c r="D976" s="3" t="s">
        <v>10</v>
      </c>
      <c r="E976" s="27">
        <v>500</v>
      </c>
      <c r="F976" s="6" t="s">
        <v>6902</v>
      </c>
      <c r="G976" s="6" t="s">
        <v>6918</v>
      </c>
      <c r="H976" s="3" t="s">
        <v>6919</v>
      </c>
      <c r="I976" s="3" t="s">
        <v>6920</v>
      </c>
    </row>
    <row r="977" spans="1:9" s="13" customFormat="1" ht="20.100000000000001" customHeight="1">
      <c r="A977" s="36">
        <v>8</v>
      </c>
      <c r="B977" s="5" t="s">
        <v>5828</v>
      </c>
      <c r="C977" s="3" t="s">
        <v>5612</v>
      </c>
      <c r="D977" s="3" t="s">
        <v>10</v>
      </c>
      <c r="E977" s="27">
        <v>172</v>
      </c>
      <c r="F977" s="3" t="s">
        <v>7951</v>
      </c>
      <c r="G977" s="3"/>
      <c r="H977" s="3" t="s">
        <v>5114</v>
      </c>
      <c r="I977" s="3" t="s">
        <v>7952</v>
      </c>
    </row>
    <row r="978" spans="1:9" s="13" customFormat="1" ht="20.100000000000001" customHeight="1">
      <c r="A978" s="36">
        <v>8</v>
      </c>
      <c r="B978" s="5" t="s">
        <v>6012</v>
      </c>
      <c r="C978" s="3" t="s">
        <v>66</v>
      </c>
      <c r="D978" s="3" t="s">
        <v>10</v>
      </c>
      <c r="E978" s="27">
        <v>320</v>
      </c>
      <c r="F978" s="6" t="s">
        <v>5983</v>
      </c>
      <c r="G978" s="6" t="s">
        <v>5996</v>
      </c>
      <c r="H978" s="3" t="s">
        <v>6013</v>
      </c>
      <c r="I978" s="3" t="s">
        <v>6014</v>
      </c>
    </row>
    <row r="979" spans="1:9" s="13" customFormat="1" ht="20.100000000000001" customHeight="1">
      <c r="A979" s="36">
        <v>8</v>
      </c>
      <c r="B979" s="5" t="s">
        <v>6009</v>
      </c>
      <c r="C979" s="3" t="s">
        <v>101</v>
      </c>
      <c r="D979" s="3" t="s">
        <v>2982</v>
      </c>
      <c r="E979" s="27">
        <v>120</v>
      </c>
      <c r="F979" s="3" t="s">
        <v>5983</v>
      </c>
      <c r="G979" s="3" t="s">
        <v>207</v>
      </c>
      <c r="H979" s="3" t="s">
        <v>6010</v>
      </c>
      <c r="I979" s="3" t="s">
        <v>6011</v>
      </c>
    </row>
    <row r="980" spans="1:9" s="13" customFormat="1" ht="20.100000000000001" customHeight="1">
      <c r="A980" s="36">
        <v>8</v>
      </c>
      <c r="B980" s="5" t="s">
        <v>6009</v>
      </c>
      <c r="C980" s="3" t="s">
        <v>5990</v>
      </c>
      <c r="D980" s="3" t="s">
        <v>2982</v>
      </c>
      <c r="E980" s="27">
        <v>120</v>
      </c>
      <c r="F980" s="3" t="s">
        <v>5983</v>
      </c>
      <c r="G980" s="3" t="s">
        <v>207</v>
      </c>
      <c r="H980" s="3" t="s">
        <v>6010</v>
      </c>
      <c r="I980" s="3" t="s">
        <v>6011</v>
      </c>
    </row>
    <row r="981" spans="1:9" s="13" customFormat="1" ht="20.100000000000001" customHeight="1">
      <c r="A981" s="36">
        <v>8</v>
      </c>
      <c r="B981" s="5" t="s">
        <v>7173</v>
      </c>
      <c r="C981" s="3" t="s">
        <v>36</v>
      </c>
      <c r="D981" s="3" t="s">
        <v>10</v>
      </c>
      <c r="E981" s="27">
        <v>307</v>
      </c>
      <c r="F981" s="3" t="s">
        <v>7165</v>
      </c>
      <c r="G981" s="3" t="s">
        <v>6380</v>
      </c>
      <c r="H981" s="3" t="s">
        <v>7171</v>
      </c>
      <c r="I981" s="3" t="s">
        <v>7172</v>
      </c>
    </row>
    <row r="982" spans="1:9" s="13" customFormat="1" ht="20.100000000000001" customHeight="1">
      <c r="A982" s="36">
        <v>8</v>
      </c>
      <c r="B982" s="5" t="s">
        <v>7170</v>
      </c>
      <c r="C982" s="3" t="s">
        <v>36</v>
      </c>
      <c r="D982" s="3" t="s">
        <v>10</v>
      </c>
      <c r="E982" s="27">
        <v>117</v>
      </c>
      <c r="F982" s="3" t="s">
        <v>7165</v>
      </c>
      <c r="G982" s="3" t="s">
        <v>6380</v>
      </c>
      <c r="H982" s="3" t="s">
        <v>7171</v>
      </c>
      <c r="I982" s="3" t="s">
        <v>7172</v>
      </c>
    </row>
    <row r="983" spans="1:9" s="13" customFormat="1" ht="20.100000000000001" customHeight="1">
      <c r="A983" s="36">
        <v>8</v>
      </c>
      <c r="B983" s="5" t="s">
        <v>5397</v>
      </c>
      <c r="C983" s="3" t="s">
        <v>36</v>
      </c>
      <c r="D983" s="3" t="s">
        <v>10</v>
      </c>
      <c r="E983" s="27">
        <v>100</v>
      </c>
      <c r="F983" s="3" t="s">
        <v>7165</v>
      </c>
      <c r="G983" s="3" t="s">
        <v>6380</v>
      </c>
      <c r="H983" s="3" t="s">
        <v>1026</v>
      </c>
      <c r="I983" s="3" t="s">
        <v>1027</v>
      </c>
    </row>
    <row r="984" spans="1:9" s="13" customFormat="1" ht="20.100000000000001" customHeight="1">
      <c r="A984" s="36">
        <v>8</v>
      </c>
      <c r="B984" s="5" t="s">
        <v>7174</v>
      </c>
      <c r="C984" s="3" t="s">
        <v>36</v>
      </c>
      <c r="D984" s="3" t="s">
        <v>10</v>
      </c>
      <c r="E984" s="27">
        <v>87</v>
      </c>
      <c r="F984" s="3" t="s">
        <v>7165</v>
      </c>
      <c r="G984" s="3" t="s">
        <v>6380</v>
      </c>
      <c r="H984" s="3" t="s">
        <v>7175</v>
      </c>
      <c r="I984" s="3" t="s">
        <v>7176</v>
      </c>
    </row>
    <row r="985" spans="1:9" s="13" customFormat="1" ht="20.100000000000001" customHeight="1">
      <c r="A985" s="36">
        <v>8</v>
      </c>
      <c r="B985" s="5" t="s">
        <v>7167</v>
      </c>
      <c r="C985" s="3" t="s">
        <v>192</v>
      </c>
      <c r="D985" s="3" t="s">
        <v>10</v>
      </c>
      <c r="E985" s="18">
        <v>35</v>
      </c>
      <c r="F985" s="6" t="s">
        <v>7165</v>
      </c>
      <c r="G985" s="3" t="s">
        <v>7166</v>
      </c>
      <c r="H985" s="3" t="s">
        <v>7168</v>
      </c>
      <c r="I985" s="3" t="s">
        <v>7169</v>
      </c>
    </row>
    <row r="986" spans="1:9" s="13" customFormat="1" ht="20.100000000000001" customHeight="1">
      <c r="A986" s="36">
        <v>8</v>
      </c>
      <c r="B986" s="5" t="s">
        <v>5394</v>
      </c>
      <c r="C986" s="3" t="s">
        <v>35</v>
      </c>
      <c r="D986" s="3" t="s">
        <v>10</v>
      </c>
      <c r="E986" s="18">
        <v>33</v>
      </c>
      <c r="F986" s="6" t="s">
        <v>3421</v>
      </c>
      <c r="G986" s="6" t="s">
        <v>5393</v>
      </c>
      <c r="H986" s="17" t="s">
        <v>5395</v>
      </c>
      <c r="I986" s="17" t="s">
        <v>5396</v>
      </c>
    </row>
    <row r="987" spans="1:9" s="13" customFormat="1" ht="20.100000000000001" customHeight="1">
      <c r="A987" s="36">
        <v>8</v>
      </c>
      <c r="B987" s="5" t="s">
        <v>7340</v>
      </c>
      <c r="C987" s="3" t="s">
        <v>7341</v>
      </c>
      <c r="D987" s="3" t="s">
        <v>10</v>
      </c>
      <c r="E987" s="27">
        <v>300</v>
      </c>
      <c r="F987" s="3" t="s">
        <v>7335</v>
      </c>
      <c r="G987" s="3" t="s">
        <v>7336</v>
      </c>
      <c r="H987" s="3" t="s">
        <v>7342</v>
      </c>
      <c r="I987" s="3" t="s">
        <v>7343</v>
      </c>
    </row>
    <row r="988" spans="1:9" s="13" customFormat="1" ht="20.100000000000001" customHeight="1">
      <c r="A988" s="36">
        <v>8</v>
      </c>
      <c r="B988" s="5" t="s">
        <v>7345</v>
      </c>
      <c r="C988" s="3" t="s">
        <v>7341</v>
      </c>
      <c r="D988" s="3" t="s">
        <v>10</v>
      </c>
      <c r="E988" s="27">
        <v>280</v>
      </c>
      <c r="F988" s="3" t="s">
        <v>7335</v>
      </c>
      <c r="G988" s="3" t="s">
        <v>7336</v>
      </c>
      <c r="H988" s="3" t="s">
        <v>7342</v>
      </c>
      <c r="I988" s="3" t="s">
        <v>7343</v>
      </c>
    </row>
    <row r="989" spans="1:9" s="13" customFormat="1" ht="20.100000000000001" customHeight="1">
      <c r="A989" s="36">
        <v>8</v>
      </c>
      <c r="B989" s="5" t="s">
        <v>7344</v>
      </c>
      <c r="C989" s="3" t="s">
        <v>7341</v>
      </c>
      <c r="D989" s="3" t="s">
        <v>10</v>
      </c>
      <c r="E989" s="27">
        <v>270</v>
      </c>
      <c r="F989" s="3" t="s">
        <v>7335</v>
      </c>
      <c r="G989" s="3" t="s">
        <v>7336</v>
      </c>
      <c r="H989" s="3" t="s">
        <v>7342</v>
      </c>
      <c r="I989" s="3" t="s">
        <v>7343</v>
      </c>
    </row>
    <row r="990" spans="1:9" s="13" customFormat="1" ht="20.100000000000001" customHeight="1">
      <c r="A990" s="36">
        <v>8</v>
      </c>
      <c r="B990" s="5" t="s">
        <v>7327</v>
      </c>
      <c r="C990" s="3" t="s">
        <v>192</v>
      </c>
      <c r="D990" s="3" t="s">
        <v>10</v>
      </c>
      <c r="E990" s="27">
        <v>165</v>
      </c>
      <c r="F990" s="3" t="s">
        <v>1080</v>
      </c>
      <c r="G990" s="3" t="s">
        <v>7326</v>
      </c>
      <c r="H990" s="3" t="s">
        <v>5438</v>
      </c>
      <c r="I990" s="3" t="s">
        <v>5439</v>
      </c>
    </row>
    <row r="991" spans="1:9" s="13" customFormat="1" ht="20.100000000000001" customHeight="1">
      <c r="A991" s="36">
        <v>8</v>
      </c>
      <c r="B991" s="5" t="s">
        <v>5521</v>
      </c>
      <c r="C991" s="3" t="s">
        <v>101</v>
      </c>
      <c r="D991" s="3" t="s">
        <v>10</v>
      </c>
      <c r="E991" s="27">
        <v>150</v>
      </c>
      <c r="F991" s="3" t="s">
        <v>1080</v>
      </c>
      <c r="G991" s="3" t="s">
        <v>5404</v>
      </c>
      <c r="H991" s="3" t="s">
        <v>5522</v>
      </c>
      <c r="I991" s="3" t="s">
        <v>5523</v>
      </c>
    </row>
    <row r="992" spans="1:9" s="13" customFormat="1" ht="20.100000000000001" customHeight="1">
      <c r="A992" s="36">
        <v>8</v>
      </c>
      <c r="B992" s="5" t="s">
        <v>7329</v>
      </c>
      <c r="C992" s="3" t="s">
        <v>192</v>
      </c>
      <c r="D992" s="3" t="s">
        <v>10</v>
      </c>
      <c r="E992" s="27">
        <v>146</v>
      </c>
      <c r="F992" s="3" t="s">
        <v>3870</v>
      </c>
      <c r="G992" s="3" t="s">
        <v>6187</v>
      </c>
      <c r="H992" s="3" t="s">
        <v>7330</v>
      </c>
      <c r="I992" s="3" t="s">
        <v>7331</v>
      </c>
    </row>
    <row r="993" spans="1:15" s="13" customFormat="1" ht="20.100000000000001" customHeight="1">
      <c r="A993" s="36">
        <v>8</v>
      </c>
      <c r="B993" s="5" t="s">
        <v>7328</v>
      </c>
      <c r="C993" s="3" t="s">
        <v>192</v>
      </c>
      <c r="D993" s="3" t="s">
        <v>10</v>
      </c>
      <c r="E993" s="27">
        <v>140</v>
      </c>
      <c r="F993" s="3" t="s">
        <v>3870</v>
      </c>
      <c r="G993" s="3" t="s">
        <v>6187</v>
      </c>
      <c r="H993" s="3" t="s">
        <v>5438</v>
      </c>
      <c r="I993" s="3" t="s">
        <v>5439</v>
      </c>
    </row>
    <row r="994" spans="1:15" s="13" customFormat="1" ht="20.100000000000001" customHeight="1">
      <c r="A994" s="36">
        <v>8</v>
      </c>
      <c r="B994" s="5" t="s">
        <v>7337</v>
      </c>
      <c r="C994" s="3" t="s">
        <v>36</v>
      </c>
      <c r="D994" s="3" t="s">
        <v>10</v>
      </c>
      <c r="E994" s="27">
        <v>100</v>
      </c>
      <c r="F994" s="3" t="s">
        <v>7335</v>
      </c>
      <c r="G994" s="3" t="s">
        <v>7336</v>
      </c>
      <c r="H994" s="3" t="s">
        <v>7338</v>
      </c>
      <c r="I994" s="3" t="s">
        <v>7339</v>
      </c>
    </row>
    <row r="995" spans="1:15" s="13" customFormat="1" ht="20.100000000000001" customHeight="1">
      <c r="A995" s="36">
        <v>8</v>
      </c>
      <c r="B995" s="5" t="s">
        <v>7334</v>
      </c>
      <c r="C995" s="3" t="s">
        <v>192</v>
      </c>
      <c r="D995" s="3" t="s">
        <v>10</v>
      </c>
      <c r="E995" s="27">
        <v>15</v>
      </c>
      <c r="F995" s="3" t="s">
        <v>1080</v>
      </c>
      <c r="G995" s="3" t="s">
        <v>7333</v>
      </c>
      <c r="H995" s="3" t="s">
        <v>5524</v>
      </c>
      <c r="I995" s="3" t="s">
        <v>5525</v>
      </c>
    </row>
    <row r="996" spans="1:15" s="13" customFormat="1" ht="20.100000000000001" customHeight="1">
      <c r="A996" s="36">
        <v>8</v>
      </c>
      <c r="B996" s="5" t="s">
        <v>45</v>
      </c>
      <c r="C996" s="3" t="s">
        <v>36</v>
      </c>
      <c r="D996" s="3" t="s">
        <v>10</v>
      </c>
      <c r="E996" s="27">
        <v>305</v>
      </c>
      <c r="F996" s="3" t="s">
        <v>5865</v>
      </c>
      <c r="G996" s="3" t="s">
        <v>5866</v>
      </c>
      <c r="H996" s="3" t="s">
        <v>25</v>
      </c>
      <c r="I996" s="3" t="s">
        <v>5867</v>
      </c>
    </row>
    <row r="997" spans="1:15" s="13" customFormat="1" ht="20.100000000000001" customHeight="1">
      <c r="A997" s="36">
        <v>8</v>
      </c>
      <c r="B997" s="5" t="s">
        <v>43</v>
      </c>
      <c r="C997" s="3" t="s">
        <v>36</v>
      </c>
      <c r="D997" s="3" t="s">
        <v>10</v>
      </c>
      <c r="E997" s="27">
        <v>271</v>
      </c>
      <c r="F997" s="3" t="s">
        <v>11</v>
      </c>
      <c r="G997" s="3" t="s">
        <v>12</v>
      </c>
      <c r="H997" s="3" t="s">
        <v>21</v>
      </c>
      <c r="I997" s="3" t="s">
        <v>22</v>
      </c>
    </row>
    <row r="998" spans="1:15" s="13" customFormat="1" ht="20.100000000000001" customHeight="1">
      <c r="A998" s="36">
        <v>8</v>
      </c>
      <c r="B998" s="5" t="s">
        <v>46</v>
      </c>
      <c r="C998" s="3" t="s">
        <v>36</v>
      </c>
      <c r="D998" s="3" t="s">
        <v>10</v>
      </c>
      <c r="E998" s="27">
        <v>224</v>
      </c>
      <c r="F998" s="3" t="s">
        <v>5868</v>
      </c>
      <c r="G998" s="3" t="s">
        <v>5869</v>
      </c>
      <c r="H998" s="3" t="s">
        <v>25</v>
      </c>
      <c r="I998" s="3" t="s">
        <v>5867</v>
      </c>
      <c r="J998" s="25"/>
      <c r="K998" s="25"/>
      <c r="L998" s="25"/>
      <c r="M998" s="25"/>
      <c r="N998" s="25"/>
      <c r="O998" s="25"/>
    </row>
    <row r="999" spans="1:15" s="13" customFormat="1" ht="20.100000000000001" customHeight="1">
      <c r="A999" s="36">
        <v>8</v>
      </c>
      <c r="B999" s="5" t="s">
        <v>44</v>
      </c>
      <c r="C999" s="3" t="s">
        <v>35</v>
      </c>
      <c r="D999" s="3" t="s">
        <v>10</v>
      </c>
      <c r="E999" s="27">
        <v>45</v>
      </c>
      <c r="F999" s="3" t="s">
        <v>11</v>
      </c>
      <c r="G999" s="3" t="s">
        <v>12</v>
      </c>
      <c r="H999" s="3" t="s">
        <v>21</v>
      </c>
      <c r="I999" s="3" t="s">
        <v>22</v>
      </c>
    </row>
    <row r="1000" spans="1:15" s="13" customFormat="1" ht="20.100000000000001" customHeight="1">
      <c r="A1000" s="36">
        <v>8</v>
      </c>
      <c r="B1000" s="5" t="s">
        <v>5842</v>
      </c>
      <c r="C1000" s="3" t="s">
        <v>35</v>
      </c>
      <c r="D1000" s="3" t="s">
        <v>198</v>
      </c>
      <c r="E1000" s="18">
        <v>33</v>
      </c>
      <c r="F1000" s="3" t="s">
        <v>5836</v>
      </c>
      <c r="G1000" s="6" t="s">
        <v>199</v>
      </c>
      <c r="H1000" s="3" t="s">
        <v>5837</v>
      </c>
      <c r="I1000" s="3" t="s">
        <v>5835</v>
      </c>
    </row>
    <row r="1001" spans="1:15" s="13" customFormat="1" ht="20.100000000000001" customHeight="1">
      <c r="A1001" s="36">
        <v>8</v>
      </c>
      <c r="B1001" s="5" t="s">
        <v>7865</v>
      </c>
      <c r="C1001" s="3" t="s">
        <v>147</v>
      </c>
      <c r="D1001" s="3" t="s">
        <v>10</v>
      </c>
      <c r="E1001" s="27">
        <v>170</v>
      </c>
      <c r="F1001" s="6" t="s">
        <v>5011</v>
      </c>
      <c r="G1001" s="6"/>
      <c r="H1001" s="3" t="s">
        <v>7855</v>
      </c>
      <c r="I1001" s="3" t="s">
        <v>7856</v>
      </c>
    </row>
    <row r="1002" spans="1:15" s="13" customFormat="1" ht="20.100000000000001" customHeight="1">
      <c r="A1002" s="36">
        <v>8</v>
      </c>
      <c r="B1002" s="5" t="s">
        <v>5742</v>
      </c>
      <c r="C1002" s="3" t="s">
        <v>35</v>
      </c>
      <c r="D1002" s="3" t="s">
        <v>10</v>
      </c>
      <c r="E1002" s="27">
        <v>110</v>
      </c>
      <c r="F1002" s="3" t="s">
        <v>1503</v>
      </c>
      <c r="G1002" s="3" t="s">
        <v>5701</v>
      </c>
      <c r="H1002" s="3" t="s">
        <v>5729</v>
      </c>
      <c r="I1002" s="3" t="s">
        <v>5730</v>
      </c>
    </row>
    <row r="1003" spans="1:15" s="13" customFormat="1" ht="20.100000000000001" customHeight="1">
      <c r="A1003" s="36">
        <v>8</v>
      </c>
      <c r="B1003" s="5" t="s">
        <v>5796</v>
      </c>
      <c r="C1003" s="3" t="s">
        <v>35</v>
      </c>
      <c r="D1003" s="3" t="s">
        <v>10</v>
      </c>
      <c r="E1003" s="27">
        <v>50</v>
      </c>
      <c r="F1003" s="3" t="s">
        <v>1503</v>
      </c>
      <c r="G1003" s="3" t="s">
        <v>5786</v>
      </c>
      <c r="H1003" s="3" t="s">
        <v>5797</v>
      </c>
      <c r="I1003" s="3">
        <v>5362</v>
      </c>
    </row>
    <row r="1004" spans="1:15" s="13" customFormat="1" ht="20.100000000000001" customHeight="1">
      <c r="A1004" s="36">
        <v>8</v>
      </c>
      <c r="B1004" s="5" t="s">
        <v>6789</v>
      </c>
      <c r="C1004" s="3" t="s">
        <v>6746</v>
      </c>
      <c r="D1004" s="3" t="s">
        <v>6736</v>
      </c>
      <c r="E1004" s="18">
        <v>25</v>
      </c>
      <c r="F1004" s="6" t="s">
        <v>6664</v>
      </c>
      <c r="G1004" s="6" t="s">
        <v>6744</v>
      </c>
      <c r="H1004" s="3" t="s">
        <v>6747</v>
      </c>
      <c r="I1004" s="3" t="s">
        <v>6748</v>
      </c>
    </row>
    <row r="1005" spans="1:15" s="13" customFormat="1" ht="20.100000000000001" customHeight="1">
      <c r="A1005" s="44">
        <v>8</v>
      </c>
      <c r="B1005" s="14" t="s">
        <v>7969</v>
      </c>
      <c r="C1005" s="16" t="s">
        <v>5612</v>
      </c>
      <c r="D1005" s="16" t="s">
        <v>10</v>
      </c>
      <c r="E1005" s="30">
        <v>45</v>
      </c>
      <c r="F1005" s="16" t="s">
        <v>7967</v>
      </c>
      <c r="G1005" s="16" t="s">
        <v>7968</v>
      </c>
      <c r="H1005" s="16" t="s">
        <v>7970</v>
      </c>
      <c r="I1005" s="16" t="s">
        <v>7971</v>
      </c>
    </row>
    <row r="1006" spans="1:15" s="13" customFormat="1" ht="20.100000000000001" customHeight="1">
      <c r="A1006" s="36">
        <v>9</v>
      </c>
      <c r="B1006" s="5" t="s">
        <v>6244</v>
      </c>
      <c r="C1006" s="3" t="s">
        <v>36</v>
      </c>
      <c r="D1006" s="3" t="s">
        <v>10</v>
      </c>
      <c r="E1006" s="27">
        <v>203</v>
      </c>
      <c r="F1006" s="3" t="s">
        <v>8112</v>
      </c>
      <c r="G1006" s="3" t="s">
        <v>2402</v>
      </c>
      <c r="H1006" s="3" t="s">
        <v>6245</v>
      </c>
      <c r="I1006" s="3" t="s">
        <v>6246</v>
      </c>
    </row>
    <row r="1007" spans="1:15" s="13" customFormat="1" ht="20.100000000000001" customHeight="1">
      <c r="A1007" s="36">
        <v>9</v>
      </c>
      <c r="B1007" s="5" t="s">
        <v>6247</v>
      </c>
      <c r="C1007" s="3" t="s">
        <v>35</v>
      </c>
      <c r="D1007" s="3" t="s">
        <v>10</v>
      </c>
      <c r="E1007" s="27">
        <v>200</v>
      </c>
      <c r="F1007" s="3" t="s">
        <v>8112</v>
      </c>
      <c r="G1007" s="3" t="s">
        <v>6112</v>
      </c>
      <c r="H1007" s="3" t="s">
        <v>6248</v>
      </c>
      <c r="I1007" s="3" t="s">
        <v>6249</v>
      </c>
    </row>
    <row r="1008" spans="1:15" s="13" customFormat="1" ht="20.100000000000001" customHeight="1">
      <c r="A1008" s="36">
        <v>9</v>
      </c>
      <c r="B1008" s="5" t="s">
        <v>6243</v>
      </c>
      <c r="C1008" s="3" t="s">
        <v>35</v>
      </c>
      <c r="D1008" s="3" t="s">
        <v>10</v>
      </c>
      <c r="E1008" s="27">
        <v>35</v>
      </c>
      <c r="F1008" s="3" t="s">
        <v>8112</v>
      </c>
      <c r="G1008" s="3" t="s">
        <v>2640</v>
      </c>
      <c r="H1008" s="3" t="s">
        <v>6212</v>
      </c>
      <c r="I1008" s="3" t="s">
        <v>6213</v>
      </c>
    </row>
    <row r="1009" spans="1:9" s="13" customFormat="1" ht="20.100000000000001" customHeight="1">
      <c r="A1009" s="36">
        <v>9</v>
      </c>
      <c r="B1009" s="5" t="s">
        <v>6302</v>
      </c>
      <c r="C1009" s="3" t="s">
        <v>36</v>
      </c>
      <c r="D1009" s="3" t="s">
        <v>10</v>
      </c>
      <c r="E1009" s="27">
        <v>208</v>
      </c>
      <c r="F1009" s="3" t="s">
        <v>6289</v>
      </c>
      <c r="G1009" s="3" t="s">
        <v>5869</v>
      </c>
      <c r="H1009" s="3" t="s">
        <v>6297</v>
      </c>
      <c r="I1009" s="3" t="s">
        <v>6298</v>
      </c>
    </row>
    <row r="1010" spans="1:9" s="13" customFormat="1" ht="20.100000000000001" customHeight="1">
      <c r="A1010" s="36">
        <v>9</v>
      </c>
      <c r="B1010" s="5" t="s">
        <v>6303</v>
      </c>
      <c r="C1010" s="3" t="s">
        <v>36</v>
      </c>
      <c r="D1010" s="3" t="s">
        <v>10</v>
      </c>
      <c r="E1010" s="27">
        <v>135</v>
      </c>
      <c r="F1010" s="3" t="s">
        <v>6289</v>
      </c>
      <c r="G1010" s="3" t="s">
        <v>5869</v>
      </c>
      <c r="H1010" s="3" t="s">
        <v>6304</v>
      </c>
      <c r="I1010" s="3" t="s">
        <v>6305</v>
      </c>
    </row>
    <row r="1011" spans="1:9" s="13" customFormat="1" ht="20.100000000000001" customHeight="1">
      <c r="A1011" s="36">
        <v>9</v>
      </c>
      <c r="B1011" s="5" t="s">
        <v>7555</v>
      </c>
      <c r="C1011" s="3" t="s">
        <v>7556</v>
      </c>
      <c r="D1011" s="3" t="s">
        <v>10</v>
      </c>
      <c r="E1011" s="18">
        <v>80</v>
      </c>
      <c r="F1011" s="6" t="s">
        <v>8113</v>
      </c>
      <c r="G1011" s="3" t="s">
        <v>5538</v>
      </c>
      <c r="H1011" s="3" t="s">
        <v>7557</v>
      </c>
      <c r="I1011" s="3" t="s">
        <v>7558</v>
      </c>
    </row>
    <row r="1012" spans="1:9" s="13" customFormat="1" ht="20.100000000000001" customHeight="1">
      <c r="A1012" s="36">
        <v>9</v>
      </c>
      <c r="B1012" s="5" t="s">
        <v>7527</v>
      </c>
      <c r="C1012" s="3" t="s">
        <v>66</v>
      </c>
      <c r="D1012" s="3" t="s">
        <v>10</v>
      </c>
      <c r="E1012" s="28">
        <v>37</v>
      </c>
      <c r="F1012" s="6" t="s">
        <v>8113</v>
      </c>
      <c r="G1012" s="3" t="s">
        <v>7526</v>
      </c>
      <c r="H1012" s="3" t="s">
        <v>7528</v>
      </c>
      <c r="I1012" s="3" t="s">
        <v>7529</v>
      </c>
    </row>
    <row r="1013" spans="1:9" s="13" customFormat="1" ht="20.100000000000001" customHeight="1">
      <c r="A1013" s="36">
        <v>9</v>
      </c>
      <c r="B1013" s="5" t="s">
        <v>7552</v>
      </c>
      <c r="C1013" s="3" t="s">
        <v>66</v>
      </c>
      <c r="D1013" s="3" t="s">
        <v>10</v>
      </c>
      <c r="E1013" s="18">
        <v>37</v>
      </c>
      <c r="F1013" s="6" t="s">
        <v>8113</v>
      </c>
      <c r="G1013" s="3" t="s">
        <v>7551</v>
      </c>
      <c r="H1013" s="3" t="s">
        <v>7553</v>
      </c>
      <c r="I1013" s="3" t="s">
        <v>7554</v>
      </c>
    </row>
    <row r="1014" spans="1:9" s="13" customFormat="1" ht="20.100000000000001" customHeight="1">
      <c r="A1014" s="36">
        <v>9</v>
      </c>
      <c r="B1014" s="5" t="s">
        <v>7539</v>
      </c>
      <c r="C1014" s="3" t="s">
        <v>7507</v>
      </c>
      <c r="D1014" s="3" t="s">
        <v>7508</v>
      </c>
      <c r="E1014" s="27">
        <v>35</v>
      </c>
      <c r="F1014" s="6" t="s">
        <v>8113</v>
      </c>
      <c r="G1014" s="3" t="s">
        <v>7538</v>
      </c>
      <c r="H1014" s="3" t="s">
        <v>7540</v>
      </c>
      <c r="I1014" s="3" t="s">
        <v>7541</v>
      </c>
    </row>
    <row r="1015" spans="1:9" s="13" customFormat="1" ht="20.100000000000001" customHeight="1">
      <c r="A1015" s="36">
        <v>9</v>
      </c>
      <c r="B1015" s="5" t="s">
        <v>7535</v>
      </c>
      <c r="C1015" s="3" t="s">
        <v>66</v>
      </c>
      <c r="D1015" s="3" t="s">
        <v>10</v>
      </c>
      <c r="E1015" s="27">
        <v>15</v>
      </c>
      <c r="F1015" s="6" t="s">
        <v>8113</v>
      </c>
      <c r="G1015" s="3" t="s">
        <v>7534</v>
      </c>
      <c r="H1015" s="3" t="s">
        <v>7536</v>
      </c>
      <c r="I1015" s="3" t="s">
        <v>7537</v>
      </c>
    </row>
    <row r="1016" spans="1:9" s="13" customFormat="1" ht="20.100000000000001" customHeight="1">
      <c r="A1016" s="36">
        <v>9</v>
      </c>
      <c r="B1016" s="5" t="s">
        <v>7531</v>
      </c>
      <c r="C1016" s="3" t="s">
        <v>66</v>
      </c>
      <c r="D1016" s="3" t="s">
        <v>10</v>
      </c>
      <c r="E1016" s="27">
        <v>12</v>
      </c>
      <c r="F1016" s="6" t="s">
        <v>8113</v>
      </c>
      <c r="G1016" s="3" t="s">
        <v>7530</v>
      </c>
      <c r="H1016" s="3" t="s">
        <v>7532</v>
      </c>
      <c r="I1016" s="3" t="s">
        <v>7533</v>
      </c>
    </row>
    <row r="1017" spans="1:9" s="13" customFormat="1" ht="20.100000000000001" customHeight="1">
      <c r="A1017" s="36">
        <v>9</v>
      </c>
      <c r="B1017" s="5" t="s">
        <v>7523</v>
      </c>
      <c r="C1017" s="3" t="s">
        <v>66</v>
      </c>
      <c r="D1017" s="3" t="s">
        <v>10</v>
      </c>
      <c r="E1017" s="28">
        <v>11</v>
      </c>
      <c r="F1017" s="6" t="s">
        <v>8113</v>
      </c>
      <c r="G1017" s="3" t="s">
        <v>7522</v>
      </c>
      <c r="H1017" s="3" t="s">
        <v>7524</v>
      </c>
      <c r="I1017" s="3" t="s">
        <v>7525</v>
      </c>
    </row>
    <row r="1018" spans="1:9" s="13" customFormat="1" ht="20.100000000000001" customHeight="1">
      <c r="A1018" s="36">
        <v>9</v>
      </c>
      <c r="B1018" s="5" t="s">
        <v>7548</v>
      </c>
      <c r="C1018" s="3" t="s">
        <v>66</v>
      </c>
      <c r="D1018" s="3" t="s">
        <v>10</v>
      </c>
      <c r="E1018" s="27">
        <v>10</v>
      </c>
      <c r="F1018" s="6" t="s">
        <v>8113</v>
      </c>
      <c r="G1018" s="6" t="s">
        <v>7518</v>
      </c>
      <c r="H1018" s="3" t="s">
        <v>7549</v>
      </c>
      <c r="I1018" s="3" t="s">
        <v>7550</v>
      </c>
    </row>
    <row r="1019" spans="1:9" s="13" customFormat="1" ht="20.100000000000001" customHeight="1">
      <c r="A1019" s="36">
        <v>9</v>
      </c>
      <c r="B1019" s="5" t="s">
        <v>7543</v>
      </c>
      <c r="C1019" s="3" t="s">
        <v>7544</v>
      </c>
      <c r="D1019" s="3" t="s">
        <v>7545</v>
      </c>
      <c r="E1019" s="27">
        <v>3</v>
      </c>
      <c r="F1019" s="6" t="s">
        <v>8113</v>
      </c>
      <c r="G1019" s="3" t="s">
        <v>7542</v>
      </c>
      <c r="H1019" s="3" t="s">
        <v>7546</v>
      </c>
      <c r="I1019" s="3" t="s">
        <v>7547</v>
      </c>
    </row>
    <row r="1020" spans="1:9" s="13" customFormat="1" ht="20.100000000000001" customHeight="1">
      <c r="A1020" s="36">
        <v>9</v>
      </c>
      <c r="B1020" s="5" t="s">
        <v>7744</v>
      </c>
      <c r="C1020" s="3" t="s">
        <v>36</v>
      </c>
      <c r="D1020" s="3" t="s">
        <v>10</v>
      </c>
      <c r="E1020" s="27">
        <v>789</v>
      </c>
      <c r="F1020" s="3" t="s">
        <v>7725</v>
      </c>
      <c r="G1020" s="3" t="s">
        <v>7743</v>
      </c>
      <c r="H1020" s="3" t="s">
        <v>7745</v>
      </c>
      <c r="I1020" s="3" t="s">
        <v>7746</v>
      </c>
    </row>
    <row r="1021" spans="1:9" s="13" customFormat="1" ht="20.100000000000001" customHeight="1">
      <c r="A1021" s="36">
        <v>9</v>
      </c>
      <c r="B1021" s="5" t="s">
        <v>7750</v>
      </c>
      <c r="C1021" s="3" t="s">
        <v>7751</v>
      </c>
      <c r="D1021" s="3" t="s">
        <v>2982</v>
      </c>
      <c r="E1021" s="27">
        <v>37</v>
      </c>
      <c r="F1021" s="3" t="s">
        <v>7748</v>
      </c>
      <c r="G1021" s="3" t="s">
        <v>7749</v>
      </c>
      <c r="H1021" s="3" t="s">
        <v>7752</v>
      </c>
      <c r="I1021" s="3" t="s">
        <v>7753</v>
      </c>
    </row>
    <row r="1022" spans="1:9" s="13" customFormat="1" ht="20.100000000000001" customHeight="1">
      <c r="A1022" s="36">
        <v>9</v>
      </c>
      <c r="B1022" s="5" t="s">
        <v>7739</v>
      </c>
      <c r="C1022" s="3" t="s">
        <v>36</v>
      </c>
      <c r="D1022" s="3" t="s">
        <v>10</v>
      </c>
      <c r="E1022" s="27">
        <v>30</v>
      </c>
      <c r="F1022" s="3" t="s">
        <v>7725</v>
      </c>
      <c r="G1022" s="3" t="s">
        <v>7738</v>
      </c>
      <c r="H1022" s="3" t="s">
        <v>7740</v>
      </c>
      <c r="I1022" s="3" t="s">
        <v>7741</v>
      </c>
    </row>
    <row r="1023" spans="1:9" s="13" customFormat="1" ht="20.100000000000001" customHeight="1">
      <c r="A1023" s="36">
        <v>9</v>
      </c>
      <c r="B1023" s="5" t="s">
        <v>7742</v>
      </c>
      <c r="C1023" s="3" t="s">
        <v>36</v>
      </c>
      <c r="D1023" s="3" t="s">
        <v>10</v>
      </c>
      <c r="E1023" s="27">
        <v>30</v>
      </c>
      <c r="F1023" s="3" t="s">
        <v>7725</v>
      </c>
      <c r="G1023" s="3" t="s">
        <v>7738</v>
      </c>
      <c r="H1023" s="3" t="s">
        <v>7740</v>
      </c>
      <c r="I1023" s="3" t="s">
        <v>7741</v>
      </c>
    </row>
    <row r="1024" spans="1:9" s="13" customFormat="1" ht="20.100000000000001" customHeight="1">
      <c r="A1024" s="36">
        <v>9</v>
      </c>
      <c r="B1024" s="5" t="s">
        <v>7747</v>
      </c>
      <c r="C1024" s="3" t="s">
        <v>192</v>
      </c>
      <c r="D1024" s="3" t="s">
        <v>10</v>
      </c>
      <c r="E1024" s="27">
        <v>12</v>
      </c>
      <c r="F1024" s="3" t="s">
        <v>1204</v>
      </c>
      <c r="G1024" s="3" t="s">
        <v>5558</v>
      </c>
      <c r="H1024" s="3" t="s">
        <v>5559</v>
      </c>
      <c r="I1024" s="3" t="s">
        <v>7696</v>
      </c>
    </row>
    <row r="1025" spans="1:15" s="13" customFormat="1" ht="20.100000000000001" customHeight="1">
      <c r="A1025" s="36">
        <v>9</v>
      </c>
      <c r="B1025" s="5" t="s">
        <v>6872</v>
      </c>
      <c r="C1025" s="3" t="s">
        <v>34</v>
      </c>
      <c r="D1025" s="3" t="s">
        <v>10</v>
      </c>
      <c r="E1025" s="27">
        <v>87</v>
      </c>
      <c r="F1025" s="3" t="s">
        <v>8114</v>
      </c>
      <c r="G1025" s="3" t="s">
        <v>6863</v>
      </c>
      <c r="H1025" s="3" t="s">
        <v>6873</v>
      </c>
      <c r="I1025" s="3" t="s">
        <v>6874</v>
      </c>
    </row>
    <row r="1026" spans="1:15" s="13" customFormat="1" ht="20.100000000000001" customHeight="1">
      <c r="A1026" s="36">
        <v>9</v>
      </c>
      <c r="B1026" s="5" t="s">
        <v>6879</v>
      </c>
      <c r="C1026" s="3" t="s">
        <v>1627</v>
      </c>
      <c r="D1026" s="3" t="s">
        <v>6736</v>
      </c>
      <c r="E1026" s="27">
        <v>45</v>
      </c>
      <c r="F1026" s="6" t="s">
        <v>6791</v>
      </c>
      <c r="G1026" s="6" t="s">
        <v>6875</v>
      </c>
      <c r="H1026" s="3" t="s">
        <v>6877</v>
      </c>
      <c r="I1026" s="3" t="s">
        <v>6878</v>
      </c>
    </row>
    <row r="1027" spans="1:15" s="13" customFormat="1" ht="20.100000000000001" customHeight="1">
      <c r="A1027" s="36">
        <v>9</v>
      </c>
      <c r="B1027" s="5" t="s">
        <v>6802</v>
      </c>
      <c r="C1027" s="3" t="s">
        <v>35</v>
      </c>
      <c r="D1027" s="3" t="s">
        <v>67</v>
      </c>
      <c r="E1027" s="18">
        <v>35</v>
      </c>
      <c r="F1027" s="6" t="s">
        <v>6791</v>
      </c>
      <c r="G1027" s="6" t="s">
        <v>6795</v>
      </c>
      <c r="H1027" s="17" t="s">
        <v>6800</v>
      </c>
      <c r="I1027" s="17" t="s">
        <v>5354</v>
      </c>
    </row>
    <row r="1028" spans="1:15" s="13" customFormat="1" ht="20.100000000000001" customHeight="1">
      <c r="A1028" s="36">
        <v>9</v>
      </c>
      <c r="B1028" s="5" t="s">
        <v>6803</v>
      </c>
      <c r="C1028" s="3" t="s">
        <v>35</v>
      </c>
      <c r="D1028" s="3" t="s">
        <v>10</v>
      </c>
      <c r="E1028" s="18">
        <v>29</v>
      </c>
      <c r="F1028" s="6" t="s">
        <v>6791</v>
      </c>
      <c r="G1028" s="6" t="s">
        <v>6795</v>
      </c>
      <c r="H1028" s="17" t="s">
        <v>6800</v>
      </c>
      <c r="I1028" s="17" t="s">
        <v>5354</v>
      </c>
    </row>
    <row r="1029" spans="1:15" s="13" customFormat="1" ht="20.100000000000001" customHeight="1">
      <c r="A1029" s="36">
        <v>9</v>
      </c>
      <c r="B1029" s="5" t="s">
        <v>7844</v>
      </c>
      <c r="C1029" s="3" t="s">
        <v>7810</v>
      </c>
      <c r="D1029" s="3" t="s">
        <v>2777</v>
      </c>
      <c r="E1029" s="27">
        <v>400</v>
      </c>
      <c r="F1029" s="3" t="s">
        <v>7789</v>
      </c>
      <c r="G1029" s="3" t="s">
        <v>7794</v>
      </c>
      <c r="H1029" s="3" t="s">
        <v>7845</v>
      </c>
      <c r="I1029" s="3" t="s">
        <v>7846</v>
      </c>
    </row>
    <row r="1030" spans="1:15" s="13" customFormat="1" ht="20.100000000000001" customHeight="1">
      <c r="A1030" s="36">
        <v>9</v>
      </c>
      <c r="B1030" s="5" t="s">
        <v>7838</v>
      </c>
      <c r="C1030" s="3" t="s">
        <v>7810</v>
      </c>
      <c r="D1030" s="3" t="s">
        <v>2777</v>
      </c>
      <c r="E1030" s="27">
        <v>350</v>
      </c>
      <c r="F1030" s="3" t="s">
        <v>7789</v>
      </c>
      <c r="G1030" s="3" t="s">
        <v>7794</v>
      </c>
      <c r="H1030" s="3" t="s">
        <v>7839</v>
      </c>
      <c r="I1030" s="3" t="s">
        <v>7840</v>
      </c>
    </row>
    <row r="1031" spans="1:15" s="13" customFormat="1" ht="20.100000000000001" customHeight="1">
      <c r="A1031" s="36">
        <v>9</v>
      </c>
      <c r="B1031" s="5" t="s">
        <v>7841</v>
      </c>
      <c r="C1031" s="3" t="s">
        <v>7810</v>
      </c>
      <c r="D1031" s="3" t="s">
        <v>2777</v>
      </c>
      <c r="E1031" s="27">
        <v>350</v>
      </c>
      <c r="F1031" s="3" t="s">
        <v>7789</v>
      </c>
      <c r="G1031" s="3" t="s">
        <v>7794</v>
      </c>
      <c r="H1031" s="3" t="s">
        <v>7842</v>
      </c>
      <c r="I1031" s="3" t="s">
        <v>7843</v>
      </c>
    </row>
    <row r="1032" spans="1:15" s="13" customFormat="1" ht="20.100000000000001" customHeight="1">
      <c r="A1032" s="36">
        <v>9</v>
      </c>
      <c r="B1032" s="5" t="s">
        <v>5399</v>
      </c>
      <c r="C1032" s="3" t="s">
        <v>36</v>
      </c>
      <c r="D1032" s="3" t="s">
        <v>10</v>
      </c>
      <c r="E1032" s="18">
        <v>121</v>
      </c>
      <c r="F1032" s="3" t="s">
        <v>3280</v>
      </c>
      <c r="G1032" s="3" t="s">
        <v>3511</v>
      </c>
      <c r="H1032" s="3" t="s">
        <v>1049</v>
      </c>
      <c r="I1032" s="3" t="s">
        <v>1050</v>
      </c>
    </row>
    <row r="1033" spans="1:15" s="13" customFormat="1" ht="20.100000000000001" customHeight="1">
      <c r="A1033" s="36">
        <v>9</v>
      </c>
      <c r="B1033" s="5" t="s">
        <v>5398</v>
      </c>
      <c r="C1033" s="3" t="s">
        <v>36</v>
      </c>
      <c r="D1033" s="3" t="s">
        <v>10</v>
      </c>
      <c r="E1033" s="18">
        <v>100</v>
      </c>
      <c r="F1033" s="3" t="s">
        <v>3421</v>
      </c>
      <c r="G1033" s="3" t="s">
        <v>3422</v>
      </c>
      <c r="H1033" s="3" t="s">
        <v>1049</v>
      </c>
      <c r="I1033" s="3" t="s">
        <v>1050</v>
      </c>
    </row>
    <row r="1034" spans="1:15" s="13" customFormat="1" ht="20.100000000000001" customHeight="1">
      <c r="A1034" s="36">
        <v>9</v>
      </c>
      <c r="B1034" s="5" t="s">
        <v>5350</v>
      </c>
      <c r="C1034" s="3" t="s">
        <v>36</v>
      </c>
      <c r="D1034" s="3" t="s">
        <v>10</v>
      </c>
      <c r="E1034" s="27">
        <v>759</v>
      </c>
      <c r="F1034" s="3" t="s">
        <v>2686</v>
      </c>
      <c r="G1034" s="3" t="s">
        <v>5328</v>
      </c>
      <c r="H1034" s="3" t="s">
        <v>911</v>
      </c>
      <c r="I1034" s="3" t="s">
        <v>912</v>
      </c>
    </row>
    <row r="1035" spans="1:15" s="13" customFormat="1" ht="20.100000000000001" customHeight="1">
      <c r="A1035" s="36">
        <v>9</v>
      </c>
      <c r="B1035" s="5" t="s">
        <v>7346</v>
      </c>
      <c r="C1035" s="3" t="s">
        <v>7341</v>
      </c>
      <c r="D1035" s="3" t="s">
        <v>10</v>
      </c>
      <c r="E1035" s="27">
        <v>400</v>
      </c>
      <c r="F1035" s="3" t="s">
        <v>7335</v>
      </c>
      <c r="G1035" s="3" t="s">
        <v>7336</v>
      </c>
      <c r="H1035" s="3" t="s">
        <v>7347</v>
      </c>
      <c r="I1035" s="3" t="s">
        <v>7348</v>
      </c>
    </row>
    <row r="1036" spans="1:15" s="13" customFormat="1" ht="20.100000000000001" customHeight="1">
      <c r="A1036" s="36">
        <v>9</v>
      </c>
      <c r="B1036" s="5" t="s">
        <v>47</v>
      </c>
      <c r="C1036" s="3" t="s">
        <v>36</v>
      </c>
      <c r="D1036" s="3" t="s">
        <v>10</v>
      </c>
      <c r="E1036" s="27">
        <v>221</v>
      </c>
      <c r="F1036" s="3" t="s">
        <v>11</v>
      </c>
      <c r="G1036" s="3" t="s">
        <v>12</v>
      </c>
      <c r="H1036" s="3" t="s">
        <v>21</v>
      </c>
      <c r="I1036" s="3" t="s">
        <v>22</v>
      </c>
    </row>
    <row r="1037" spans="1:15" s="13" customFormat="1" ht="20.100000000000001" customHeight="1">
      <c r="A1037" s="36">
        <v>9</v>
      </c>
      <c r="B1037" s="5" t="s">
        <v>5874</v>
      </c>
      <c r="C1037" s="3" t="s">
        <v>5875</v>
      </c>
      <c r="D1037" s="3" t="s">
        <v>5876</v>
      </c>
      <c r="E1037" s="27">
        <v>209</v>
      </c>
      <c r="F1037" s="3" t="s">
        <v>5865</v>
      </c>
      <c r="G1037" s="3" t="s">
        <v>5866</v>
      </c>
      <c r="H1037" s="3" t="s">
        <v>5877</v>
      </c>
      <c r="I1037" s="3" t="s">
        <v>5878</v>
      </c>
    </row>
    <row r="1038" spans="1:15" s="13" customFormat="1" ht="20.100000000000001" customHeight="1">
      <c r="A1038" s="36">
        <v>9</v>
      </c>
      <c r="B1038" s="5" t="s">
        <v>5870</v>
      </c>
      <c r="C1038" s="3" t="s">
        <v>36</v>
      </c>
      <c r="D1038" s="3" t="s">
        <v>2787</v>
      </c>
      <c r="E1038" s="27">
        <v>197</v>
      </c>
      <c r="F1038" s="3" t="s">
        <v>5868</v>
      </c>
      <c r="G1038" s="3" t="s">
        <v>5869</v>
      </c>
      <c r="H1038" s="3" t="s">
        <v>5871</v>
      </c>
      <c r="I1038" s="3" t="s">
        <v>5872</v>
      </c>
      <c r="J1038" s="51"/>
      <c r="K1038" s="51"/>
      <c r="L1038" s="51"/>
      <c r="M1038" s="51"/>
      <c r="N1038" s="51"/>
      <c r="O1038" s="51"/>
    </row>
    <row r="1039" spans="1:15" s="13" customFormat="1" ht="20.100000000000001" customHeight="1">
      <c r="A1039" s="36">
        <v>9</v>
      </c>
      <c r="B1039" s="5" t="s">
        <v>5873</v>
      </c>
      <c r="C1039" s="3" t="s">
        <v>35</v>
      </c>
      <c r="D1039" s="3" t="s">
        <v>2787</v>
      </c>
      <c r="E1039" s="27">
        <v>38</v>
      </c>
      <c r="F1039" s="3" t="s">
        <v>5868</v>
      </c>
      <c r="G1039" s="3" t="s">
        <v>5869</v>
      </c>
      <c r="H1039" s="3" t="s">
        <v>5871</v>
      </c>
      <c r="I1039" s="3" t="s">
        <v>5872</v>
      </c>
      <c r="J1039" s="25"/>
      <c r="K1039" s="25"/>
      <c r="L1039" s="25"/>
      <c r="M1039" s="25"/>
      <c r="N1039" s="25"/>
      <c r="O1039" s="25"/>
    </row>
    <row r="1040" spans="1:15" s="13" customFormat="1" ht="20.100000000000001" customHeight="1">
      <c r="A1040" s="36">
        <v>9</v>
      </c>
      <c r="B1040" s="5" t="s">
        <v>5884</v>
      </c>
      <c r="C1040" s="3" t="s">
        <v>34</v>
      </c>
      <c r="D1040" s="3" t="s">
        <v>67</v>
      </c>
      <c r="E1040" s="27">
        <v>30</v>
      </c>
      <c r="F1040" s="3" t="s">
        <v>5865</v>
      </c>
      <c r="G1040" s="3" t="s">
        <v>5866</v>
      </c>
      <c r="H1040" s="3" t="s">
        <v>5882</v>
      </c>
      <c r="I1040" s="3" t="s">
        <v>5883</v>
      </c>
    </row>
    <row r="1041" spans="1:9" s="13" customFormat="1" ht="20.100000000000001" customHeight="1">
      <c r="A1041" s="36">
        <v>9</v>
      </c>
      <c r="B1041" s="5" t="s">
        <v>5879</v>
      </c>
      <c r="C1041" s="3" t="s">
        <v>5880</v>
      </c>
      <c r="D1041" s="3" t="s">
        <v>5876</v>
      </c>
      <c r="E1041" s="27">
        <v>23</v>
      </c>
      <c r="F1041" s="3" t="s">
        <v>5865</v>
      </c>
      <c r="G1041" s="3" t="s">
        <v>5866</v>
      </c>
      <c r="H1041" s="3" t="s">
        <v>5877</v>
      </c>
      <c r="I1041" s="3" t="s">
        <v>5878</v>
      </c>
    </row>
    <row r="1042" spans="1:9" s="13" customFormat="1" ht="20.100000000000001" customHeight="1">
      <c r="A1042" s="36">
        <v>9</v>
      </c>
      <c r="B1042" s="5" t="s">
        <v>48</v>
      </c>
      <c r="C1042" s="3" t="s">
        <v>35</v>
      </c>
      <c r="D1042" s="3" t="s">
        <v>10</v>
      </c>
      <c r="E1042" s="27">
        <v>19</v>
      </c>
      <c r="F1042" s="3" t="s">
        <v>11</v>
      </c>
      <c r="G1042" s="3" t="s">
        <v>12</v>
      </c>
      <c r="H1042" s="3" t="s">
        <v>21</v>
      </c>
      <c r="I1042" s="3" t="s">
        <v>22</v>
      </c>
    </row>
    <row r="1043" spans="1:9" s="13" customFormat="1" ht="20.100000000000001" customHeight="1">
      <c r="A1043" s="36">
        <v>9</v>
      </c>
      <c r="B1043" s="5" t="s">
        <v>7908</v>
      </c>
      <c r="C1043" s="3" t="s">
        <v>35</v>
      </c>
      <c r="D1043" s="3" t="s">
        <v>10</v>
      </c>
      <c r="E1043" s="27">
        <v>127</v>
      </c>
      <c r="F1043" s="3" t="s">
        <v>7900</v>
      </c>
      <c r="G1043" s="3"/>
      <c r="H1043" s="3" t="s">
        <v>7909</v>
      </c>
      <c r="I1043" s="3" t="s">
        <v>5802</v>
      </c>
    </row>
    <row r="1044" spans="1:9" s="13" customFormat="1" ht="20.100000000000001" customHeight="1">
      <c r="A1044" s="36">
        <v>9</v>
      </c>
      <c r="B1044" s="5" t="s">
        <v>5804</v>
      </c>
      <c r="C1044" s="3" t="s">
        <v>35</v>
      </c>
      <c r="D1044" s="3" t="s">
        <v>10</v>
      </c>
      <c r="E1044" s="27">
        <v>9500</v>
      </c>
      <c r="F1044" s="3" t="s">
        <v>5803</v>
      </c>
      <c r="G1044" s="3" t="s">
        <v>7926</v>
      </c>
      <c r="H1044" s="3" t="s">
        <v>7927</v>
      </c>
      <c r="I1044" s="3" t="s">
        <v>7928</v>
      </c>
    </row>
    <row r="1045" spans="1:9" s="13" customFormat="1" ht="20.100000000000001" customHeight="1">
      <c r="A1045" s="36">
        <v>9</v>
      </c>
      <c r="B1045" s="5" t="s">
        <v>6790</v>
      </c>
      <c r="C1045" s="3" t="s">
        <v>35</v>
      </c>
      <c r="D1045" s="3" t="s">
        <v>10</v>
      </c>
      <c r="E1045" s="18">
        <v>40</v>
      </c>
      <c r="F1045" s="3" t="s">
        <v>6664</v>
      </c>
      <c r="G1045" s="3" t="s">
        <v>6684</v>
      </c>
      <c r="H1045" s="3" t="s">
        <v>6784</v>
      </c>
      <c r="I1045" s="3" t="s">
        <v>6785</v>
      </c>
    </row>
    <row r="1046" spans="1:9" s="13" customFormat="1" ht="20.100000000000001" customHeight="1">
      <c r="A1046" s="36">
        <v>9</v>
      </c>
      <c r="B1046" s="5" t="s">
        <v>7600</v>
      </c>
      <c r="C1046" s="3" t="s">
        <v>5913</v>
      </c>
      <c r="D1046" s="3" t="s">
        <v>10</v>
      </c>
      <c r="E1046" s="27">
        <v>370</v>
      </c>
      <c r="F1046" s="3" t="s">
        <v>4395</v>
      </c>
      <c r="G1046" s="3" t="s">
        <v>4396</v>
      </c>
      <c r="H1046" s="3" t="s">
        <v>7601</v>
      </c>
      <c r="I1046" s="3" t="s">
        <v>7602</v>
      </c>
    </row>
    <row r="1047" spans="1:9" s="13" customFormat="1" ht="20.100000000000001" customHeight="1">
      <c r="A1047" s="36">
        <v>9</v>
      </c>
      <c r="B1047" s="14" t="s">
        <v>5667</v>
      </c>
      <c r="C1047" s="3" t="s">
        <v>192</v>
      </c>
      <c r="D1047" s="3" t="s">
        <v>10</v>
      </c>
      <c r="E1047" s="27">
        <v>36</v>
      </c>
      <c r="F1047" s="3" t="s">
        <v>1219</v>
      </c>
      <c r="G1047" s="3" t="s">
        <v>7785</v>
      </c>
      <c r="H1047" s="3" t="s">
        <v>5577</v>
      </c>
      <c r="I1047" s="3" t="s">
        <v>5578</v>
      </c>
    </row>
    <row r="1048" spans="1:9" s="13" customFormat="1" ht="20.100000000000001" customHeight="1">
      <c r="A1048" s="36">
        <v>9</v>
      </c>
      <c r="B1048" s="5" t="s">
        <v>6613</v>
      </c>
      <c r="C1048" s="3" t="s">
        <v>36</v>
      </c>
      <c r="D1048" s="3" t="s">
        <v>10</v>
      </c>
      <c r="E1048" s="18">
        <v>30</v>
      </c>
      <c r="F1048" s="6" t="s">
        <v>2493</v>
      </c>
      <c r="G1048" s="6" t="s">
        <v>6589</v>
      </c>
      <c r="H1048" s="3" t="s">
        <v>6591</v>
      </c>
      <c r="I1048" s="3" t="s">
        <v>6592</v>
      </c>
    </row>
    <row r="1049" spans="1:9" s="13" customFormat="1" ht="20.100000000000001" customHeight="1">
      <c r="A1049" s="36">
        <v>10</v>
      </c>
      <c r="B1049" s="5" t="s">
        <v>6455</v>
      </c>
      <c r="C1049" s="3" t="s">
        <v>35</v>
      </c>
      <c r="D1049" s="3" t="s">
        <v>67</v>
      </c>
      <c r="E1049" s="28">
        <v>30</v>
      </c>
      <c r="F1049" s="3" t="s">
        <v>6321</v>
      </c>
      <c r="G1049" s="3" t="s">
        <v>6423</v>
      </c>
      <c r="H1049" s="3" t="s">
        <v>6456</v>
      </c>
      <c r="I1049" s="3" t="s">
        <v>6457</v>
      </c>
    </row>
    <row r="1050" spans="1:9" s="13" customFormat="1" ht="20.100000000000001" customHeight="1">
      <c r="A1050" s="36">
        <v>10</v>
      </c>
      <c r="B1050" s="5" t="s">
        <v>6250</v>
      </c>
      <c r="C1050" s="3" t="s">
        <v>6049</v>
      </c>
      <c r="D1050" s="3" t="s">
        <v>1648</v>
      </c>
      <c r="E1050" s="27">
        <f>50*5</f>
        <v>250</v>
      </c>
      <c r="F1050" s="3" t="s">
        <v>8112</v>
      </c>
      <c r="G1050" s="3" t="s">
        <v>2648</v>
      </c>
      <c r="H1050" s="3" t="s">
        <v>6251</v>
      </c>
      <c r="I1050" s="3" t="s">
        <v>6252</v>
      </c>
    </row>
    <row r="1051" spans="1:9" s="13" customFormat="1" ht="20.100000000000001" customHeight="1">
      <c r="A1051" s="36">
        <v>10</v>
      </c>
      <c r="B1051" s="5" t="s">
        <v>7755</v>
      </c>
      <c r="C1051" s="3" t="s">
        <v>7756</v>
      </c>
      <c r="D1051" s="3" t="s">
        <v>2982</v>
      </c>
      <c r="E1051" s="27">
        <v>35</v>
      </c>
      <c r="F1051" s="3" t="s">
        <v>7748</v>
      </c>
      <c r="G1051" s="3" t="s">
        <v>7754</v>
      </c>
      <c r="H1051" s="3" t="s">
        <v>7757</v>
      </c>
      <c r="I1051" s="3" t="s">
        <v>7758</v>
      </c>
    </row>
    <row r="1052" spans="1:9" s="13" customFormat="1" ht="20.100000000000001" customHeight="1">
      <c r="A1052" s="36">
        <v>10</v>
      </c>
      <c r="B1052" s="5" t="s">
        <v>7759</v>
      </c>
      <c r="C1052" s="3" t="s">
        <v>7756</v>
      </c>
      <c r="D1052" s="3" t="s">
        <v>2982</v>
      </c>
      <c r="E1052" s="27">
        <v>35</v>
      </c>
      <c r="F1052" s="3" t="s">
        <v>7748</v>
      </c>
      <c r="G1052" s="3" t="s">
        <v>7754</v>
      </c>
      <c r="H1052" s="3" t="s">
        <v>7760</v>
      </c>
      <c r="I1052" s="3" t="s">
        <v>7761</v>
      </c>
    </row>
    <row r="1053" spans="1:9" s="13" customFormat="1" ht="20.100000000000001" customHeight="1">
      <c r="A1053" s="36">
        <v>10</v>
      </c>
      <c r="B1053" s="5" t="s">
        <v>7847</v>
      </c>
      <c r="C1053" s="3" t="s">
        <v>36</v>
      </c>
      <c r="D1053" s="3" t="s">
        <v>10</v>
      </c>
      <c r="E1053" s="18">
        <v>25</v>
      </c>
      <c r="F1053" s="3" t="s">
        <v>7789</v>
      </c>
      <c r="G1053" s="3" t="s">
        <v>7790</v>
      </c>
      <c r="H1053" s="3" t="s">
        <v>7848</v>
      </c>
      <c r="I1053" s="3" t="s">
        <v>7849</v>
      </c>
    </row>
    <row r="1054" spans="1:9" s="13" customFormat="1" ht="20.100000000000001" customHeight="1">
      <c r="A1054" s="36">
        <v>10</v>
      </c>
      <c r="B1054" s="5" t="s">
        <v>7182</v>
      </c>
      <c r="C1054" s="3" t="s">
        <v>35</v>
      </c>
      <c r="D1054" s="3" t="s">
        <v>10</v>
      </c>
      <c r="E1054" s="18">
        <v>35</v>
      </c>
      <c r="F1054" s="6" t="s">
        <v>3280</v>
      </c>
      <c r="G1054" s="3" t="s">
        <v>7181</v>
      </c>
      <c r="H1054" s="3" t="s">
        <v>7183</v>
      </c>
      <c r="I1054" s="3" t="s">
        <v>7184</v>
      </c>
    </row>
    <row r="1055" spans="1:9" s="13" customFormat="1" ht="20.100000000000001" customHeight="1">
      <c r="A1055" s="36">
        <v>10</v>
      </c>
      <c r="B1055" s="5" t="s">
        <v>7186</v>
      </c>
      <c r="C1055" s="3" t="s">
        <v>14</v>
      </c>
      <c r="D1055" s="3" t="s">
        <v>10</v>
      </c>
      <c r="E1055" s="18">
        <v>27</v>
      </c>
      <c r="F1055" s="6" t="s">
        <v>3720</v>
      </c>
      <c r="G1055" s="6" t="s">
        <v>7185</v>
      </c>
      <c r="H1055" s="3" t="s">
        <v>7187</v>
      </c>
      <c r="I1055" s="3" t="s">
        <v>7188</v>
      </c>
    </row>
    <row r="1056" spans="1:9" s="13" customFormat="1" ht="20.100000000000001" customHeight="1">
      <c r="A1056" s="36">
        <v>10</v>
      </c>
      <c r="B1056" s="5" t="s">
        <v>7189</v>
      </c>
      <c r="C1056" s="3" t="s">
        <v>14</v>
      </c>
      <c r="D1056" s="3" t="s">
        <v>10</v>
      </c>
      <c r="E1056" s="18">
        <v>25</v>
      </c>
      <c r="F1056" s="6" t="s">
        <v>3720</v>
      </c>
      <c r="G1056" s="6" t="s">
        <v>7185</v>
      </c>
      <c r="H1056" s="3" t="s">
        <v>7187</v>
      </c>
      <c r="I1056" s="3" t="s">
        <v>7188</v>
      </c>
    </row>
    <row r="1057" spans="1:9" s="13" customFormat="1" ht="20.100000000000001" customHeight="1">
      <c r="A1057" s="36">
        <v>10</v>
      </c>
      <c r="B1057" s="5" t="s">
        <v>7178</v>
      </c>
      <c r="C1057" s="3" t="s">
        <v>35</v>
      </c>
      <c r="D1057" s="3" t="s">
        <v>67</v>
      </c>
      <c r="E1057" s="18">
        <v>10</v>
      </c>
      <c r="F1057" s="6" t="s">
        <v>3280</v>
      </c>
      <c r="G1057" s="3" t="s">
        <v>7177</v>
      </c>
      <c r="H1057" s="3" t="s">
        <v>7179</v>
      </c>
      <c r="I1057" s="3" t="s">
        <v>7180</v>
      </c>
    </row>
    <row r="1058" spans="1:9" s="13" customFormat="1" ht="20.100000000000001" customHeight="1">
      <c r="A1058" s="36">
        <v>10</v>
      </c>
      <c r="B1058" s="5" t="s">
        <v>7202</v>
      </c>
      <c r="C1058" s="3" t="s">
        <v>66</v>
      </c>
      <c r="D1058" s="3" t="s">
        <v>10</v>
      </c>
      <c r="E1058" s="27">
        <v>70</v>
      </c>
      <c r="F1058" s="3" t="s">
        <v>1080</v>
      </c>
      <c r="G1058" s="3" t="s">
        <v>5400</v>
      </c>
      <c r="H1058" s="3" t="s">
        <v>7203</v>
      </c>
      <c r="I1058" s="3" t="s">
        <v>7204</v>
      </c>
    </row>
    <row r="1059" spans="1:9" s="13" customFormat="1" ht="20.100000000000001" customHeight="1">
      <c r="A1059" s="36">
        <v>10</v>
      </c>
      <c r="B1059" s="5" t="s">
        <v>100</v>
      </c>
      <c r="C1059" s="3" t="s">
        <v>101</v>
      </c>
      <c r="D1059" s="3" t="s">
        <v>10</v>
      </c>
      <c r="E1059" s="27">
        <v>80</v>
      </c>
      <c r="F1059" s="3" t="s">
        <v>11</v>
      </c>
      <c r="G1059" s="3" t="s">
        <v>77</v>
      </c>
      <c r="H1059" s="3" t="s">
        <v>102</v>
      </c>
      <c r="I1059" s="3" t="s">
        <v>103</v>
      </c>
    </row>
    <row r="1060" spans="1:9" s="13" customFormat="1" ht="20.100000000000001" customHeight="1">
      <c r="A1060" s="36">
        <v>10</v>
      </c>
      <c r="B1060" s="5" t="s">
        <v>65</v>
      </c>
      <c r="C1060" s="3" t="s">
        <v>66</v>
      </c>
      <c r="D1060" s="3" t="s">
        <v>67</v>
      </c>
      <c r="E1060" s="27">
        <v>30</v>
      </c>
      <c r="F1060" s="3" t="s">
        <v>5942</v>
      </c>
      <c r="G1060" s="3" t="s">
        <v>1622</v>
      </c>
      <c r="H1060" s="3" t="s">
        <v>56</v>
      </c>
      <c r="I1060" s="3" t="s">
        <v>57</v>
      </c>
    </row>
    <row r="1061" spans="1:9" s="13" customFormat="1" ht="20.100000000000001" customHeight="1">
      <c r="A1061" s="36">
        <v>10</v>
      </c>
      <c r="B1061" s="5" t="s">
        <v>5919</v>
      </c>
      <c r="C1061" s="3" t="s">
        <v>35</v>
      </c>
      <c r="D1061" s="3" t="s">
        <v>1644</v>
      </c>
      <c r="E1061" s="27">
        <v>15</v>
      </c>
      <c r="F1061" s="3" t="s">
        <v>5891</v>
      </c>
      <c r="G1061" s="6" t="s">
        <v>1643</v>
      </c>
      <c r="H1061" s="3" t="s">
        <v>5920</v>
      </c>
      <c r="I1061" s="3" t="s">
        <v>5921</v>
      </c>
    </row>
    <row r="1062" spans="1:9" s="13" customFormat="1" ht="20.100000000000001" customHeight="1">
      <c r="A1062" s="36">
        <v>10</v>
      </c>
      <c r="B1062" s="5" t="s">
        <v>7897</v>
      </c>
      <c r="C1062" s="3" t="s">
        <v>35</v>
      </c>
      <c r="D1062" s="3" t="s">
        <v>10</v>
      </c>
      <c r="E1062" s="27">
        <v>13</v>
      </c>
      <c r="F1062" s="3" t="s">
        <v>7884</v>
      </c>
      <c r="G1062" s="3" t="s">
        <v>7896</v>
      </c>
      <c r="H1062" s="3" t="s">
        <v>7898</v>
      </c>
      <c r="I1062" s="3" t="s">
        <v>7899</v>
      </c>
    </row>
    <row r="1063" spans="1:9" s="13" customFormat="1" ht="20.100000000000001" customHeight="1">
      <c r="A1063" s="36">
        <v>10</v>
      </c>
      <c r="B1063" s="5" t="s">
        <v>7929</v>
      </c>
      <c r="C1063" s="3" t="s">
        <v>35</v>
      </c>
      <c r="D1063" s="3" t="s">
        <v>10</v>
      </c>
      <c r="E1063" s="27">
        <v>5600</v>
      </c>
      <c r="F1063" s="3" t="s">
        <v>5803</v>
      </c>
      <c r="G1063" s="3" t="s">
        <v>7926</v>
      </c>
      <c r="H1063" s="3" t="s">
        <v>5805</v>
      </c>
      <c r="I1063" s="3" t="s">
        <v>5806</v>
      </c>
    </row>
    <row r="1064" spans="1:9" s="13" customFormat="1" ht="20.100000000000001" customHeight="1">
      <c r="A1064" s="36">
        <v>10</v>
      </c>
      <c r="B1064" s="5" t="s">
        <v>5807</v>
      </c>
      <c r="C1064" s="3" t="s">
        <v>35</v>
      </c>
      <c r="D1064" s="3" t="s">
        <v>10</v>
      </c>
      <c r="E1064" s="27">
        <v>4000</v>
      </c>
      <c r="F1064" s="3" t="s">
        <v>5803</v>
      </c>
      <c r="G1064" s="3" t="s">
        <v>7926</v>
      </c>
      <c r="H1064" s="3" t="s">
        <v>5808</v>
      </c>
      <c r="I1064" s="3" t="s">
        <v>5806</v>
      </c>
    </row>
    <row r="1065" spans="1:9" s="13" customFormat="1" ht="20.100000000000001" customHeight="1">
      <c r="A1065" s="36">
        <v>10</v>
      </c>
      <c r="B1065" s="5" t="s">
        <v>7603</v>
      </c>
      <c r="C1065" s="3" t="s">
        <v>192</v>
      </c>
      <c r="D1065" s="3" t="s">
        <v>10</v>
      </c>
      <c r="E1065" s="27">
        <v>80</v>
      </c>
      <c r="F1065" s="3" t="s">
        <v>4395</v>
      </c>
      <c r="G1065" s="3" t="s">
        <v>4396</v>
      </c>
      <c r="H1065" s="3" t="s">
        <v>7583</v>
      </c>
      <c r="I1065" s="3" t="s">
        <v>7584</v>
      </c>
    </row>
    <row r="1066" spans="1:9" s="13" customFormat="1" ht="20.100000000000001" customHeight="1">
      <c r="A1066" s="36">
        <v>10</v>
      </c>
      <c r="B1066" s="5" t="s">
        <v>5668</v>
      </c>
      <c r="C1066" s="3" t="s">
        <v>36</v>
      </c>
      <c r="D1066" s="3" t="s">
        <v>10</v>
      </c>
      <c r="E1066" s="27">
        <v>842</v>
      </c>
      <c r="F1066" s="3" t="s">
        <v>1219</v>
      </c>
      <c r="G1066" s="3" t="s">
        <v>7776</v>
      </c>
      <c r="H1066" s="3" t="s">
        <v>1227</v>
      </c>
      <c r="I1066" s="3" t="s">
        <v>1228</v>
      </c>
    </row>
    <row r="1067" spans="1:9" s="13" customFormat="1" ht="20.100000000000001" customHeight="1">
      <c r="A1067" s="36">
        <v>10</v>
      </c>
      <c r="B1067" s="34" t="s">
        <v>5670</v>
      </c>
      <c r="C1067" s="3" t="s">
        <v>36</v>
      </c>
      <c r="D1067" s="3" t="s">
        <v>10</v>
      </c>
      <c r="E1067" s="28">
        <v>20</v>
      </c>
      <c r="F1067" s="6" t="s">
        <v>1219</v>
      </c>
      <c r="G1067" s="6" t="s">
        <v>1247</v>
      </c>
      <c r="H1067" s="3" t="s">
        <v>1395</v>
      </c>
      <c r="I1067" s="3" t="s">
        <v>1396</v>
      </c>
    </row>
    <row r="1068" spans="1:9" s="13" customFormat="1" ht="20.100000000000001" customHeight="1">
      <c r="A1068" s="36">
        <v>10</v>
      </c>
      <c r="B1068" s="5" t="s">
        <v>5669</v>
      </c>
      <c r="C1068" s="3" t="s">
        <v>192</v>
      </c>
      <c r="D1068" s="3" t="s">
        <v>10</v>
      </c>
      <c r="E1068" s="27">
        <v>10</v>
      </c>
      <c r="F1068" s="3" t="s">
        <v>1219</v>
      </c>
      <c r="G1068" s="3" t="s">
        <v>1254</v>
      </c>
      <c r="H1068" s="3" t="s">
        <v>5567</v>
      </c>
      <c r="I1068" s="3" t="s">
        <v>5568</v>
      </c>
    </row>
    <row r="1069" spans="1:9" s="13" customFormat="1" ht="20.100000000000001" customHeight="1">
      <c r="A1069" s="36">
        <v>11</v>
      </c>
      <c r="B1069" s="5" t="s">
        <v>6463</v>
      </c>
      <c r="C1069" s="3" t="s">
        <v>192</v>
      </c>
      <c r="D1069" s="3" t="s">
        <v>10</v>
      </c>
      <c r="E1069" s="28">
        <v>30</v>
      </c>
      <c r="F1069" s="3" t="s">
        <v>2454</v>
      </c>
      <c r="G1069" s="3" t="s">
        <v>6462</v>
      </c>
      <c r="H1069" s="3" t="s">
        <v>6464</v>
      </c>
      <c r="I1069" s="3" t="s">
        <v>6465</v>
      </c>
    </row>
    <row r="1070" spans="1:9" s="13" customFormat="1" ht="20.100000000000001" customHeight="1">
      <c r="A1070" s="36">
        <v>11</v>
      </c>
      <c r="B1070" s="5" t="s">
        <v>6458</v>
      </c>
      <c r="C1070" s="3" t="s">
        <v>34</v>
      </c>
      <c r="D1070" s="3" t="s">
        <v>10</v>
      </c>
      <c r="E1070" s="28">
        <v>15</v>
      </c>
      <c r="F1070" s="3" t="s">
        <v>2454</v>
      </c>
      <c r="G1070" s="3" t="s">
        <v>2455</v>
      </c>
      <c r="H1070" s="3" t="s">
        <v>6459</v>
      </c>
      <c r="I1070" s="3" t="s">
        <v>6460</v>
      </c>
    </row>
    <row r="1071" spans="1:9" s="13" customFormat="1" ht="20.100000000000001" customHeight="1">
      <c r="A1071" s="36">
        <v>11</v>
      </c>
      <c r="B1071" s="5" t="s">
        <v>6461</v>
      </c>
      <c r="C1071" s="3" t="s">
        <v>34</v>
      </c>
      <c r="D1071" s="3" t="s">
        <v>10</v>
      </c>
      <c r="E1071" s="28">
        <v>15</v>
      </c>
      <c r="F1071" s="3" t="s">
        <v>2454</v>
      </c>
      <c r="G1071" s="3" t="s">
        <v>2455</v>
      </c>
      <c r="H1071" s="3" t="s">
        <v>6459</v>
      </c>
      <c r="I1071" s="3" t="s">
        <v>6460</v>
      </c>
    </row>
    <row r="1072" spans="1:9" s="13" customFormat="1" ht="20.100000000000001" customHeight="1">
      <c r="A1072" s="36">
        <v>11</v>
      </c>
      <c r="B1072" s="5" t="s">
        <v>6253</v>
      </c>
      <c r="C1072" s="3" t="s">
        <v>36</v>
      </c>
      <c r="D1072" s="3" t="s">
        <v>10</v>
      </c>
      <c r="E1072" s="27">
        <v>700</v>
      </c>
      <c r="F1072" s="3" t="s">
        <v>8112</v>
      </c>
      <c r="G1072" s="3" t="s">
        <v>6057</v>
      </c>
      <c r="H1072" s="3" t="s">
        <v>6254</v>
      </c>
      <c r="I1072" s="3" t="s">
        <v>6255</v>
      </c>
    </row>
    <row r="1073" spans="1:9" s="13" customFormat="1" ht="20.100000000000001" customHeight="1">
      <c r="A1073" s="36">
        <v>11</v>
      </c>
      <c r="B1073" s="5" t="s">
        <v>6256</v>
      </c>
      <c r="C1073" s="3" t="s">
        <v>36</v>
      </c>
      <c r="D1073" s="3" t="s">
        <v>10</v>
      </c>
      <c r="E1073" s="27">
        <v>700</v>
      </c>
      <c r="F1073" s="3" t="s">
        <v>8112</v>
      </c>
      <c r="G1073" s="3" t="s">
        <v>6057</v>
      </c>
      <c r="H1073" s="3" t="s">
        <v>6254</v>
      </c>
      <c r="I1073" s="3" t="s">
        <v>6255</v>
      </c>
    </row>
    <row r="1074" spans="1:9" s="13" customFormat="1" ht="20.100000000000001" customHeight="1">
      <c r="A1074" s="36">
        <v>11</v>
      </c>
      <c r="B1074" s="5" t="s">
        <v>6257</v>
      </c>
      <c r="C1074" s="3" t="s">
        <v>36</v>
      </c>
      <c r="D1074" s="3" t="s">
        <v>10</v>
      </c>
      <c r="E1074" s="27">
        <v>700</v>
      </c>
      <c r="F1074" s="3" t="s">
        <v>8112</v>
      </c>
      <c r="G1074" s="3" t="s">
        <v>6057</v>
      </c>
      <c r="H1074" s="3" t="s">
        <v>6254</v>
      </c>
      <c r="I1074" s="3" t="s">
        <v>6255</v>
      </c>
    </row>
    <row r="1075" spans="1:9" s="13" customFormat="1" ht="20.100000000000001" customHeight="1">
      <c r="A1075" s="36">
        <v>11</v>
      </c>
      <c r="B1075" s="5" t="s">
        <v>6310</v>
      </c>
      <c r="C1075" s="3" t="s">
        <v>36</v>
      </c>
      <c r="D1075" s="3" t="s">
        <v>10</v>
      </c>
      <c r="E1075" s="27">
        <v>516</v>
      </c>
      <c r="F1075" s="3" t="s">
        <v>2198</v>
      </c>
      <c r="G1075" s="3" t="s">
        <v>2199</v>
      </c>
      <c r="H1075" s="3" t="s">
        <v>6307</v>
      </c>
      <c r="I1075" s="3" t="s">
        <v>6311</v>
      </c>
    </row>
    <row r="1076" spans="1:9" s="13" customFormat="1" ht="20.100000000000001" customHeight="1">
      <c r="A1076" s="36">
        <v>11</v>
      </c>
      <c r="B1076" s="5" t="s">
        <v>6309</v>
      </c>
      <c r="C1076" s="3" t="s">
        <v>36</v>
      </c>
      <c r="D1076" s="3" t="s">
        <v>10</v>
      </c>
      <c r="E1076" s="27">
        <v>505</v>
      </c>
      <c r="F1076" s="3" t="s">
        <v>2198</v>
      </c>
      <c r="G1076" s="3" t="s">
        <v>2199</v>
      </c>
      <c r="H1076" s="3" t="s">
        <v>6307</v>
      </c>
      <c r="I1076" s="3" t="s">
        <v>6308</v>
      </c>
    </row>
    <row r="1077" spans="1:9" s="13" customFormat="1" ht="20.100000000000001" customHeight="1">
      <c r="A1077" s="36">
        <v>11</v>
      </c>
      <c r="B1077" s="5" t="s">
        <v>6306</v>
      </c>
      <c r="C1077" s="3" t="s">
        <v>36</v>
      </c>
      <c r="D1077" s="3" t="s">
        <v>10</v>
      </c>
      <c r="E1077" s="27">
        <v>478</v>
      </c>
      <c r="F1077" s="3" t="s">
        <v>6289</v>
      </c>
      <c r="G1077" s="3" t="s">
        <v>5869</v>
      </c>
      <c r="H1077" s="3" t="s">
        <v>6307</v>
      </c>
      <c r="I1077" s="3" t="s">
        <v>6308</v>
      </c>
    </row>
    <row r="1078" spans="1:9" s="13" customFormat="1" ht="20.100000000000001" customHeight="1">
      <c r="A1078" s="36">
        <v>11</v>
      </c>
      <c r="B1078" s="5" t="s">
        <v>6313</v>
      </c>
      <c r="C1078" s="3" t="s">
        <v>36</v>
      </c>
      <c r="D1078" s="3" t="s">
        <v>10</v>
      </c>
      <c r="E1078" s="27">
        <v>114</v>
      </c>
      <c r="F1078" s="3" t="s">
        <v>2198</v>
      </c>
      <c r="G1078" s="3" t="s">
        <v>2199</v>
      </c>
      <c r="H1078" s="3" t="s">
        <v>2214</v>
      </c>
      <c r="I1078" s="3" t="s">
        <v>2215</v>
      </c>
    </row>
    <row r="1079" spans="1:9" s="13" customFormat="1" ht="20.100000000000001" customHeight="1">
      <c r="A1079" s="36">
        <v>11</v>
      </c>
      <c r="B1079" s="5" t="s">
        <v>6312</v>
      </c>
      <c r="C1079" s="3" t="s">
        <v>36</v>
      </c>
      <c r="D1079" s="3" t="s">
        <v>10</v>
      </c>
      <c r="E1079" s="27">
        <v>108</v>
      </c>
      <c r="F1079" s="3" t="s">
        <v>2198</v>
      </c>
      <c r="G1079" s="3" t="s">
        <v>2199</v>
      </c>
      <c r="H1079" s="3" t="s">
        <v>2207</v>
      </c>
      <c r="I1079" s="3" t="s">
        <v>2208</v>
      </c>
    </row>
    <row r="1080" spans="1:9" s="13" customFormat="1" ht="20.100000000000001" customHeight="1">
      <c r="A1080" s="36">
        <v>11</v>
      </c>
      <c r="B1080" s="5" t="s">
        <v>7569</v>
      </c>
      <c r="C1080" s="3" t="s">
        <v>36</v>
      </c>
      <c r="D1080" s="3" t="s">
        <v>10</v>
      </c>
      <c r="E1080" s="27">
        <v>718</v>
      </c>
      <c r="F1080" s="6" t="s">
        <v>8113</v>
      </c>
      <c r="G1080" s="3" t="s">
        <v>2456</v>
      </c>
      <c r="H1080" s="3" t="s">
        <v>7564</v>
      </c>
      <c r="I1080" s="3" t="s">
        <v>7565</v>
      </c>
    </row>
    <row r="1081" spans="1:9" s="13" customFormat="1" ht="20.100000000000001" customHeight="1">
      <c r="A1081" s="36">
        <v>11</v>
      </c>
      <c r="B1081" s="5" t="s">
        <v>7567</v>
      </c>
      <c r="C1081" s="3" t="s">
        <v>36</v>
      </c>
      <c r="D1081" s="3" t="s">
        <v>10</v>
      </c>
      <c r="E1081" s="27">
        <v>681</v>
      </c>
      <c r="F1081" s="6" t="s">
        <v>8113</v>
      </c>
      <c r="G1081" s="3" t="s">
        <v>2456</v>
      </c>
      <c r="H1081" s="3" t="s">
        <v>7564</v>
      </c>
      <c r="I1081" s="3" t="s">
        <v>7565</v>
      </c>
    </row>
    <row r="1082" spans="1:9" s="13" customFormat="1" ht="20.100000000000001" customHeight="1">
      <c r="A1082" s="36">
        <v>11</v>
      </c>
      <c r="B1082" s="5" t="s">
        <v>7568</v>
      </c>
      <c r="C1082" s="3" t="s">
        <v>36</v>
      </c>
      <c r="D1082" s="3" t="s">
        <v>10</v>
      </c>
      <c r="E1082" s="27">
        <v>669</v>
      </c>
      <c r="F1082" s="6" t="s">
        <v>8113</v>
      </c>
      <c r="G1082" s="3" t="s">
        <v>2456</v>
      </c>
      <c r="H1082" s="3" t="s">
        <v>7564</v>
      </c>
      <c r="I1082" s="3" t="s">
        <v>7565</v>
      </c>
    </row>
    <row r="1083" spans="1:9" s="13" customFormat="1" ht="20.100000000000001" customHeight="1">
      <c r="A1083" s="36">
        <v>11</v>
      </c>
      <c r="B1083" s="5" t="s">
        <v>7566</v>
      </c>
      <c r="C1083" s="3" t="s">
        <v>36</v>
      </c>
      <c r="D1083" s="3" t="s">
        <v>10</v>
      </c>
      <c r="E1083" s="27">
        <v>638</v>
      </c>
      <c r="F1083" s="6" t="s">
        <v>8113</v>
      </c>
      <c r="G1083" s="3" t="s">
        <v>2456</v>
      </c>
      <c r="H1083" s="3" t="s">
        <v>7564</v>
      </c>
      <c r="I1083" s="3" t="s">
        <v>7565</v>
      </c>
    </row>
    <row r="1084" spans="1:9" s="13" customFormat="1" ht="20.100000000000001" customHeight="1">
      <c r="A1084" s="36">
        <v>11</v>
      </c>
      <c r="B1084" s="5" t="s">
        <v>7563</v>
      </c>
      <c r="C1084" s="3" t="s">
        <v>36</v>
      </c>
      <c r="D1084" s="3" t="s">
        <v>10</v>
      </c>
      <c r="E1084" s="27">
        <v>611</v>
      </c>
      <c r="F1084" s="6" t="s">
        <v>8113</v>
      </c>
      <c r="G1084" s="3" t="s">
        <v>2456</v>
      </c>
      <c r="H1084" s="3" t="s">
        <v>7564</v>
      </c>
      <c r="I1084" s="3" t="s">
        <v>7565</v>
      </c>
    </row>
    <row r="1085" spans="1:9" s="13" customFormat="1" ht="20.100000000000001" customHeight="1">
      <c r="A1085" s="36">
        <v>11</v>
      </c>
      <c r="B1085" s="5" t="s">
        <v>7570</v>
      </c>
      <c r="C1085" s="3" t="s">
        <v>36</v>
      </c>
      <c r="D1085" s="3" t="s">
        <v>10</v>
      </c>
      <c r="E1085" s="27">
        <v>200</v>
      </c>
      <c r="F1085" s="6" t="s">
        <v>8113</v>
      </c>
      <c r="G1085" s="6" t="s">
        <v>4387</v>
      </c>
      <c r="H1085" s="3" t="s">
        <v>4388</v>
      </c>
      <c r="I1085" s="3" t="s">
        <v>4389</v>
      </c>
    </row>
    <row r="1086" spans="1:9" s="13" customFormat="1" ht="20.100000000000001" customHeight="1">
      <c r="A1086" s="36">
        <v>11</v>
      </c>
      <c r="B1086" s="5" t="s">
        <v>7560</v>
      </c>
      <c r="C1086" s="3" t="s">
        <v>35</v>
      </c>
      <c r="D1086" s="3" t="s">
        <v>10</v>
      </c>
      <c r="E1086" s="27">
        <v>140</v>
      </c>
      <c r="F1086" s="6" t="s">
        <v>8113</v>
      </c>
      <c r="G1086" s="3" t="s">
        <v>7559</v>
      </c>
      <c r="H1086" s="3" t="s">
        <v>7561</v>
      </c>
      <c r="I1086" s="3" t="s">
        <v>7562</v>
      </c>
    </row>
    <row r="1087" spans="1:9" s="13" customFormat="1" ht="20.100000000000001" customHeight="1">
      <c r="A1087" s="36">
        <v>11</v>
      </c>
      <c r="B1087" s="5" t="s">
        <v>7572</v>
      </c>
      <c r="C1087" s="3" t="s">
        <v>35</v>
      </c>
      <c r="D1087" s="3" t="s">
        <v>10</v>
      </c>
      <c r="E1087" s="27">
        <v>45</v>
      </c>
      <c r="F1087" s="6" t="s">
        <v>8113</v>
      </c>
      <c r="G1087" s="3" t="s">
        <v>4391</v>
      </c>
      <c r="H1087" s="3" t="s">
        <v>7573</v>
      </c>
      <c r="I1087" s="3" t="s">
        <v>7574</v>
      </c>
    </row>
    <row r="1088" spans="1:9" s="13" customFormat="1" ht="20.100000000000001" customHeight="1">
      <c r="A1088" s="36">
        <v>11</v>
      </c>
      <c r="B1088" s="5" t="s">
        <v>7571</v>
      </c>
      <c r="C1088" s="3" t="s">
        <v>36</v>
      </c>
      <c r="D1088" s="3" t="s">
        <v>10</v>
      </c>
      <c r="E1088" s="27">
        <v>41</v>
      </c>
      <c r="F1088" s="6" t="s">
        <v>8113</v>
      </c>
      <c r="G1088" s="3" t="s">
        <v>4391</v>
      </c>
      <c r="H1088" s="3" t="s">
        <v>4392</v>
      </c>
      <c r="I1088" s="3" t="s">
        <v>4393</v>
      </c>
    </row>
    <row r="1089" spans="1:9" s="13" customFormat="1" ht="20.100000000000001" customHeight="1">
      <c r="A1089" s="36">
        <v>11</v>
      </c>
      <c r="B1089" s="5" t="s">
        <v>7575</v>
      </c>
      <c r="C1089" s="3" t="s">
        <v>35</v>
      </c>
      <c r="D1089" s="3" t="s">
        <v>67</v>
      </c>
      <c r="E1089" s="27">
        <v>4</v>
      </c>
      <c r="F1089" s="6" t="s">
        <v>8113</v>
      </c>
      <c r="G1089" s="3" t="s">
        <v>4391</v>
      </c>
      <c r="H1089" s="3" t="s">
        <v>4392</v>
      </c>
      <c r="I1089" s="3" t="s">
        <v>4393</v>
      </c>
    </row>
    <row r="1090" spans="1:9" s="13" customFormat="1" ht="20.100000000000001" customHeight="1">
      <c r="A1090" s="36">
        <v>11</v>
      </c>
      <c r="B1090" s="5" t="s">
        <v>7850</v>
      </c>
      <c r="C1090" s="3" t="s">
        <v>36</v>
      </c>
      <c r="D1090" s="3" t="s">
        <v>10</v>
      </c>
      <c r="E1090" s="27">
        <v>1745</v>
      </c>
      <c r="F1090" s="3" t="s">
        <v>4947</v>
      </c>
      <c r="G1090" s="3" t="s">
        <v>4396</v>
      </c>
      <c r="H1090" s="3" t="s">
        <v>7851</v>
      </c>
      <c r="I1090" s="3" t="s">
        <v>7852</v>
      </c>
    </row>
    <row r="1091" spans="1:9" s="13" customFormat="1" ht="20.100000000000001" customHeight="1">
      <c r="A1091" s="36">
        <v>11</v>
      </c>
      <c r="B1091" s="5" t="s">
        <v>6015</v>
      </c>
      <c r="C1091" s="3" t="s">
        <v>35</v>
      </c>
      <c r="D1091" s="3" t="s">
        <v>10</v>
      </c>
      <c r="E1091" s="27">
        <v>20</v>
      </c>
      <c r="F1091" s="3" t="s">
        <v>5983</v>
      </c>
      <c r="G1091" s="3" t="s">
        <v>5996</v>
      </c>
      <c r="H1091" s="3" t="s">
        <v>6016</v>
      </c>
      <c r="I1091" s="3" t="s">
        <v>6017</v>
      </c>
    </row>
    <row r="1092" spans="1:9" s="13" customFormat="1" ht="20.100000000000001" customHeight="1">
      <c r="A1092" s="36">
        <v>11</v>
      </c>
      <c r="B1092" s="5" t="s">
        <v>7190</v>
      </c>
      <c r="C1092" s="3" t="s">
        <v>35</v>
      </c>
      <c r="D1092" s="3" t="s">
        <v>10</v>
      </c>
      <c r="E1092" s="18">
        <v>28</v>
      </c>
      <c r="F1092" s="6" t="s">
        <v>3720</v>
      </c>
      <c r="G1092" s="3" t="s">
        <v>3724</v>
      </c>
      <c r="H1092" s="3" t="s">
        <v>7191</v>
      </c>
      <c r="I1092" s="3" t="s">
        <v>7192</v>
      </c>
    </row>
    <row r="1093" spans="1:9" s="13" customFormat="1" ht="20.100000000000001" customHeight="1">
      <c r="A1093" s="36">
        <v>11</v>
      </c>
      <c r="B1093" s="5" t="s">
        <v>5402</v>
      </c>
      <c r="C1093" s="3" t="s">
        <v>34</v>
      </c>
      <c r="D1093" s="3" t="s">
        <v>10</v>
      </c>
      <c r="E1093" s="27">
        <v>38</v>
      </c>
      <c r="F1093" s="3" t="s">
        <v>1080</v>
      </c>
      <c r="G1093" s="3" t="s">
        <v>5401</v>
      </c>
      <c r="H1093" s="3" t="s">
        <v>1321</v>
      </c>
      <c r="I1093" s="3" t="s">
        <v>5403</v>
      </c>
    </row>
    <row r="1094" spans="1:9" s="13" customFormat="1" ht="20.100000000000001" customHeight="1">
      <c r="A1094" s="36">
        <v>11</v>
      </c>
      <c r="B1094" s="5" t="s">
        <v>5888</v>
      </c>
      <c r="C1094" s="3" t="s">
        <v>36</v>
      </c>
      <c r="D1094" s="3" t="s">
        <v>10</v>
      </c>
      <c r="E1094" s="27">
        <v>473</v>
      </c>
      <c r="F1094" s="3" t="s">
        <v>11</v>
      </c>
      <c r="G1094" s="3" t="s">
        <v>5866</v>
      </c>
      <c r="H1094" s="3" t="s">
        <v>5889</v>
      </c>
      <c r="I1094" s="3" t="s">
        <v>5890</v>
      </c>
    </row>
    <row r="1095" spans="1:9" s="13" customFormat="1" ht="20.100000000000001" customHeight="1">
      <c r="A1095" s="36">
        <v>11</v>
      </c>
      <c r="B1095" s="5" t="s">
        <v>5892</v>
      </c>
      <c r="C1095" s="3" t="s">
        <v>36</v>
      </c>
      <c r="D1095" s="3" t="s">
        <v>10</v>
      </c>
      <c r="E1095" s="27">
        <v>473</v>
      </c>
      <c r="F1095" s="3" t="s">
        <v>5891</v>
      </c>
      <c r="G1095" s="3" t="s">
        <v>2199</v>
      </c>
      <c r="H1095" s="3" t="s">
        <v>5889</v>
      </c>
      <c r="I1095" s="3" t="s">
        <v>5890</v>
      </c>
    </row>
    <row r="1096" spans="1:9" s="13" customFormat="1" ht="20.100000000000001" customHeight="1">
      <c r="A1096" s="36">
        <v>11</v>
      </c>
      <c r="B1096" s="5" t="s">
        <v>5893</v>
      </c>
      <c r="C1096" s="3" t="s">
        <v>36</v>
      </c>
      <c r="D1096" s="3" t="s">
        <v>10</v>
      </c>
      <c r="E1096" s="27">
        <v>473</v>
      </c>
      <c r="F1096" s="3" t="s">
        <v>5891</v>
      </c>
      <c r="G1096" s="3" t="s">
        <v>2199</v>
      </c>
      <c r="H1096" s="3" t="s">
        <v>5889</v>
      </c>
      <c r="I1096" s="3" t="s">
        <v>5890</v>
      </c>
    </row>
    <row r="1097" spans="1:9" s="13" customFormat="1" ht="20.100000000000001" customHeight="1">
      <c r="A1097" s="36">
        <v>11</v>
      </c>
      <c r="B1097" s="5" t="s">
        <v>74</v>
      </c>
      <c r="C1097" s="3" t="s">
        <v>66</v>
      </c>
      <c r="D1097" s="3" t="s">
        <v>10</v>
      </c>
      <c r="E1097" s="27">
        <v>90</v>
      </c>
      <c r="F1097" s="3" t="s">
        <v>11</v>
      </c>
      <c r="G1097" s="3" t="s">
        <v>5941</v>
      </c>
      <c r="H1097" s="3" t="s">
        <v>75</v>
      </c>
      <c r="I1097" s="3" t="s">
        <v>76</v>
      </c>
    </row>
    <row r="1098" spans="1:9" s="13" customFormat="1" ht="20.100000000000001" customHeight="1">
      <c r="A1098" s="36">
        <v>11</v>
      </c>
      <c r="B1098" s="5" t="s">
        <v>58</v>
      </c>
      <c r="C1098" s="3" t="s">
        <v>35</v>
      </c>
      <c r="D1098" s="3" t="s">
        <v>10</v>
      </c>
      <c r="E1098" s="27">
        <v>23</v>
      </c>
      <c r="F1098" s="3" t="s">
        <v>11</v>
      </c>
      <c r="G1098" s="3" t="s">
        <v>1622</v>
      </c>
      <c r="H1098" s="3" t="s">
        <v>59</v>
      </c>
      <c r="I1098" s="3" t="s">
        <v>60</v>
      </c>
    </row>
    <row r="1099" spans="1:9" s="13" customFormat="1" ht="20.100000000000001" customHeight="1">
      <c r="A1099" s="36">
        <v>11</v>
      </c>
      <c r="B1099" s="5" t="s">
        <v>61</v>
      </c>
      <c r="C1099" s="3" t="s">
        <v>35</v>
      </c>
      <c r="D1099" s="3" t="s">
        <v>10</v>
      </c>
      <c r="E1099" s="27">
        <v>20</v>
      </c>
      <c r="F1099" s="3" t="s">
        <v>5942</v>
      </c>
      <c r="G1099" s="3" t="s">
        <v>1622</v>
      </c>
      <c r="H1099" s="3" t="s">
        <v>59</v>
      </c>
      <c r="I1099" s="3" t="s">
        <v>60</v>
      </c>
    </row>
    <row r="1100" spans="1:9" s="13" customFormat="1" ht="20.100000000000001" customHeight="1">
      <c r="A1100" s="36">
        <v>11</v>
      </c>
      <c r="B1100" s="5" t="s">
        <v>7910</v>
      </c>
      <c r="C1100" s="3" t="s">
        <v>66</v>
      </c>
      <c r="D1100" s="3" t="s">
        <v>10</v>
      </c>
      <c r="E1100" s="27">
        <v>465</v>
      </c>
      <c r="F1100" s="3" t="s">
        <v>7900</v>
      </c>
      <c r="G1100" s="3"/>
      <c r="H1100" s="3" t="s">
        <v>7911</v>
      </c>
      <c r="I1100" s="3" t="s">
        <v>7912</v>
      </c>
    </row>
    <row r="1101" spans="1:9" s="13" customFormat="1" ht="20.100000000000001" customHeight="1">
      <c r="A1101" s="36">
        <v>11</v>
      </c>
      <c r="B1101" s="1" t="s">
        <v>6048</v>
      </c>
      <c r="C1101" s="3" t="s">
        <v>6049</v>
      </c>
      <c r="D1101" s="3" t="s">
        <v>1648</v>
      </c>
      <c r="E1101" s="27">
        <v>422</v>
      </c>
      <c r="F1101" s="3" t="s">
        <v>1649</v>
      </c>
      <c r="G1101" s="3" t="s">
        <v>12</v>
      </c>
      <c r="H1101" s="3" t="s">
        <v>6050</v>
      </c>
      <c r="I1101" s="3" t="s">
        <v>6051</v>
      </c>
    </row>
    <row r="1102" spans="1:9" s="13" customFormat="1" ht="20.100000000000001" customHeight="1">
      <c r="A1102" s="36">
        <v>11</v>
      </c>
      <c r="B1102" s="1" t="s">
        <v>6052</v>
      </c>
      <c r="C1102" s="3" t="s">
        <v>6049</v>
      </c>
      <c r="D1102" s="3" t="s">
        <v>1648</v>
      </c>
      <c r="E1102" s="27">
        <v>394</v>
      </c>
      <c r="F1102" s="3" t="s">
        <v>1649</v>
      </c>
      <c r="G1102" s="3" t="s">
        <v>12</v>
      </c>
      <c r="H1102" s="3" t="s">
        <v>6050</v>
      </c>
      <c r="I1102" s="3" t="s">
        <v>6051</v>
      </c>
    </row>
    <row r="1103" spans="1:9" s="13" customFormat="1" ht="20.100000000000001" customHeight="1">
      <c r="A1103" s="36">
        <v>11</v>
      </c>
      <c r="B1103" s="1" t="s">
        <v>6053</v>
      </c>
      <c r="C1103" s="3" t="s">
        <v>6049</v>
      </c>
      <c r="D1103" s="3" t="s">
        <v>1648</v>
      </c>
      <c r="E1103" s="27">
        <v>381</v>
      </c>
      <c r="F1103" s="3" t="s">
        <v>1649</v>
      </c>
      <c r="G1103" s="3" t="s">
        <v>12</v>
      </c>
      <c r="H1103" s="3" t="s">
        <v>6050</v>
      </c>
      <c r="I1103" s="3" t="s">
        <v>6051</v>
      </c>
    </row>
    <row r="1104" spans="1:9" s="13" customFormat="1" ht="20.100000000000001" customHeight="1">
      <c r="A1104" s="36">
        <v>11</v>
      </c>
      <c r="B1104" s="14" t="s">
        <v>5671</v>
      </c>
      <c r="C1104" s="3" t="s">
        <v>192</v>
      </c>
      <c r="D1104" s="3" t="s">
        <v>10</v>
      </c>
      <c r="E1104" s="18">
        <v>120</v>
      </c>
      <c r="F1104" s="3" t="s">
        <v>1219</v>
      </c>
      <c r="G1104" s="3" t="s">
        <v>7786</v>
      </c>
      <c r="H1104" s="3" t="s">
        <v>5584</v>
      </c>
      <c r="I1104" s="3" t="s">
        <v>5585</v>
      </c>
    </row>
    <row r="1105" spans="1:9" s="13" customFormat="1" ht="20.100000000000001" customHeight="1">
      <c r="A1105" s="36">
        <v>11</v>
      </c>
      <c r="B1105" s="5" t="s">
        <v>5672</v>
      </c>
      <c r="C1105" s="3" t="s">
        <v>35</v>
      </c>
      <c r="D1105" s="3" t="s">
        <v>10</v>
      </c>
      <c r="E1105" s="18">
        <v>11</v>
      </c>
      <c r="F1105" s="6" t="s">
        <v>1219</v>
      </c>
      <c r="G1105" s="6" t="s">
        <v>1229</v>
      </c>
      <c r="H1105" s="17" t="s">
        <v>5673</v>
      </c>
      <c r="I1105" s="17" t="s">
        <v>5674</v>
      </c>
    </row>
    <row r="1106" spans="1:9" s="13" customFormat="1" ht="20.100000000000001" customHeight="1">
      <c r="A1106" s="36">
        <v>11</v>
      </c>
      <c r="B1106" s="5" t="s">
        <v>6615</v>
      </c>
      <c r="C1106" s="3" t="s">
        <v>36</v>
      </c>
      <c r="D1106" s="3" t="s">
        <v>10</v>
      </c>
      <c r="E1106" s="18">
        <v>500</v>
      </c>
      <c r="F1106" s="3" t="s">
        <v>2493</v>
      </c>
      <c r="G1106" s="6" t="s">
        <v>6614</v>
      </c>
      <c r="H1106" s="3" t="s">
        <v>6616</v>
      </c>
      <c r="I1106" s="3" t="s">
        <v>6617</v>
      </c>
    </row>
    <row r="1107" spans="1:9" s="13" customFormat="1" ht="20.100000000000001" customHeight="1">
      <c r="A1107" s="36">
        <v>11</v>
      </c>
      <c r="B1107" s="5" t="s">
        <v>6618</v>
      </c>
      <c r="C1107" s="3" t="s">
        <v>36</v>
      </c>
      <c r="D1107" s="3" t="s">
        <v>10</v>
      </c>
      <c r="E1107" s="18">
        <v>500</v>
      </c>
      <c r="F1107" s="3" t="s">
        <v>2493</v>
      </c>
      <c r="G1107" s="6" t="s">
        <v>6614</v>
      </c>
      <c r="H1107" s="3" t="s">
        <v>6616</v>
      </c>
      <c r="I1107" s="3" t="s">
        <v>6617</v>
      </c>
    </row>
    <row r="1108" spans="1:9" s="13" customFormat="1" ht="20.100000000000001" customHeight="1">
      <c r="A1108" s="36">
        <v>12</v>
      </c>
      <c r="B1108" s="23" t="s">
        <v>6466</v>
      </c>
      <c r="C1108" s="3" t="s">
        <v>35</v>
      </c>
      <c r="D1108" s="3" t="s">
        <v>10</v>
      </c>
      <c r="E1108" s="28">
        <v>17</v>
      </c>
      <c r="F1108" s="3" t="s">
        <v>2454</v>
      </c>
      <c r="G1108" s="17" t="s">
        <v>2451</v>
      </c>
      <c r="H1108" s="3" t="s">
        <v>6467</v>
      </c>
      <c r="I1108" s="3" t="s">
        <v>6468</v>
      </c>
    </row>
    <row r="1109" spans="1:9" s="13" customFormat="1" ht="20.100000000000001" customHeight="1">
      <c r="A1109" s="36">
        <v>12</v>
      </c>
      <c r="B1109" s="5" t="s">
        <v>6469</v>
      </c>
      <c r="C1109" s="3" t="s">
        <v>192</v>
      </c>
      <c r="D1109" s="3" t="s">
        <v>10</v>
      </c>
      <c r="E1109" s="28">
        <v>15</v>
      </c>
      <c r="F1109" s="3" t="s">
        <v>2454</v>
      </c>
      <c r="G1109" s="3" t="s">
        <v>6462</v>
      </c>
      <c r="H1109" s="3" t="s">
        <v>6470</v>
      </c>
      <c r="I1109" s="3" t="s">
        <v>6471</v>
      </c>
    </row>
    <row r="1110" spans="1:9" s="13" customFormat="1" ht="20.100000000000001" customHeight="1">
      <c r="A1110" s="36">
        <v>12</v>
      </c>
      <c r="B1110" s="5" t="s">
        <v>6258</v>
      </c>
      <c r="C1110" s="3" t="s">
        <v>36</v>
      </c>
      <c r="D1110" s="3" t="s">
        <v>10</v>
      </c>
      <c r="E1110" s="27">
        <v>501</v>
      </c>
      <c r="F1110" s="3" t="s">
        <v>8112</v>
      </c>
      <c r="G1110" s="3" t="s">
        <v>2402</v>
      </c>
      <c r="H1110" s="3" t="s">
        <v>6245</v>
      </c>
      <c r="I1110" s="3" t="s">
        <v>6246</v>
      </c>
    </row>
    <row r="1111" spans="1:9" s="13" customFormat="1" ht="20.100000000000001" customHeight="1">
      <c r="A1111" s="36">
        <v>12</v>
      </c>
      <c r="B1111" s="5" t="s">
        <v>5198</v>
      </c>
      <c r="C1111" s="3" t="s">
        <v>160</v>
      </c>
      <c r="D1111" s="3" t="s">
        <v>10</v>
      </c>
      <c r="E1111" s="27">
        <v>55</v>
      </c>
      <c r="F1111" s="6" t="s">
        <v>239</v>
      </c>
      <c r="G1111" s="6" t="s">
        <v>346</v>
      </c>
      <c r="H1111" s="3" t="s">
        <v>5140</v>
      </c>
      <c r="I1111" s="3" t="s">
        <v>5141</v>
      </c>
    </row>
    <row r="1112" spans="1:9" s="13" customFormat="1" ht="20.100000000000001" customHeight="1">
      <c r="A1112" s="36">
        <v>12</v>
      </c>
      <c r="B1112" s="5" t="s">
        <v>5193</v>
      </c>
      <c r="C1112" s="3" t="s">
        <v>35</v>
      </c>
      <c r="D1112" s="3" t="s">
        <v>10</v>
      </c>
      <c r="E1112" s="27">
        <v>39</v>
      </c>
      <c r="F1112" s="3" t="s">
        <v>239</v>
      </c>
      <c r="G1112" s="3" t="s">
        <v>240</v>
      </c>
      <c r="H1112" s="3" t="s">
        <v>5194</v>
      </c>
      <c r="I1112" s="3" t="s">
        <v>5195</v>
      </c>
    </row>
    <row r="1113" spans="1:9" s="13" customFormat="1" ht="20.100000000000001" customHeight="1">
      <c r="A1113" s="36">
        <v>12</v>
      </c>
      <c r="B1113" s="5" t="s">
        <v>5196</v>
      </c>
      <c r="C1113" s="3" t="s">
        <v>35</v>
      </c>
      <c r="D1113" s="3" t="s">
        <v>10</v>
      </c>
      <c r="E1113" s="27">
        <v>25</v>
      </c>
      <c r="F1113" s="3" t="s">
        <v>239</v>
      </c>
      <c r="G1113" s="3" t="s">
        <v>240</v>
      </c>
      <c r="H1113" s="3" t="s">
        <v>358</v>
      </c>
      <c r="I1113" s="3" t="s">
        <v>359</v>
      </c>
    </row>
    <row r="1114" spans="1:9" s="13" customFormat="1" ht="20.100000000000001" customHeight="1">
      <c r="A1114" s="36">
        <v>12</v>
      </c>
      <c r="B1114" s="5" t="s">
        <v>5197</v>
      </c>
      <c r="C1114" s="3" t="s">
        <v>35</v>
      </c>
      <c r="D1114" s="3" t="s">
        <v>10</v>
      </c>
      <c r="E1114" s="27">
        <v>20</v>
      </c>
      <c r="F1114" s="3" t="s">
        <v>239</v>
      </c>
      <c r="G1114" s="3" t="s">
        <v>296</v>
      </c>
      <c r="H1114" s="3" t="s">
        <v>486</v>
      </c>
      <c r="I1114" s="17" t="s">
        <v>487</v>
      </c>
    </row>
    <row r="1115" spans="1:9" s="13" customFormat="1" ht="20.100000000000001" customHeight="1">
      <c r="A1115" s="36">
        <v>12</v>
      </c>
      <c r="B1115" s="5" t="s">
        <v>7576</v>
      </c>
      <c r="C1115" s="3" t="s">
        <v>35</v>
      </c>
      <c r="D1115" s="3" t="s">
        <v>10</v>
      </c>
      <c r="E1115" s="27">
        <v>785</v>
      </c>
      <c r="F1115" s="6" t="s">
        <v>8113</v>
      </c>
      <c r="G1115" s="3" t="s">
        <v>2456</v>
      </c>
      <c r="H1115" s="3" t="s">
        <v>7577</v>
      </c>
      <c r="I1115" s="3" t="s">
        <v>7578</v>
      </c>
    </row>
    <row r="1116" spans="1:9" s="13" customFormat="1" ht="20.100000000000001" customHeight="1">
      <c r="A1116" s="36">
        <v>12</v>
      </c>
      <c r="B1116" s="5" t="s">
        <v>4743</v>
      </c>
      <c r="C1116" s="3" t="s">
        <v>7763</v>
      </c>
      <c r="D1116" s="3" t="s">
        <v>10</v>
      </c>
      <c r="E1116" s="27">
        <v>177</v>
      </c>
      <c r="F1116" s="6" t="s">
        <v>7748</v>
      </c>
      <c r="G1116" s="6" t="s">
        <v>7762</v>
      </c>
      <c r="H1116" s="3" t="s">
        <v>4744</v>
      </c>
      <c r="I1116" s="3" t="s">
        <v>4745</v>
      </c>
    </row>
    <row r="1117" spans="1:9" s="13" customFormat="1" ht="20.100000000000001" customHeight="1">
      <c r="A1117" s="36">
        <v>12</v>
      </c>
      <c r="B1117" s="5" t="s">
        <v>6853</v>
      </c>
      <c r="C1117" s="3" t="s">
        <v>192</v>
      </c>
      <c r="D1117" s="3" t="s">
        <v>10</v>
      </c>
      <c r="E1117" s="27">
        <v>22</v>
      </c>
      <c r="F1117" s="6" t="s">
        <v>6791</v>
      </c>
      <c r="G1117" s="3" t="s">
        <v>6852</v>
      </c>
      <c r="H1117" s="3" t="s">
        <v>6854</v>
      </c>
      <c r="I1117" s="3" t="s">
        <v>6855</v>
      </c>
    </row>
    <row r="1118" spans="1:9" s="13" customFormat="1" ht="20.100000000000001" customHeight="1">
      <c r="A1118" s="36">
        <v>12</v>
      </c>
      <c r="B1118" s="5" t="s">
        <v>7853</v>
      </c>
      <c r="C1118" s="3" t="s">
        <v>36</v>
      </c>
      <c r="D1118" s="3" t="s">
        <v>10</v>
      </c>
      <c r="E1118" s="27">
        <v>700</v>
      </c>
      <c r="F1118" s="3" t="s">
        <v>4947</v>
      </c>
      <c r="G1118" s="3" t="s">
        <v>4396</v>
      </c>
      <c r="H1118" s="3" t="s">
        <v>4992</v>
      </c>
      <c r="I1118" s="3" t="s">
        <v>5689</v>
      </c>
    </row>
    <row r="1119" spans="1:9" s="13" customFormat="1" ht="20.100000000000001" customHeight="1">
      <c r="A1119" s="36">
        <v>12</v>
      </c>
      <c r="B1119" s="5" t="s">
        <v>6030</v>
      </c>
      <c r="C1119" s="3" t="s">
        <v>35</v>
      </c>
      <c r="D1119" s="3" t="s">
        <v>2982</v>
      </c>
      <c r="E1119" s="27">
        <v>164</v>
      </c>
      <c r="F1119" s="6" t="s">
        <v>5983</v>
      </c>
      <c r="G1119" s="6" t="s">
        <v>5996</v>
      </c>
      <c r="H1119" s="3" t="s">
        <v>6031</v>
      </c>
      <c r="I1119" s="3" t="s">
        <v>6032</v>
      </c>
    </row>
    <row r="1120" spans="1:9" s="13" customFormat="1" ht="20.100000000000001" customHeight="1">
      <c r="A1120" s="36">
        <v>12</v>
      </c>
      <c r="B1120" s="5" t="s">
        <v>6040</v>
      </c>
      <c r="C1120" s="3" t="s">
        <v>5990</v>
      </c>
      <c r="D1120" s="3" t="s">
        <v>10</v>
      </c>
      <c r="E1120" s="27">
        <v>115</v>
      </c>
      <c r="F1120" s="3" t="s">
        <v>5983</v>
      </c>
      <c r="G1120" s="3" t="s">
        <v>6033</v>
      </c>
      <c r="H1120" s="3" t="s">
        <v>6041</v>
      </c>
      <c r="I1120" s="3" t="s">
        <v>6042</v>
      </c>
    </row>
    <row r="1121" spans="1:15" s="13" customFormat="1" ht="20.100000000000001" customHeight="1">
      <c r="A1121" s="36">
        <v>12</v>
      </c>
      <c r="B1121" s="23" t="s">
        <v>6021</v>
      </c>
      <c r="C1121" s="3" t="s">
        <v>66</v>
      </c>
      <c r="D1121" s="3" t="s">
        <v>2982</v>
      </c>
      <c r="E1121" s="27">
        <v>60</v>
      </c>
      <c r="F1121" s="3" t="s">
        <v>5983</v>
      </c>
      <c r="G1121" s="3" t="s">
        <v>5984</v>
      </c>
      <c r="H1121" s="3" t="s">
        <v>6022</v>
      </c>
      <c r="I1121" s="3" t="s">
        <v>6023</v>
      </c>
    </row>
    <row r="1122" spans="1:15" s="13" customFormat="1" ht="20.100000000000001" customHeight="1">
      <c r="A1122" s="36">
        <v>12</v>
      </c>
      <c r="B1122" s="5" t="s">
        <v>6037</v>
      </c>
      <c r="C1122" s="3" t="s">
        <v>6000</v>
      </c>
      <c r="D1122" s="3" t="s">
        <v>10</v>
      </c>
      <c r="E1122" s="27">
        <v>57</v>
      </c>
      <c r="F1122" s="3" t="s">
        <v>5983</v>
      </c>
      <c r="G1122" s="3" t="s">
        <v>6033</v>
      </c>
      <c r="H1122" s="3" t="s">
        <v>6038</v>
      </c>
      <c r="I1122" s="3" t="s">
        <v>6039</v>
      </c>
    </row>
    <row r="1123" spans="1:15" s="13" customFormat="1" ht="20.100000000000001" customHeight="1">
      <c r="A1123" s="36">
        <v>12</v>
      </c>
      <c r="B1123" s="23" t="s">
        <v>6018</v>
      </c>
      <c r="C1123" s="3" t="s">
        <v>35</v>
      </c>
      <c r="D1123" s="3" t="s">
        <v>10</v>
      </c>
      <c r="E1123" s="27">
        <v>40</v>
      </c>
      <c r="F1123" s="3" t="s">
        <v>5983</v>
      </c>
      <c r="G1123" s="3" t="s">
        <v>5984</v>
      </c>
      <c r="H1123" s="3" t="s">
        <v>6019</v>
      </c>
      <c r="I1123" s="3" t="s">
        <v>6020</v>
      </c>
    </row>
    <row r="1124" spans="1:15" s="13" customFormat="1" ht="20.100000000000001" customHeight="1">
      <c r="A1124" s="36">
        <v>12</v>
      </c>
      <c r="B1124" s="5" t="s">
        <v>6043</v>
      </c>
      <c r="C1124" s="3" t="s">
        <v>5990</v>
      </c>
      <c r="D1124" s="3" t="s">
        <v>10</v>
      </c>
      <c r="E1124" s="27">
        <v>37</v>
      </c>
      <c r="F1124" s="3" t="s">
        <v>5983</v>
      </c>
      <c r="G1124" s="3" t="s">
        <v>6033</v>
      </c>
      <c r="H1124" s="3" t="s">
        <v>6044</v>
      </c>
      <c r="I1124" s="3" t="s">
        <v>6045</v>
      </c>
    </row>
    <row r="1125" spans="1:15" s="13" customFormat="1" ht="20.100000000000001" customHeight="1">
      <c r="A1125" s="36">
        <v>12</v>
      </c>
      <c r="B1125" s="5" t="s">
        <v>6027</v>
      </c>
      <c r="C1125" s="3" t="s">
        <v>35</v>
      </c>
      <c r="D1125" s="3" t="s">
        <v>2982</v>
      </c>
      <c r="E1125" s="27">
        <v>35</v>
      </c>
      <c r="F1125" s="3" t="s">
        <v>5983</v>
      </c>
      <c r="G1125" s="3" t="s">
        <v>207</v>
      </c>
      <c r="H1125" s="3" t="s">
        <v>6028</v>
      </c>
      <c r="I1125" s="3" t="s">
        <v>6029</v>
      </c>
    </row>
    <row r="1126" spans="1:15" s="13" customFormat="1" ht="20.100000000000001" customHeight="1">
      <c r="A1126" s="36">
        <v>12</v>
      </c>
      <c r="B1126" s="5" t="s">
        <v>6027</v>
      </c>
      <c r="C1126" s="3" t="s">
        <v>5990</v>
      </c>
      <c r="D1126" s="3" t="s">
        <v>2982</v>
      </c>
      <c r="E1126" s="27">
        <v>35</v>
      </c>
      <c r="F1126" s="3" t="s">
        <v>5983</v>
      </c>
      <c r="G1126" s="3" t="s">
        <v>207</v>
      </c>
      <c r="H1126" s="3" t="s">
        <v>6028</v>
      </c>
      <c r="I1126" s="3" t="s">
        <v>6029</v>
      </c>
    </row>
    <row r="1127" spans="1:15" s="13" customFormat="1" ht="20.100000000000001" customHeight="1">
      <c r="A1127" s="36">
        <v>12</v>
      </c>
      <c r="B1127" s="5" t="s">
        <v>6024</v>
      </c>
      <c r="C1127" s="3" t="s">
        <v>35</v>
      </c>
      <c r="D1127" s="3" t="s">
        <v>2982</v>
      </c>
      <c r="E1127" s="27">
        <v>12</v>
      </c>
      <c r="F1127" s="3" t="s">
        <v>5983</v>
      </c>
      <c r="G1127" s="3" t="s">
        <v>5984</v>
      </c>
      <c r="H1127" s="3" t="s">
        <v>6025</v>
      </c>
      <c r="I1127" s="3" t="s">
        <v>6026</v>
      </c>
    </row>
    <row r="1128" spans="1:15" s="13" customFormat="1" ht="20.100000000000001" customHeight="1">
      <c r="A1128" s="36">
        <v>12</v>
      </c>
      <c r="B1128" s="5" t="s">
        <v>6034</v>
      </c>
      <c r="C1128" s="3" t="s">
        <v>5990</v>
      </c>
      <c r="D1128" s="3" t="s">
        <v>10</v>
      </c>
      <c r="E1128" s="27">
        <v>12</v>
      </c>
      <c r="F1128" s="3" t="s">
        <v>5983</v>
      </c>
      <c r="G1128" s="3" t="s">
        <v>6033</v>
      </c>
      <c r="H1128" s="3" t="s">
        <v>6035</v>
      </c>
      <c r="I1128" s="3" t="s">
        <v>6036</v>
      </c>
    </row>
    <row r="1129" spans="1:15" s="13" customFormat="1" ht="20.100000000000001" customHeight="1">
      <c r="A1129" s="36">
        <v>12</v>
      </c>
      <c r="B1129" s="5" t="s">
        <v>7193</v>
      </c>
      <c r="C1129" s="3" t="s">
        <v>66</v>
      </c>
      <c r="D1129" s="3" t="s">
        <v>10</v>
      </c>
      <c r="E1129" s="18">
        <v>55</v>
      </c>
      <c r="F1129" s="6" t="s">
        <v>3720</v>
      </c>
      <c r="G1129" s="6" t="s">
        <v>3724</v>
      </c>
      <c r="H1129" s="3" t="s">
        <v>7194</v>
      </c>
      <c r="I1129" s="3" t="s">
        <v>7195</v>
      </c>
    </row>
    <row r="1130" spans="1:15" s="13" customFormat="1" ht="20.100000000000001" customHeight="1">
      <c r="A1130" s="36">
        <v>12</v>
      </c>
      <c r="B1130" s="5" t="s">
        <v>7196</v>
      </c>
      <c r="C1130" s="3" t="s">
        <v>35</v>
      </c>
      <c r="D1130" s="3" t="s">
        <v>10</v>
      </c>
      <c r="E1130" s="18">
        <v>23</v>
      </c>
      <c r="F1130" s="6" t="s">
        <v>3720</v>
      </c>
      <c r="G1130" s="3" t="s">
        <v>2469</v>
      </c>
      <c r="H1130" s="3" t="s">
        <v>3745</v>
      </c>
      <c r="I1130" s="3" t="s">
        <v>7197</v>
      </c>
      <c r="J1130" s="25"/>
      <c r="K1130" s="25"/>
      <c r="L1130" s="25"/>
      <c r="M1130" s="25"/>
      <c r="N1130" s="25"/>
      <c r="O1130" s="25"/>
    </row>
    <row r="1131" spans="1:15" s="13" customFormat="1" ht="20.100000000000001" customHeight="1">
      <c r="A1131" s="36">
        <v>12</v>
      </c>
      <c r="B1131" s="5" t="s">
        <v>7199</v>
      </c>
      <c r="C1131" s="3" t="s">
        <v>35</v>
      </c>
      <c r="D1131" s="3" t="s">
        <v>10</v>
      </c>
      <c r="E1131" s="18">
        <v>10</v>
      </c>
      <c r="F1131" s="6" t="s">
        <v>3720</v>
      </c>
      <c r="G1131" s="3" t="s">
        <v>7198</v>
      </c>
      <c r="H1131" s="3" t="s">
        <v>7200</v>
      </c>
      <c r="I1131" s="3" t="s">
        <v>7201</v>
      </c>
      <c r="J1131" s="51"/>
      <c r="K1131" s="51"/>
      <c r="L1131" s="51"/>
      <c r="M1131" s="51"/>
      <c r="N1131" s="51"/>
      <c r="O1131" s="51"/>
    </row>
    <row r="1132" spans="1:15" s="13" customFormat="1" ht="20.100000000000001" customHeight="1">
      <c r="A1132" s="36">
        <v>12</v>
      </c>
      <c r="B1132" s="5" t="s">
        <v>5351</v>
      </c>
      <c r="C1132" s="3" t="s">
        <v>35</v>
      </c>
      <c r="D1132" s="3" t="s">
        <v>10</v>
      </c>
      <c r="E1132" s="27">
        <v>50</v>
      </c>
      <c r="F1132" s="3" t="s">
        <v>2659</v>
      </c>
      <c r="G1132" s="3" t="s">
        <v>599</v>
      </c>
      <c r="H1132" s="3" t="s">
        <v>601</v>
      </c>
      <c r="I1132" s="3" t="s">
        <v>602</v>
      </c>
    </row>
    <row r="1133" spans="1:15" s="13" customFormat="1" ht="20.100000000000001" customHeight="1">
      <c r="A1133" s="36">
        <v>12</v>
      </c>
      <c r="B1133" s="5" t="s">
        <v>5407</v>
      </c>
      <c r="C1133" s="3" t="s">
        <v>36</v>
      </c>
      <c r="D1133" s="3" t="s">
        <v>10</v>
      </c>
      <c r="E1133" s="27">
        <v>707</v>
      </c>
      <c r="F1133" s="3" t="s">
        <v>7209</v>
      </c>
      <c r="G1133" s="3" t="s">
        <v>7210</v>
      </c>
      <c r="H1133" s="3" t="s">
        <v>1088</v>
      </c>
      <c r="I1133" s="3" t="s">
        <v>1087</v>
      </c>
    </row>
    <row r="1134" spans="1:15" s="13" customFormat="1" ht="20.100000000000001" customHeight="1">
      <c r="A1134" s="36">
        <v>12</v>
      </c>
      <c r="B1134" s="5" t="s">
        <v>7211</v>
      </c>
      <c r="C1134" s="3" t="s">
        <v>36</v>
      </c>
      <c r="D1134" s="3" t="s">
        <v>10</v>
      </c>
      <c r="E1134" s="27">
        <v>701</v>
      </c>
      <c r="F1134" s="3" t="s">
        <v>4053</v>
      </c>
      <c r="G1134" s="3" t="s">
        <v>2970</v>
      </c>
      <c r="H1134" s="3" t="s">
        <v>3762</v>
      </c>
      <c r="I1134" s="3" t="s">
        <v>3763</v>
      </c>
    </row>
    <row r="1135" spans="1:15" s="13" customFormat="1" ht="20.100000000000001" customHeight="1">
      <c r="A1135" s="36">
        <v>12</v>
      </c>
      <c r="B1135" s="5" t="s">
        <v>5408</v>
      </c>
      <c r="C1135" s="3" t="s">
        <v>36</v>
      </c>
      <c r="D1135" s="3" t="s">
        <v>10</v>
      </c>
      <c r="E1135" s="27">
        <v>673</v>
      </c>
      <c r="F1135" s="3" t="s">
        <v>3748</v>
      </c>
      <c r="G1135" s="3" t="s">
        <v>2456</v>
      </c>
      <c r="H1135" s="3" t="s">
        <v>1088</v>
      </c>
      <c r="I1135" s="3" t="s">
        <v>1087</v>
      </c>
    </row>
    <row r="1136" spans="1:15" s="13" customFormat="1" ht="20.100000000000001" customHeight="1">
      <c r="A1136" s="36">
        <v>12</v>
      </c>
      <c r="B1136" s="5" t="s">
        <v>5409</v>
      </c>
      <c r="C1136" s="3" t="s">
        <v>36</v>
      </c>
      <c r="D1136" s="3" t="s">
        <v>10</v>
      </c>
      <c r="E1136" s="27">
        <v>592</v>
      </c>
      <c r="F1136" s="3" t="s">
        <v>4053</v>
      </c>
      <c r="G1136" s="3" t="s">
        <v>2970</v>
      </c>
      <c r="H1136" s="3" t="s">
        <v>1088</v>
      </c>
      <c r="I1136" s="3" t="s">
        <v>1087</v>
      </c>
    </row>
    <row r="1137" spans="1:15" s="13" customFormat="1" ht="20.100000000000001" customHeight="1">
      <c r="A1137" s="36">
        <v>12</v>
      </c>
      <c r="B1137" s="5" t="s">
        <v>7212</v>
      </c>
      <c r="C1137" s="3" t="s">
        <v>36</v>
      </c>
      <c r="D1137" s="3" t="s">
        <v>10</v>
      </c>
      <c r="E1137" s="27">
        <v>403</v>
      </c>
      <c r="F1137" s="3" t="s">
        <v>4053</v>
      </c>
      <c r="G1137" s="3" t="s">
        <v>2970</v>
      </c>
      <c r="H1137" s="3" t="s">
        <v>1088</v>
      </c>
      <c r="I1137" s="3" t="s">
        <v>1087</v>
      </c>
    </row>
    <row r="1138" spans="1:15" s="13" customFormat="1" ht="20.100000000000001" customHeight="1">
      <c r="A1138" s="36">
        <v>12</v>
      </c>
      <c r="B1138" s="5" t="s">
        <v>7213</v>
      </c>
      <c r="C1138" s="3" t="s">
        <v>35</v>
      </c>
      <c r="D1138" s="3" t="s">
        <v>10</v>
      </c>
      <c r="E1138" s="27">
        <v>50</v>
      </c>
      <c r="F1138" s="3" t="s">
        <v>4053</v>
      </c>
      <c r="G1138" s="3" t="s">
        <v>7020</v>
      </c>
      <c r="H1138" s="3" t="s">
        <v>7214</v>
      </c>
      <c r="I1138" s="3" t="s">
        <v>7215</v>
      </c>
    </row>
    <row r="1139" spans="1:15" s="13" customFormat="1" ht="20.100000000000001" customHeight="1">
      <c r="A1139" s="36">
        <v>12</v>
      </c>
      <c r="B1139" s="5" t="s">
        <v>7205</v>
      </c>
      <c r="C1139" s="3" t="s">
        <v>192</v>
      </c>
      <c r="D1139" s="3" t="s">
        <v>10</v>
      </c>
      <c r="E1139" s="27">
        <v>38</v>
      </c>
      <c r="F1139" s="3" t="s">
        <v>1080</v>
      </c>
      <c r="G1139" s="3" t="s">
        <v>5404</v>
      </c>
      <c r="H1139" s="3" t="s">
        <v>7206</v>
      </c>
      <c r="I1139" s="3" t="s">
        <v>7207</v>
      </c>
    </row>
    <row r="1140" spans="1:15" s="13" customFormat="1" ht="20.100000000000001" customHeight="1">
      <c r="A1140" s="36">
        <v>12</v>
      </c>
      <c r="B1140" s="5" t="s">
        <v>7208</v>
      </c>
      <c r="C1140" s="3" t="s">
        <v>192</v>
      </c>
      <c r="D1140" s="3" t="s">
        <v>10</v>
      </c>
      <c r="E1140" s="27">
        <v>20</v>
      </c>
      <c r="F1140" s="3" t="s">
        <v>1080</v>
      </c>
      <c r="G1140" s="3" t="s">
        <v>5401</v>
      </c>
      <c r="H1140" s="3" t="s">
        <v>5405</v>
      </c>
      <c r="I1140" s="3" t="s">
        <v>5406</v>
      </c>
    </row>
    <row r="1141" spans="1:15" s="13" customFormat="1" ht="20.100000000000001" customHeight="1">
      <c r="A1141" s="36">
        <v>12</v>
      </c>
      <c r="B1141" s="5" t="s">
        <v>5975</v>
      </c>
      <c r="C1141" s="3" t="s">
        <v>66</v>
      </c>
      <c r="D1141" s="3" t="s">
        <v>10</v>
      </c>
      <c r="E1141" s="27">
        <v>142</v>
      </c>
      <c r="F1141" s="3" t="s">
        <v>11</v>
      </c>
      <c r="G1141" s="6" t="s">
        <v>5967</v>
      </c>
      <c r="H1141" s="3" t="s">
        <v>5976</v>
      </c>
      <c r="I1141" s="3" t="s">
        <v>5977</v>
      </c>
    </row>
    <row r="1142" spans="1:15" s="13" customFormat="1" ht="20.100000000000001" customHeight="1">
      <c r="A1142" s="36">
        <v>12</v>
      </c>
      <c r="B1142" s="5" t="s">
        <v>5979</v>
      </c>
      <c r="C1142" s="3" t="s">
        <v>35</v>
      </c>
      <c r="D1142" s="3" t="s">
        <v>10</v>
      </c>
      <c r="E1142" s="27">
        <v>42</v>
      </c>
      <c r="F1142" s="3" t="s">
        <v>5891</v>
      </c>
      <c r="G1142" s="6" t="s">
        <v>5978</v>
      </c>
      <c r="H1142" s="3" t="s">
        <v>5980</v>
      </c>
      <c r="I1142" s="3" t="s">
        <v>5981</v>
      </c>
    </row>
    <row r="1143" spans="1:15" s="13" customFormat="1" ht="20.100000000000001" customHeight="1">
      <c r="A1143" s="36">
        <v>12</v>
      </c>
      <c r="B1143" s="23" t="s">
        <v>5825</v>
      </c>
      <c r="C1143" s="3" t="s">
        <v>5814</v>
      </c>
      <c r="D1143" s="3" t="s">
        <v>10</v>
      </c>
      <c r="E1143" s="27">
        <v>72536</v>
      </c>
      <c r="F1143" s="3" t="s">
        <v>7930</v>
      </c>
      <c r="G1143" s="3" t="s">
        <v>7950</v>
      </c>
      <c r="H1143" s="3" t="s">
        <v>7948</v>
      </c>
      <c r="I1143" s="3" t="s">
        <v>5819</v>
      </c>
    </row>
    <row r="1144" spans="1:15" s="13" customFormat="1" ht="20.100000000000001" customHeight="1">
      <c r="A1144" s="36">
        <v>12</v>
      </c>
      <c r="B1144" s="23" t="s">
        <v>5818</v>
      </c>
      <c r="C1144" s="3" t="s">
        <v>5814</v>
      </c>
      <c r="D1144" s="3" t="s">
        <v>10</v>
      </c>
      <c r="E1144" s="27">
        <v>60481</v>
      </c>
      <c r="F1144" s="3" t="s">
        <v>7930</v>
      </c>
      <c r="G1144" s="3" t="s">
        <v>7950</v>
      </c>
      <c r="H1144" s="3" t="s">
        <v>7948</v>
      </c>
      <c r="I1144" s="3" t="s">
        <v>5819</v>
      </c>
    </row>
    <row r="1145" spans="1:15" s="13" customFormat="1" ht="20.100000000000001" customHeight="1">
      <c r="A1145" s="36">
        <v>12</v>
      </c>
      <c r="B1145" s="23" t="s">
        <v>5822</v>
      </c>
      <c r="C1145" s="3" t="s">
        <v>5814</v>
      </c>
      <c r="D1145" s="3" t="s">
        <v>10</v>
      </c>
      <c r="E1145" s="27">
        <v>55651</v>
      </c>
      <c r="F1145" s="3" t="s">
        <v>7930</v>
      </c>
      <c r="G1145" s="3" t="s">
        <v>7950</v>
      </c>
      <c r="H1145" s="3" t="s">
        <v>7948</v>
      </c>
      <c r="I1145" s="3" t="s">
        <v>5819</v>
      </c>
    </row>
    <row r="1146" spans="1:15" s="13" customFormat="1" ht="20.100000000000001" customHeight="1">
      <c r="A1146" s="36">
        <v>12</v>
      </c>
      <c r="B1146" s="23" t="s">
        <v>5826</v>
      </c>
      <c r="C1146" s="3" t="s">
        <v>5814</v>
      </c>
      <c r="D1146" s="3" t="s">
        <v>10</v>
      </c>
      <c r="E1146" s="27">
        <v>37119</v>
      </c>
      <c r="F1146" s="3" t="s">
        <v>7930</v>
      </c>
      <c r="G1146" s="3" t="s">
        <v>7950</v>
      </c>
      <c r="H1146" s="3" t="s">
        <v>7948</v>
      </c>
      <c r="I1146" s="3" t="s">
        <v>5819</v>
      </c>
    </row>
    <row r="1147" spans="1:15" s="13" customFormat="1" ht="20.100000000000001" customHeight="1">
      <c r="A1147" s="36">
        <v>12</v>
      </c>
      <c r="B1147" s="23" t="s">
        <v>5824</v>
      </c>
      <c r="C1147" s="3" t="s">
        <v>5814</v>
      </c>
      <c r="D1147" s="3" t="s">
        <v>10</v>
      </c>
      <c r="E1147" s="27">
        <v>35844</v>
      </c>
      <c r="F1147" s="3" t="s">
        <v>7930</v>
      </c>
      <c r="G1147" s="3" t="s">
        <v>7950</v>
      </c>
      <c r="H1147" s="3" t="s">
        <v>7948</v>
      </c>
      <c r="I1147" s="3" t="s">
        <v>5819</v>
      </c>
    </row>
    <row r="1148" spans="1:15" s="13" customFormat="1" ht="20.100000000000001" customHeight="1">
      <c r="A1148" s="36">
        <v>12</v>
      </c>
      <c r="B1148" s="23" t="s">
        <v>5813</v>
      </c>
      <c r="C1148" s="3" t="s">
        <v>5814</v>
      </c>
      <c r="D1148" s="3" t="s">
        <v>10</v>
      </c>
      <c r="E1148" s="27">
        <v>34491</v>
      </c>
      <c r="F1148" s="3" t="s">
        <v>7936</v>
      </c>
      <c r="G1148" s="3" t="s">
        <v>7947</v>
      </c>
      <c r="H1148" s="3" t="s">
        <v>7948</v>
      </c>
      <c r="I1148" s="3" t="s">
        <v>7949</v>
      </c>
    </row>
    <row r="1149" spans="1:15" s="13" customFormat="1" ht="20.100000000000001" customHeight="1">
      <c r="A1149" s="36">
        <v>12</v>
      </c>
      <c r="B1149" s="23" t="s">
        <v>5815</v>
      </c>
      <c r="C1149" s="3" t="s">
        <v>5814</v>
      </c>
      <c r="D1149" s="3" t="s">
        <v>10</v>
      </c>
      <c r="E1149" s="27">
        <v>33299</v>
      </c>
      <c r="F1149" s="3" t="s">
        <v>7930</v>
      </c>
      <c r="G1149" s="3" t="s">
        <v>7950</v>
      </c>
      <c r="H1149" s="3" t="s">
        <v>7948</v>
      </c>
      <c r="I1149" s="3" t="s">
        <v>7949</v>
      </c>
    </row>
    <row r="1150" spans="1:15" s="8" customFormat="1" ht="20.100000000000001" customHeight="1">
      <c r="A1150" s="36">
        <v>12</v>
      </c>
      <c r="B1150" s="23" t="s">
        <v>5816</v>
      </c>
      <c r="C1150" s="3" t="s">
        <v>5814</v>
      </c>
      <c r="D1150" s="3" t="s">
        <v>10</v>
      </c>
      <c r="E1150" s="27">
        <v>31336</v>
      </c>
      <c r="F1150" s="3" t="s">
        <v>7930</v>
      </c>
      <c r="G1150" s="3" t="s">
        <v>7950</v>
      </c>
      <c r="H1150" s="3" t="s">
        <v>7948</v>
      </c>
      <c r="I1150" s="3" t="s">
        <v>7949</v>
      </c>
      <c r="J1150" s="13"/>
      <c r="K1150" s="13"/>
      <c r="L1150" s="13"/>
      <c r="M1150" s="13"/>
      <c r="N1150" s="13"/>
      <c r="O1150" s="13"/>
    </row>
    <row r="1151" spans="1:15" s="13" customFormat="1" ht="20.100000000000001" customHeight="1">
      <c r="A1151" s="36">
        <v>12</v>
      </c>
      <c r="B1151" s="23" t="s">
        <v>5823</v>
      </c>
      <c r="C1151" s="3" t="s">
        <v>5814</v>
      </c>
      <c r="D1151" s="3" t="s">
        <v>10</v>
      </c>
      <c r="E1151" s="27">
        <v>30236</v>
      </c>
      <c r="F1151" s="3" t="s">
        <v>7930</v>
      </c>
      <c r="G1151" s="3" t="s">
        <v>7950</v>
      </c>
      <c r="H1151" s="3" t="s">
        <v>7948</v>
      </c>
      <c r="I1151" s="3" t="s">
        <v>5819</v>
      </c>
    </row>
    <row r="1152" spans="1:15" s="13" customFormat="1" ht="20.100000000000001" customHeight="1">
      <c r="A1152" s="36">
        <v>12</v>
      </c>
      <c r="B1152" s="23" t="s">
        <v>5827</v>
      </c>
      <c r="C1152" s="3" t="s">
        <v>5814</v>
      </c>
      <c r="D1152" s="3" t="s">
        <v>10</v>
      </c>
      <c r="E1152" s="27">
        <v>30155</v>
      </c>
      <c r="F1152" s="3" t="s">
        <v>7930</v>
      </c>
      <c r="G1152" s="3" t="s">
        <v>7950</v>
      </c>
      <c r="H1152" s="3" t="s">
        <v>7948</v>
      </c>
      <c r="I1152" s="3" t="s">
        <v>5819</v>
      </c>
    </row>
    <row r="1153" spans="1:15" s="13" customFormat="1" ht="20.100000000000001" customHeight="1">
      <c r="A1153" s="36">
        <v>12</v>
      </c>
      <c r="B1153" s="23" t="s">
        <v>5817</v>
      </c>
      <c r="C1153" s="3" t="s">
        <v>5814</v>
      </c>
      <c r="D1153" s="3" t="s">
        <v>10</v>
      </c>
      <c r="E1153" s="27">
        <v>29294</v>
      </c>
      <c r="F1153" s="3" t="s">
        <v>7930</v>
      </c>
      <c r="G1153" s="3" t="s">
        <v>7950</v>
      </c>
      <c r="H1153" s="3" t="s">
        <v>7948</v>
      </c>
      <c r="I1153" s="3" t="s">
        <v>7949</v>
      </c>
    </row>
    <row r="1154" spans="1:15" s="13" customFormat="1" ht="20.100000000000001" customHeight="1">
      <c r="A1154" s="36">
        <v>12</v>
      </c>
      <c r="B1154" s="23" t="s">
        <v>5820</v>
      </c>
      <c r="C1154" s="3" t="s">
        <v>5814</v>
      </c>
      <c r="D1154" s="3" t="s">
        <v>10</v>
      </c>
      <c r="E1154" s="27">
        <v>23322</v>
      </c>
      <c r="F1154" s="3" t="s">
        <v>7930</v>
      </c>
      <c r="G1154" s="3" t="s">
        <v>7950</v>
      </c>
      <c r="H1154" s="3" t="s">
        <v>7948</v>
      </c>
      <c r="I1154" s="3" t="s">
        <v>5819</v>
      </c>
    </row>
    <row r="1155" spans="1:15" s="13" customFormat="1" ht="20.100000000000001" customHeight="1">
      <c r="A1155" s="36">
        <v>12</v>
      </c>
      <c r="B1155" s="23" t="s">
        <v>5821</v>
      </c>
      <c r="C1155" s="3" t="s">
        <v>5814</v>
      </c>
      <c r="D1155" s="3" t="s">
        <v>10</v>
      </c>
      <c r="E1155" s="27">
        <v>16377</v>
      </c>
      <c r="F1155" s="3" t="s">
        <v>7930</v>
      </c>
      <c r="G1155" s="3" t="s">
        <v>7950</v>
      </c>
      <c r="H1155" s="3" t="s">
        <v>7948</v>
      </c>
      <c r="I1155" s="3" t="s">
        <v>5819</v>
      </c>
    </row>
    <row r="1156" spans="1:15" s="13" customFormat="1" ht="20.100000000000001" customHeight="1">
      <c r="A1156" s="36">
        <v>12</v>
      </c>
      <c r="B1156" s="5" t="s">
        <v>7946</v>
      </c>
      <c r="C1156" s="3" t="s">
        <v>35</v>
      </c>
      <c r="D1156" s="3" t="s">
        <v>67</v>
      </c>
      <c r="E1156" s="27">
        <v>73</v>
      </c>
      <c r="F1156" s="3" t="s">
        <v>7936</v>
      </c>
      <c r="G1156" s="3" t="s">
        <v>7937</v>
      </c>
      <c r="H1156" s="3" t="s">
        <v>7942</v>
      </c>
      <c r="I1156" s="3" t="s">
        <v>7943</v>
      </c>
    </row>
    <row r="1157" spans="1:15" s="13" customFormat="1" ht="20.100000000000001" customHeight="1">
      <c r="A1157" s="36">
        <v>12</v>
      </c>
      <c r="B1157" s="5" t="s">
        <v>5767</v>
      </c>
      <c r="C1157" s="3" t="s">
        <v>195</v>
      </c>
      <c r="D1157" s="3" t="s">
        <v>10</v>
      </c>
      <c r="E1157" s="18">
        <v>600</v>
      </c>
      <c r="F1157" s="3" t="s">
        <v>1503</v>
      </c>
      <c r="G1157" s="3" t="s">
        <v>5760</v>
      </c>
      <c r="H1157" s="3" t="s">
        <v>5768</v>
      </c>
      <c r="I1157" s="3" t="s">
        <v>5769</v>
      </c>
    </row>
    <row r="1158" spans="1:15" s="13" customFormat="1" ht="20.100000000000001" customHeight="1">
      <c r="A1158" s="36">
        <v>12</v>
      </c>
      <c r="B1158" s="5" t="s">
        <v>7604</v>
      </c>
      <c r="C1158" s="3" t="s">
        <v>66</v>
      </c>
      <c r="D1158" s="3" t="s">
        <v>10</v>
      </c>
      <c r="E1158" s="27">
        <v>95</v>
      </c>
      <c r="F1158" s="3" t="s">
        <v>4395</v>
      </c>
      <c r="G1158" s="3" t="s">
        <v>7596</v>
      </c>
      <c r="H1158" s="3" t="s">
        <v>7605</v>
      </c>
      <c r="I1158" s="3" t="s">
        <v>7606</v>
      </c>
    </row>
    <row r="1159" spans="1:15" s="13" customFormat="1" ht="20.100000000000001" customHeight="1">
      <c r="A1159" s="36">
        <v>12</v>
      </c>
      <c r="B1159" s="14" t="s">
        <v>5675</v>
      </c>
      <c r="C1159" s="3" t="s">
        <v>192</v>
      </c>
      <c r="D1159" s="3" t="s">
        <v>10</v>
      </c>
      <c r="E1159" s="18">
        <v>1700</v>
      </c>
      <c r="F1159" s="3" t="s">
        <v>1219</v>
      </c>
      <c r="G1159" s="3" t="s">
        <v>7787</v>
      </c>
      <c r="H1159" s="3" t="s">
        <v>5580</v>
      </c>
      <c r="I1159" s="3" t="s">
        <v>5581</v>
      </c>
    </row>
    <row r="1160" spans="1:15" s="13" customFormat="1" ht="20.100000000000001" customHeight="1">
      <c r="A1160" s="36">
        <v>12</v>
      </c>
      <c r="B1160" s="5" t="s">
        <v>5677</v>
      </c>
      <c r="C1160" s="3" t="s">
        <v>192</v>
      </c>
      <c r="D1160" s="3" t="s">
        <v>10</v>
      </c>
      <c r="E1160" s="27">
        <v>329</v>
      </c>
      <c r="F1160" s="3" t="s">
        <v>1219</v>
      </c>
      <c r="G1160" s="3" t="s">
        <v>7768</v>
      </c>
      <c r="H1160" s="3" t="s">
        <v>5678</v>
      </c>
      <c r="I1160" s="3" t="s">
        <v>5679</v>
      </c>
    </row>
    <row r="1161" spans="1:15" s="13" customFormat="1" ht="20.100000000000001" customHeight="1">
      <c r="A1161" s="36">
        <v>12</v>
      </c>
      <c r="B1161" s="14" t="s">
        <v>5676</v>
      </c>
      <c r="C1161" s="3" t="s">
        <v>192</v>
      </c>
      <c r="D1161" s="3" t="s">
        <v>10</v>
      </c>
      <c r="E1161" s="18">
        <v>150</v>
      </c>
      <c r="F1161" s="3" t="s">
        <v>1219</v>
      </c>
      <c r="G1161" s="3" t="s">
        <v>7768</v>
      </c>
      <c r="H1161" s="3" t="s">
        <v>5580</v>
      </c>
      <c r="I1161" s="3" t="s">
        <v>5581</v>
      </c>
    </row>
    <row r="1162" spans="1:15" s="9" customFormat="1" ht="20.100000000000001" customHeight="1">
      <c r="A1162" s="36">
        <v>12</v>
      </c>
      <c r="B1162" s="37" t="s">
        <v>6619</v>
      </c>
      <c r="C1162" s="3" t="s">
        <v>35</v>
      </c>
      <c r="D1162" s="3" t="s">
        <v>10</v>
      </c>
      <c r="E1162" s="27">
        <v>40</v>
      </c>
      <c r="F1162" s="3" t="s">
        <v>2493</v>
      </c>
      <c r="G1162" s="3" t="s">
        <v>6525</v>
      </c>
      <c r="H1162" s="3" t="s">
        <v>6620</v>
      </c>
      <c r="I1162" s="3" t="s">
        <v>6621</v>
      </c>
      <c r="J1162" s="13"/>
      <c r="K1162" s="13"/>
      <c r="L1162" s="13"/>
      <c r="M1162" s="13"/>
      <c r="N1162" s="13"/>
      <c r="O1162" s="13"/>
    </row>
    <row r="1163" spans="1:15" s="9" customFormat="1" ht="20.100000000000001" customHeight="1">
      <c r="A1163" s="36">
        <v>12</v>
      </c>
      <c r="B1163" s="5" t="s">
        <v>6623</v>
      </c>
      <c r="C1163" s="3" t="s">
        <v>66</v>
      </c>
      <c r="D1163" s="3" t="s">
        <v>10</v>
      </c>
      <c r="E1163" s="18">
        <v>35</v>
      </c>
      <c r="F1163" s="3" t="s">
        <v>2493</v>
      </c>
      <c r="G1163" s="3" t="s">
        <v>6622</v>
      </c>
      <c r="H1163" s="3" t="s">
        <v>6624</v>
      </c>
      <c r="I1163" s="3" t="s">
        <v>6625</v>
      </c>
      <c r="J1163" s="13"/>
      <c r="K1163" s="13"/>
      <c r="L1163" s="13"/>
      <c r="M1163" s="13"/>
      <c r="N1163" s="13"/>
      <c r="O1163" s="13"/>
    </row>
    <row r="1164" spans="1:15" s="13" customFormat="1" ht="20.100000000000001" customHeight="1">
      <c r="A1164" s="8"/>
      <c r="B1164" s="69" t="s">
        <v>8115</v>
      </c>
      <c r="C1164" s="8"/>
      <c r="D1164" s="8"/>
      <c r="E1164" s="68">
        <f>SUM(E6:E1163)</f>
        <v>793642.20578781818</v>
      </c>
      <c r="F1164" s="8"/>
      <c r="G1164" s="8"/>
      <c r="H1164" s="8"/>
      <c r="I1164" s="8"/>
    </row>
    <row r="1165" spans="1:15" s="13" customFormat="1" ht="20.100000000000001" customHeight="1">
      <c r="A1165" s="8"/>
      <c r="B1165" s="58"/>
      <c r="C1165" s="8"/>
      <c r="D1165" s="8"/>
      <c r="F1165" s="8"/>
      <c r="G1165" s="8"/>
      <c r="H1165" s="8"/>
      <c r="I1165" s="8"/>
    </row>
    <row r="1166" spans="1:15" ht="20.100000000000001" customHeight="1"/>
    <row r="1167" spans="1:15" ht="20.100000000000001" customHeight="1"/>
  </sheetData>
  <autoFilter ref="A5:O5">
    <sortState ref="A6:O1164">
      <sortCondition ref="A5"/>
    </sortState>
  </autoFilter>
  <mergeCells count="1">
    <mergeCell ref="A2:I2"/>
  </mergeCells>
  <phoneticPr fontId="2" type="noConversion"/>
  <dataValidations count="8">
    <dataValidation type="list" showInputMessage="1" showErrorMessage="1" sqref="HY589 RU589 ABQ589 ALM589 AVI589 BFE589 BPA589 BYW589 CIS589 CSO589 DCK589 DMG589 DWC589 EFY589 EPU589 EZQ589 FJM589 FTI589 GDE589 GNA589 GWW589 HGS589 HQO589 IAK589 IKG589 IUC589 JDY589 JNU589 JXQ589 KHM589 KRI589 LBE589 LLA589 LUW589 MES589 MOO589 MYK589 NIG589 NSC589 OBY589 OLU589 OVQ589 PFM589 PPI589 PZE589 QJA589 QSW589 RCS589 RMO589 RWK589 SGG589 SQC589 SZY589 TJU589 TTQ589 UDM589 UNI589 UXE589 VHA589 VQW589 WAS589 WKO589 IX413:IX416 ST355:ST356 ACP355:ACP356 AML355:AML356 AWH355:AWH356 BGD355:BGD356 BPZ355:BPZ356 BZV355:BZV356 CJR355:CJR356 CTN355:CTN356 DDJ355:DDJ356 DNF355:DNF356 DXB355:DXB356 EGX355:EGX356 EQT355:EQT356 FAP355:FAP356 FKL355:FKL356 FUH355:FUH356 GED355:GED356 GNZ355:GNZ356 GXV355:GXV356 HHR355:HHR356 HRN355:HRN356 IBJ355:IBJ356 ILF355:ILF356 IVB355:IVB356 JEX355:JEX356 JOT355:JOT356 JYP355:JYP356 KIL355:KIL356 KSH355:KSH356 LCD355:LCD356 LLZ355:LLZ356 LVV355:LVV356 MFR355:MFR356 MPN355:MPN356 MZJ355:MZJ356 NJF355:NJF356 NTB355:NTB356 OCX355:OCX356 OMT355:OMT356 OWP355:OWP356 PGL355:PGL356 PQH355:PQH356 QAD355:QAD356 QJZ355:QJZ356 QTV355:QTV356 RDR355:RDR356 RNN355:RNN356 RXJ355:RXJ356 SHF355:SHF356 SRB355:SRB356 TAX355:TAX356 TKT355:TKT356 TUP355:TUP356 UEL355:UEL356 UOH355:UOH356 UYD355:UYD356 VHZ355:VHZ356 VRV355:VRV356 WBR355:WBR356 WLN355:WLN356 WVJ355:WVJ356 IX355:IX356 ACP413:ACP416 AML413:AML416 AWH413:AWH416 BGD413:BGD416 BPZ413:BPZ416 BZV413:BZV416 CJR413:CJR416 CTN413:CTN416 DDJ413:DDJ416 DNF413:DNF416 DXB413:DXB416 EGX413:EGX416 EQT413:EQT416 FAP413:FAP416 FKL413:FKL416 FUH413:FUH416 GED413:GED416 GNZ413:GNZ416 GXV413:GXV416 HHR413:HHR416 HRN413:HRN416 IBJ413:IBJ416 ILF413:ILF416 IVB413:IVB416 JEX413:JEX416 JOT413:JOT416 JYP413:JYP416 KIL413:KIL416 KSH413:KSH416 LCD413:LCD416 LLZ413:LLZ416 LVV413:LVV416 MFR413:MFR416 MPN413:MPN416 MZJ413:MZJ416 NJF413:NJF416 NTB413:NTB416 OCX413:OCX416 OMT413:OMT416 OWP413:OWP416 PGL413:PGL416 PQH413:PQH416 QAD413:QAD416 QJZ413:QJZ416 QTV413:QTV416 RDR413:RDR416 RNN413:RNN416 RXJ413:RXJ416 SHF413:SHF416 SRB413:SRB416 TAX413:TAX416 TKT413:TKT416 TUP413:TUP416 UEL413:UEL416 UOH413:UOH416 UYD413:UYD416 VHZ413:VHZ416 VRV413:VRV416 WBR413:WBR416 WLN413:WLN416 WVJ413:WVJ416 ST413:ST416 IZ860 WVL822:WVL824 IZ822:IZ824 SV822:SV824 ACR822:ACR824 AMN822:AMN824 AWJ822:AWJ824 BGF822:BGF824 BQB822:BQB824 BZX822:BZX824 CJT822:CJT824 CTP822:CTP824 DDL822:DDL824 DNH822:DNH824 DXD822:DXD824 EGZ822:EGZ824 EQV822:EQV824 FAR822:FAR824 FKN822:FKN824 FUJ822:FUJ824 GEF822:GEF824 GOB822:GOB824 GXX822:GXX824 HHT822:HHT824 HRP822:HRP824 IBL822:IBL824 ILH822:ILH824 IVD822:IVD824 JEZ822:JEZ824 JOV822:JOV824 JYR822:JYR824 KIN822:KIN824 KSJ822:KSJ824 LCF822:LCF824 LMB822:LMB824 LVX822:LVX824 MFT822:MFT824 MPP822:MPP824 MZL822:MZL824 NJH822:NJH824 NTD822:NTD824 OCZ822:OCZ824 OMV822:OMV824 OWR822:OWR824 PGN822:PGN824 PQJ822:PQJ824 QAF822:QAF824 QKB822:QKB824 QTX822:QTX824 RDT822:RDT824 RNP822:RNP824 RXL822:RXL824 SHH822:SHH824 SRD822:SRD824 TAZ822:TAZ824 TKV822:TKV824 TUR822:TUR824 UEN822:UEN824 UOJ822:UOJ824 UYF822:UYF824 VIB822:VIB824 VRX822:VRX824 WBT822:WBT824 WLP822:WLP824 IZ840 SV840 ACR840 AMN840 AWJ840 BGF840 BQB840 BZX840 CJT840 CTP840 DDL840 DNH840 DXD840 EGZ840 EQV840 FAR840 FKN840 FUJ840 GEF840 GOB840 GXX840 HHT840 HRP840 IBL840 ILH840 IVD840 JEZ840 JOV840 JYR840 KIN840 KSJ840 LCF840 LMB840 LVX840 MFT840 MPP840 MZL840 NJH840 NTD840 OCZ840 OMV840 OWR840 PGN840 PQJ840 QAF840 QKB840 QTX840 RDT840 RNP840 RXL840 SHH840 SRD840 TAZ840 TKV840 TUR840 UEN840 UOJ840 UYF840 VIB840 VRX840 WBT840 WLP840 SV860 ACR860 AMN860 AWJ860 BGF860 BQB860 BZX860 CJT860 CTP860 DDL860 DNH860 DXD860 EGZ860 EQV860 FAR860 FKN860 FUJ860 GEF860 GOB860 GXX860 HHT860 HRP860 IBL860 ILH860 IVD860 JEZ860 JOV860 JYR860 KIN860 KSJ860 LCF860 LMB860 LVX860 MFT860 MPP860 MZL860 NJH860 NTD860 OCZ860 OMV860 OWR860 PGN860 PQJ860 QAF860 QKB860 QTX860 RDT860 RNP860 RXL860 SHH860 SRD860 TAZ860 TKV860 TUR860 UEN860 UOJ860 UYF860 VIB860 VRX860 WBT860 WVL860 WVL840 WLP860 WUK589 D127:D168 D170:D323 D328:D548 D325 D634:D901 D616:D632 D903:D956 D1023:D1163 D550:D614 D6:D124">
      <formula1>"경쟁,수의"</formula1>
    </dataValidation>
    <dataValidation type="list" showInputMessage="1" showErrorMessage="1" sqref="HX589 RT589 ABP589 ALL589 AVH589 BFD589 BOZ589 BYV589 CIR589 CSN589 DCJ589 DMF589 DWB589 EFX589 EPT589 EZP589 FJL589 FTH589 GDD589 GMZ589 GWV589 HGR589 HQN589 IAJ589 IKF589 IUB589 JDX589 JNT589 JXP589 KHL589 KRH589 LBD589 LKZ589 LUV589 MER589 MON589 MYJ589 NIF589 NSB589 OBX589 OLT589 OVP589 PFL589 PPH589 PZD589 QIZ589 QSV589 RCR589 RMN589 RWJ589 SGF589 SQB589 SZX589 TJT589 TTP589 UDL589 UNH589 UXD589 VGZ589 VQV589 WAR589 WKN589 WUJ589 WVI355:WVI356 IW355:IW356 SS355:SS356 ACO355:ACO356 AMK355:AMK356 AWG355:AWG356 BGC355:BGC356 BPY355:BPY356 BZU355:BZU356 CJQ355:CJQ356 CTM355:CTM356 DDI355:DDI356 DNE355:DNE356 DXA355:DXA356 EGW355:EGW356 EQS355:EQS356 FAO355:FAO356 FKK355:FKK356 FUG355:FUG356 GEC355:GEC356 GNY355:GNY356 GXU355:GXU356 HHQ355:HHQ356 HRM355:HRM356 IBI355:IBI356 ILE355:ILE356 IVA355:IVA356 JEW355:JEW356 JOS355:JOS356 JYO355:JYO356 KIK355:KIK356 KSG355:KSG356 LCC355:LCC356 LLY355:LLY356 LVU355:LVU356 MFQ355:MFQ356 MPM355:MPM356 MZI355:MZI356 NJE355:NJE356 NTA355:NTA356 OCW355:OCW356 OMS355:OMS356 OWO355:OWO356 PGK355:PGK356 PQG355:PQG356 QAC355:QAC356 QJY355:QJY356 QTU355:QTU356 RDQ355:RDQ356 RNM355:RNM356 RXI355:RXI356 SHE355:SHE356 SRA355:SRA356 TAW355:TAW356 TKS355:TKS356 TUO355:TUO356 UEK355:UEK356 UOG355:UOG356 UYC355:UYC356 VHY355:VHY356 VRU355:VRU356 WBQ355:WBQ356 WLM355:WLM356 IW413:IW416 SS413:SS416 ACO413:ACO416 AMK413:AMK416 AWG413:AWG416 BGC413:BGC416 BPY413:BPY416 BZU413:BZU416 CJQ413:CJQ416 CTM413:CTM416 DDI413:DDI416 DNE413:DNE416 DXA413:DXA416 EGW413:EGW416 EQS413:EQS416 FAO413:FAO416 FKK413:FKK416 FUG413:FUG416 GEC413:GEC416 GNY413:GNY416 GXU413:GXU416 HHQ413:HHQ416 HRM413:HRM416 IBI413:IBI416 ILE413:ILE416 IVA413:IVA416 JEW413:JEW416 JOS413:JOS416 JYO413:JYO416 KIK413:KIK416 KSG413:KSG416 LCC413:LCC416 LLY413:LLY416 LVU413:LVU416 MFQ413:MFQ416 MPM413:MPM416 MZI413:MZI416 NJE413:NJE416 NTA413:NTA416 OCW413:OCW416 OMS413:OMS416 OWO413:OWO416 PGK413:PGK416 PQG413:PQG416 QAC413:QAC416 QJY413:QJY416 QTU413:QTU416 RDQ413:RDQ416 RNM413:RNM416 RXI413:RXI416 SHE413:SHE416 SRA413:SRA416 TAW413:TAW416 TKS413:TKS416 TUO413:TUO416 UEK413:UEK416 UOG413:UOG416 UYC413:UYC416 VHY413:VHY416 VRU413:VRU416 WBQ413:WBQ416 WLM413:WLM416 WVI413:WVI416 IY860 SU822:SU824 ACQ822:ACQ824 AMM822:AMM824 AWI822:AWI824 BGE822:BGE824 BQA822:BQA824 BZW822:BZW824 CJS822:CJS824 CTO822:CTO824 DDK822:DDK824 DNG822:DNG824 DXC822:DXC824 EGY822:EGY824 EQU822:EQU824 FAQ822:FAQ824 FKM822:FKM824 FUI822:FUI824 GEE822:GEE824 GOA822:GOA824 GXW822:GXW824 HHS822:HHS824 HRO822:HRO824 IBK822:IBK824 ILG822:ILG824 IVC822:IVC824 JEY822:JEY824 JOU822:JOU824 JYQ822:JYQ824 KIM822:KIM824 KSI822:KSI824 LCE822:LCE824 LMA822:LMA824 LVW822:LVW824 MFS822:MFS824 MPO822:MPO824 MZK822:MZK824 NJG822:NJG824 NTC822:NTC824 OCY822:OCY824 OMU822:OMU824 OWQ822:OWQ824 PGM822:PGM824 PQI822:PQI824 QAE822:QAE824 QKA822:QKA824 QTW822:QTW824 RDS822:RDS824 RNO822:RNO824 RXK822:RXK824 SHG822:SHG824 SRC822:SRC824 TAY822:TAY824 TKU822:TKU824 TUQ822:TUQ824 UEM822:UEM824 UOI822:UOI824 UYE822:UYE824 VIA822:VIA824 VRW822:VRW824 WBS822:WBS824 WLO822:WLO824 WVK822:WVK824 IY822:IY824 IY840 SU840 ACQ840 AMM840 AWI840 BGE840 BQA840 BZW840 CJS840 CTO840 DDK840 DNG840 DXC840 EGY840 EQU840 FAQ840 FKM840 FUI840 GEE840 GOA840 GXW840 HHS840 HRO840 IBK840 ILG840 IVC840 JEY840 JOU840 JYQ840 KIM840 KSI840 LCE840 LMA840 LVW840 MFS840 MPO840 MZK840 NJG840 NTC840 OCY840 OMU840 OWQ840 PGM840 PQI840 QAE840 QKA840 QTW840 RDS840 RNO840 RXK840 SHG840 SRC840 TAY840 TKU840 TUQ840 UEM840 UOI840 UYE840 VIA840 VRW840 WBS840 WLO840 SU860 ACQ860 AMM860 AWI860 BGE860 BQA860 BZW860 CJS860 CTO860 DDK860 DNG860 DXC860 EGY860 EQU860 FAQ860 FKM860 FUI860 GEE860 GOA860 GXW860 HHS860 HRO860 IBK860 ILG860 IVC860 JEY860 JOU860 JYQ860 KIM860 KSI860 LCE860 LMA860 LVW860 MFS860 MPO860 MZK860 NJG860 NTC860 OCY860 OMU860 OWQ860 PGM860 PQI860 QAE860 QKA860 QTW860 RDS860 RNO860 RXK860 SHG860 SRC860 TAY860 TKU860 TUQ860 UEM860 UOI860 UYE860 VIA860 VRW860 WBS860 WLO860 WVK860 WVK840 C1056:C1115 C1023:C1049 C903:C956 C895:C901 C850:C883 C653:C666 C668:C848 C634:C641 C616:C632 C602:C614 C170:C368 C160:C168 C127:C154 C156:C157 C98:C124 C6:C96 C370:C507 C514:C548 C557:C564 C552:C554 C567:C595 C887:C893 C885 C1122:C1163 C1053:C1054">
      <formula1>"설계, 측량, 감리, 검침, ICT분야, 청소, 경비, 학술연구, 고객센터위탁, 기타"</formula1>
    </dataValidation>
    <dataValidation type="list" allowBlank="1" showInputMessage="1" showErrorMessage="1" sqref="HV589 RR589 ABN589 ALJ589 AVF589 BFB589 BOX589 BYT589 CIP589 CSL589 DCH589 DMD589 DVZ589 EFV589 EPR589 EZN589 FJJ589 FTF589 GDB589 GMX589 GWT589 HGP589 HQL589 IAH589 IKD589 ITZ589 JDV589 JNR589 JXN589 KHJ589 KRF589 LBB589 LKX589 LUT589 MEP589 MOL589 MYH589 NID589 NRZ589 OBV589 OLR589 OVN589 PFJ589 PPF589 PZB589 QIX589 QST589 RCP589 RML589 RWH589 SGD589 SPZ589 SZV589 TJR589 TTN589 UDJ589 UNF589 UXB589 VGX589 VQT589 WAP589 WKL589 WUH589 IU413:IU416 SQ355:SQ356 ACM355:ACM356 AMI355:AMI356 AWE355:AWE356 BGA355:BGA356 BPW355:BPW356 BZS355:BZS356 CJO355:CJO356 CTK355:CTK356 DDG355:DDG356 DNC355:DNC356 DWY355:DWY356 EGU355:EGU356 EQQ355:EQQ356 FAM355:FAM356 FKI355:FKI356 FUE355:FUE356 GEA355:GEA356 GNW355:GNW356 GXS355:GXS356 HHO355:HHO356 HRK355:HRK356 IBG355:IBG356 ILC355:ILC356 IUY355:IUY356 JEU355:JEU356 JOQ355:JOQ356 JYM355:JYM356 KII355:KII356 KSE355:KSE356 LCA355:LCA356 LLW355:LLW356 LVS355:LVS356 MFO355:MFO356 MPK355:MPK356 MZG355:MZG356 NJC355:NJC356 NSY355:NSY356 OCU355:OCU356 OMQ355:OMQ356 OWM355:OWM356 PGI355:PGI356 PQE355:PQE356 QAA355:QAA356 QJW355:QJW356 QTS355:QTS356 RDO355:RDO356 RNK355:RNK356 RXG355:RXG356 SHC355:SHC356 SQY355:SQY356 TAU355:TAU356 TKQ355:TKQ356 TUM355:TUM356 UEI355:UEI356 UOE355:UOE356 UYA355:UYA356 VHW355:VHW356 VRS355:VRS356 WBO355:WBO356 WLK355:WLK356 WVG355:WVG356 IU355:IU356 ACM413:ACM416 AMI413:AMI416 AWE413:AWE416 BGA413:BGA416 BPW413:BPW416 BZS413:BZS416 CJO413:CJO416 CTK413:CTK416 DDG413:DDG416 DNC413:DNC416 DWY413:DWY416 EGU413:EGU416 EQQ413:EQQ416 FAM413:FAM416 FKI413:FKI416 FUE413:FUE416 GEA413:GEA416 GNW413:GNW416 GXS413:GXS416 HHO413:HHO416 HRK413:HRK416 IBG413:IBG416 ILC413:ILC416 IUY413:IUY416 JEU413:JEU416 JOQ413:JOQ416 JYM413:JYM416 KII413:KII416 KSE413:KSE416 LCA413:LCA416 LLW413:LLW416 LVS413:LVS416 MFO413:MFO416 MPK413:MPK416 MZG413:MZG416 NJC413:NJC416 NSY413:NSY416 OCU413:OCU416 OMQ413:OMQ416 OWM413:OWM416 PGI413:PGI416 PQE413:PQE416 QAA413:QAA416 QJW413:QJW416 QTS413:QTS416 RDO413:RDO416 RNK413:RNK416 RXG413:RXG416 SHC413:SHC416 SQY413:SQY416 TAU413:TAU416 TKQ413:TKQ416 TUM413:TUM416 UEI413:UEI416 UOE413:UOE416 UYA413:UYA416 VHW413:VHW416 VRS413:VRS416 WBO413:WBO416 WLK413:WLK416 WVG413:WVG416 SQ413:SQ416 IW860 WVI860 IW823:IW824 SS823:SS824 ACO823:ACO824 AMK823:AMK824 AWG823:AWG824 BGC823:BGC824 BPY823:BPY824 BZU823:BZU824 CJQ823:CJQ824 CTM823:CTM824 DDI823:DDI824 DNE823:DNE824 DXA823:DXA824 EGW823:EGW824 EQS823:EQS824 FAO823:FAO824 FKK823:FKK824 FUG823:FUG824 GEC823:GEC824 GNY823:GNY824 GXU823:GXU824 HHQ823:HHQ824 HRM823:HRM824 IBI823:IBI824 ILE823:ILE824 IVA823:IVA824 JEW823:JEW824 JOS823:JOS824 JYO823:JYO824 KIK823:KIK824 KSG823:KSG824 LCC823:LCC824 LLY823:LLY824 LVU823:LVU824 MFQ823:MFQ824 MPM823:MPM824 MZI823:MZI824 NJE823:NJE824 NTA823:NTA824 OCW823:OCW824 OMS823:OMS824 OWO823:OWO824 PGK823:PGK824 PQG823:PQG824 QAC823:QAC824 QJY823:QJY824 QTU823:QTU824 RDQ823:RDQ824 RNM823:RNM824 RXI823:RXI824 SHE823:SHE824 SRA823:SRA824 TAW823:TAW824 TKS823:TKS824 TUO823:TUO824 UEK823:UEK824 UOG823:UOG824 UYC823:UYC824 VHY823:VHY824 VRU823:VRU824 WBQ823:WBQ824 WLM823:WLM824 WVI823:WVI824 IW840 SS840 ACO840 AMK840 AWG840 BGC840 BPY840 BZU840 CJQ840 CTM840 DDI840 DNE840 DXA840 EGW840 EQS840 FAO840 FKK840 FUG840 GEC840 GNY840 GXU840 HHQ840 HRM840 IBI840 ILE840 IVA840 JEW840 JOS840 JYO840 KIK840 KSG840 LCC840 LLY840 LVU840 MFQ840 MPM840 MZI840 NJE840 NTA840 OCW840 OMS840 OWO840 PGK840 PQG840 QAC840 QJY840 QTU840 RDQ840 RNM840 RXI840 SHE840 SRA840 TAW840 TKS840 TUO840 UEK840 UOG840 UYC840 VHY840 VRU840 WBQ840 WLM840 SS860 ACO860 AMK860 AWG860 BGC860 BPY860 BZU860 CJQ860 CTM860 DDI860 DNE860 DXA860 EGW860 EQS860 FAO860 FKK860 FUG860 GEC860 GNY860 GXU860 HHQ860 HRM860 IBI860 ILE860 IVA860 JEW860 JOS860 JYO860 KIK860 KSG860 LCC860 LLY860 LVU860 MFQ860 MPM860 MZI860 NJE860 NTA860 OCW860 OMS860 OWO860 PGK860 PQG860 QAC860 QJY860 QTU860 RDQ860 RNM860 RXI860 SHE860 SRA860 TAW860 TKS860 TUO860 UEK860 UOG860 UYC860 VHY860 VRU860 WBQ860 WVI840 WLM860 A903:A956 A823:A901 A616:A821 A170:A614 A127:A168 A6:A124 A1023:A1163">
      <formula1>"1월,2월,3월,4월,5월,6월,7월,8월,9월,10월,11월,12월"</formula1>
    </dataValidation>
    <dataValidation type="list" showInputMessage="1" showErrorMessage="1" sqref="WKS589 WUO589 IC589 RY589 ABU589 ALQ589 AVM589 BFI589 BPE589 BZA589 CIW589 CSS589 DCO589 DMK589 DWG589 EGC589 EPY589 EZU589 FJQ589 FTM589 GDI589 GNE589 GXA589 HGW589 HQS589 IAO589 IKK589 IUG589 JEC589 JNY589 JXU589 KHQ589 KRM589 LBI589 LLE589 LVA589 MEW589 MOS589 MYO589 NIK589 NSG589 OCC589 OLY589 OVU589 PFQ589 PPM589 PZI589 QJE589 QTA589 RCW589 RMS589 RWO589 SGK589 SQG589 TAC589 TJY589 TTU589 UDQ589 UNM589 UXI589 VHE589 VRA589 WAW589 JB413:JB416 SX355:SX356 ACT355:ACT356 AMP355:AMP356 AWL355:AWL356 BGH355:BGH356 BQD355:BQD356 BZZ355:BZZ356 CJV355:CJV356 CTR355:CTR356 DDN355:DDN356 DNJ355:DNJ356 DXF355:DXF356 EHB355:EHB356 EQX355:EQX356 FAT355:FAT356 FKP355:FKP356 FUL355:FUL356 GEH355:GEH356 GOD355:GOD356 GXZ355:GXZ356 HHV355:HHV356 HRR355:HRR356 IBN355:IBN356 ILJ355:ILJ356 IVF355:IVF356 JFB355:JFB356 JOX355:JOX356 JYT355:JYT356 KIP355:KIP356 KSL355:KSL356 LCH355:LCH356 LMD355:LMD356 LVZ355:LVZ356 MFV355:MFV356 MPR355:MPR356 MZN355:MZN356 NJJ355:NJJ356 NTF355:NTF356 ODB355:ODB356 OMX355:OMX356 OWT355:OWT356 PGP355:PGP356 PQL355:PQL356 QAH355:QAH356 QKD355:QKD356 QTZ355:QTZ356 RDV355:RDV356 RNR355:RNR356 RXN355:RXN356 SHJ355:SHJ356 SRF355:SRF356 TBB355:TBB356 TKX355:TKX356 TUT355:TUT356 UEP355:UEP356 UOL355:UOL356 UYH355:UYH356 VID355:VID356 VRZ355:VRZ356 WBV355:WBV356 WLR355:WLR356 WVN355:WVN356 JB355:JB356 ACT413:ACT416 AMP413:AMP416 AWL413:AWL416 BGH413:BGH416 BQD413:BQD416 BZZ413:BZZ416 CJV413:CJV416 CTR413:CTR416 DDN413:DDN416 DNJ413:DNJ416 DXF413:DXF416 EHB413:EHB416 EQX413:EQX416 FAT413:FAT416 FKP413:FKP416 FUL413:FUL416 GEH413:GEH416 GOD413:GOD416 GXZ413:GXZ416 HHV413:HHV416 HRR413:HRR416 IBN413:IBN416 ILJ413:ILJ416 IVF413:IVF416 JFB413:JFB416 JOX413:JOX416 JYT413:JYT416 KIP413:KIP416 KSL413:KSL416 LCH413:LCH416 LMD413:LMD416 LVZ413:LVZ416 MFV413:MFV416 MPR413:MPR416 MZN413:MZN416 NJJ413:NJJ416 NTF413:NTF416 ODB413:ODB416 OMX413:OMX416 OWT413:OWT416 PGP413:PGP416 PQL413:PQL416 QAH413:QAH416 QKD413:QKD416 QTZ413:QTZ416 RDV413:RDV416 RNR413:RNR416 RXN413:RXN416 SHJ413:SHJ416 SRF413:SRF416 TBB413:TBB416 TKX413:TKX416 TUT413:TUT416 UEP413:UEP416 UOL413:UOL416 UYH413:UYH416 VID413:VID416 VRZ413:VRZ416 WBV413:WBV416 WLR413:WLR416 WVN413:WVN416 SX413:SX416 JD860 SZ822:SZ824 ACV822:ACV824 AMR822:AMR824 AWN822:AWN824 BGJ822:BGJ824 BQF822:BQF824 CAB822:CAB824 CJX822:CJX824 CTT822:CTT824 DDP822:DDP824 DNL822:DNL824 DXH822:DXH824 EHD822:EHD824 EQZ822:EQZ824 FAV822:FAV824 FKR822:FKR824 FUN822:FUN824 GEJ822:GEJ824 GOF822:GOF824 GYB822:GYB824 HHX822:HHX824 HRT822:HRT824 IBP822:IBP824 ILL822:ILL824 IVH822:IVH824 JFD822:JFD824 JOZ822:JOZ824 JYV822:JYV824 KIR822:KIR824 KSN822:KSN824 LCJ822:LCJ824 LMF822:LMF824 LWB822:LWB824 MFX822:MFX824 MPT822:MPT824 MZP822:MZP824 NJL822:NJL824 NTH822:NTH824 ODD822:ODD824 OMZ822:OMZ824 OWV822:OWV824 PGR822:PGR824 PQN822:PQN824 QAJ822:QAJ824 QKF822:QKF824 QUB822:QUB824 RDX822:RDX824 RNT822:RNT824 RXP822:RXP824 SHL822:SHL824 SRH822:SRH824 TBD822:TBD824 TKZ822:TKZ824 TUV822:TUV824 UER822:UER824 UON822:UON824 UYJ822:UYJ824 VIF822:VIF824 VSB822:VSB824 WBX822:WBX824 WLT822:WLT824 WVP822:WVP824 JD822:JD824 JD840 SZ840 ACV840 AMR840 AWN840 BGJ840 BQF840 CAB840 CJX840 CTT840 DDP840 DNL840 DXH840 EHD840 EQZ840 FAV840 FKR840 FUN840 GEJ840 GOF840 GYB840 HHX840 HRT840 IBP840 ILL840 IVH840 JFD840 JOZ840 JYV840 KIR840 KSN840 LCJ840 LMF840 LWB840 MFX840 MPT840 MZP840 NJL840 NTH840 ODD840 OMZ840 OWV840 PGR840 PQN840 QAJ840 QKF840 QUB840 RDX840 RNT840 RXP840 SHL840 SRH840 TBD840 TKZ840 TUV840 UER840 UON840 UYJ840 VIF840 VSB840 WBX840 WLT840 SZ860 ACV860 AMR860 AWN860 BGJ860 BQF860 CAB860 CJX860 CTT860 DDP860 DNL860 DXH860 EHD860 EQZ860 FAV860 FKR860 FUN860 GEJ860 GOF860 GYB860 HHX860 HRT860 IBP860 ILL860 IVH860 JFD860 JOZ860 JYV860 KIR860 KSN860 LCJ860 LMF860 LWB860 MFX860 MPT860 MZP860 NJL860 NTH860 ODD860 OMZ860 OWV860 PGR860 PQN860 QAJ860 QKF860 QUB860 RDX860 RNT860 RXP860 SHL860 SRH860 TBD860 TKZ860 TUV860 UER860 UON860 UYJ860 VIF860 VSB860 WBX860 WLT860 WVP860 WVP840">
      <formula1>"O, X"</formula1>
    </dataValidation>
    <dataValidation type="list" showInputMessage="1" showErrorMessage="1" sqref="WAX589 WUP589 WKT589 ID589 RZ589 ABV589 ALR589 AVN589 BFJ589 BPF589 BZB589 CIX589 CST589 DCP589 DML589 DWH589 EGD589 EPZ589 EZV589 FJR589 FTN589 GDJ589 GNF589 GXB589 HGX589 HQT589 IAP589 IKL589 IUH589 JED589 JNZ589 JXV589 KHR589 KRN589 LBJ589 LLF589 LVB589 MEX589 MOT589 MYP589 NIL589 NSH589 OCD589 OLZ589 OVV589 PFR589 PPN589 PZJ589 QJF589 QTB589 RCX589 RMT589 RWP589 SGL589 SQH589 TAD589 TJZ589 TTV589 UDR589 UNN589 UXJ589 VHF589 VRB589 JC413:JC415 WVO355:WVO356 WLS355:WLS356 WBW355:WBW356 VSA355:VSA356 VIE355:VIE356 UYI355:UYI356 UOM355:UOM356 UEQ355:UEQ356 TUU355:TUU356 TKY355:TKY356 TBC355:TBC356 SRG355:SRG356 SHK355:SHK356 RXO355:RXO356 RNS355:RNS356 RDW355:RDW356 QUA355:QUA356 QKE355:QKE356 QAI355:QAI356 PQM355:PQM356 PGQ355:PGQ356 OWU355:OWU356 OMY355:OMY356 ODC355:ODC356 NTG355:NTG356 NJK355:NJK356 MZO355:MZO356 MPS355:MPS356 MFW355:MFW356 LWA355:LWA356 LME355:LME356 LCI355:LCI356 KSM355:KSM356 KIQ355:KIQ356 JYU355:JYU356 JOY355:JOY356 JFC355:JFC356 IVG355:IVG356 ILK355:ILK356 IBO355:IBO356 HRS355:HRS356 HHW355:HHW356 GYA355:GYA356 GOE355:GOE356 GEI355:GEI356 FUM355:FUM356 FKQ355:FKQ356 FAU355:FAU356 EQY355:EQY356 EHC355:EHC356 DXG355:DXG356 DNK355:DNK356 DDO355:DDO356 CTS355:CTS356 CJW355:CJW356 CAA355:CAA356 BQE355:BQE356 BGI355:BGI356 AWM355:AWM356 AMQ355:AMQ356 ACU355:ACU356 SY355:SY356 JC355:JC356 WVO413:WVO415 WLS413:WLS415 WBW413:WBW415 VSA413:VSA415 VIE413:VIE415 UYI413:UYI415 UOM413:UOM415 UEQ413:UEQ415 TUU413:TUU415 TKY413:TKY415 TBC413:TBC415 SRG413:SRG415 SHK413:SHK415 RXO413:RXO415 RNS413:RNS415 RDW413:RDW415 QUA413:QUA415 QKE413:QKE415 QAI413:QAI415 PQM413:PQM415 PGQ413:PGQ415 OWU413:OWU415 OMY413:OMY415 ODC413:ODC415 NTG413:NTG415 NJK413:NJK415 MZO413:MZO415 MPS413:MPS415 MFW413:MFW415 LWA413:LWA415 LME413:LME415 LCI413:LCI415 KSM413:KSM415 KIQ413:KIQ415 JYU413:JYU415 JOY413:JOY415 JFC413:JFC415 IVG413:IVG415 ILK413:ILK415 IBO413:IBO415 HRS413:HRS415 HHW413:HHW415 GYA413:GYA415 GOE413:GOE415 GEI413:GEI415 FUM413:FUM415 FKQ413:FKQ415 FAU413:FAU415 EQY413:EQY415 EHC413:EHC415 DXG413:DXG415 DNK413:DNK415 DDO413:DDO415 CTS413:CTS415 CJW413:CJW415 CAA413:CAA415 BQE413:BQE415 BGI413:BGI415 AWM413:AWM415 AMQ413:AMQ415 ACU413:ACU415 SY413:SY415 WVQ860 WVQ840 JE860 JE822:JE824 TA822:TA824 ACW822:ACW824 AMS822:AMS824 AWO822:AWO824 BGK822:BGK824 BQG822:BQG824 CAC822:CAC824 CJY822:CJY824 CTU822:CTU824 DDQ822:DDQ824 DNM822:DNM824 DXI822:DXI824 EHE822:EHE824 ERA822:ERA824 FAW822:FAW824 FKS822:FKS824 FUO822:FUO824 GEK822:GEK824 GOG822:GOG824 GYC822:GYC824 HHY822:HHY824 HRU822:HRU824 IBQ822:IBQ824 ILM822:ILM824 IVI822:IVI824 JFE822:JFE824 JPA822:JPA824 JYW822:JYW824 KIS822:KIS824 KSO822:KSO824 LCK822:LCK824 LMG822:LMG824 LWC822:LWC824 MFY822:MFY824 MPU822:MPU824 MZQ822:MZQ824 NJM822:NJM824 NTI822:NTI824 ODE822:ODE824 ONA822:ONA824 OWW822:OWW824 PGS822:PGS824 PQO822:PQO824 QAK822:QAK824 QKG822:QKG824 QUC822:QUC824 RDY822:RDY824 RNU822:RNU824 RXQ822:RXQ824 SHM822:SHM824 SRI822:SRI824 TBE822:TBE824 TLA822:TLA824 TUW822:TUW824 UES822:UES824 UOO822:UOO824 UYK822:UYK824 VIG822:VIG824 VSC822:VSC824 WBY822:WBY824 WLU822:WLU824 WVQ822:WVQ824 JE840 TA840 ACW840 AMS840 AWO840 BGK840 BQG840 CAC840 CJY840 CTU840 DDQ840 DNM840 DXI840 EHE840 ERA840 FAW840 FKS840 FUO840 GEK840 GOG840 GYC840 HHY840 HRU840 IBQ840 ILM840 IVI840 JFE840 JPA840 JYW840 KIS840 KSO840 LCK840 LMG840 LWC840 MFY840 MPU840 MZQ840 NJM840 NTI840 ODE840 ONA840 OWW840 PGS840 PQO840 QAK840 QKG840 QUC840 RDY840 RNU840 RXQ840 SHM840 SRI840 TBE840 TLA840 TUW840 UES840 UOO840 UYK840 VIG840 VSC840 WBY840 WLU840 K855 TA860 ACW860 AMS860 AWO860 BGK860 BQG860 CAC860 CJY860 CTU860 DDQ860 DNM860 DXI860 EHE860 ERA860 FAW860 FKS860 FUO860 GEK860 GOG860 GYC860 HHY860 HRU860 IBQ860 ILM860 IVI860 JFE860 JPA860 JYW860 KIS860 KSO860 LCK860 LMG860 LWC860 MFY860 MPU860 MZQ860 NJM860 NTI860 ODE860 ONA860 OWW860 PGS860 PQO860 QAK860 QKG860 QUC860 RDY860 RNU860 RXQ860 SHM860 SRI860 TBE860 TLA860 TUW860 UES860 UOO860 UYK860 VIG860 VSC860 WBY860 K851 WLU860 K805 H427">
      <formula1>"배전, 송전, 변전, 전력ICT, 영업요수금, 시설관리, 연구개발, 스마트그리드, 사옥/부동산"</formula1>
    </dataValidation>
    <dataValidation type="list" allowBlank="1" showInputMessage="1" showErrorMessage="1" sqref="D326:D327 C849 C596:C601 C642:C652 C369 C155 C97 C158:C159 C508:C513 C565:C566 C555:C556 C550:C551 C667 C886 C884 C1055 C1050:C1052 C1116:C1121 C894 D324">
      <formula1>"송전,변전,배전,전력구,토건(사옥건설 포함),전문,ICT,소방,기타"</formula1>
    </dataValidation>
    <dataValidation type="list" allowBlank="1" showInputMessage="1" showErrorMessage="1" sqref="H899:H900">
      <formula1>"김제환,오성각,박수정,곽유현,배대호,최지명,김명원,이원희,조경용,박안나,김중태,홍순용,서규원,김범식"</formula1>
    </dataValidation>
    <dataValidation type="custom" allowBlank="1" showInputMessage="1" showErrorMessage="1" sqref="D973">
      <formula1>"공종"</formula1>
    </dataValidation>
  </dataValidations>
  <printOptions horizontalCentered="1"/>
  <pageMargins left="0.39370078740157483" right="0.39370078740157483" top="0.78740157480314965" bottom="0.78740157480314965" header="0.51181102362204722" footer="0.51181102362204722"/>
  <pageSetup paperSize="9" scale="68" fitToHeight="10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5</vt:i4>
      </vt:variant>
    </vt:vector>
  </HeadingPairs>
  <TitlesOfParts>
    <vt:vector size="7" baseType="lpstr">
      <vt:lpstr>공사</vt:lpstr>
      <vt:lpstr>용역</vt:lpstr>
      <vt:lpstr>공사!Print_Area</vt:lpstr>
      <vt:lpstr>용역!Print_Area</vt:lpstr>
      <vt:lpstr>공사!Print_Titles</vt:lpstr>
      <vt:lpstr>용역!Print_Titles</vt:lpstr>
      <vt:lpstr>용역!공종</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kepco_user</cp:lastModifiedBy>
  <cp:lastPrinted>2016-02-02T01:06:09Z</cp:lastPrinted>
  <dcterms:created xsi:type="dcterms:W3CDTF">2008-05-26T06:05:20Z</dcterms:created>
  <dcterms:modified xsi:type="dcterms:W3CDTF">2016-02-04T06:50:56Z</dcterms:modified>
</cp:coreProperties>
</file>