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9200" windowHeight="11865" activeTab="3"/>
  </bookViews>
  <sheets>
    <sheet name="공사(전체)" sheetId="8" r:id="rId1"/>
    <sheet name="구매용역(전체)" sheetId="5" r:id="rId2"/>
    <sheet name="공사(본사)" sheetId="6" r:id="rId3"/>
    <sheet name="구매용역(본사)" sheetId="7" r:id="rId4"/>
  </sheets>
  <definedNames>
    <definedName name="_xlnm._FilterDatabase" localSheetId="0" hidden="1">'공사(전체)'!$C$119:$C$133</definedName>
  </definedNames>
  <calcPr calcId="125725"/>
</workbook>
</file>

<file path=xl/calcChain.xml><?xml version="1.0" encoding="utf-8"?>
<calcChain xmlns="http://schemas.openxmlformats.org/spreadsheetml/2006/main">
  <c r="J10" i="6"/>
  <c r="C6" i="8"/>
  <c r="I6"/>
  <c r="J6"/>
  <c r="K6"/>
  <c r="H6"/>
  <c r="I131"/>
  <c r="J131"/>
  <c r="K131"/>
  <c r="H131"/>
  <c r="I125"/>
  <c r="J125"/>
  <c r="K125"/>
  <c r="H125"/>
  <c r="I118"/>
  <c r="J118"/>
  <c r="K118"/>
  <c r="H118"/>
  <c r="I112"/>
  <c r="J112"/>
  <c r="K112"/>
  <c r="H112"/>
  <c r="I108"/>
  <c r="J108"/>
  <c r="K108"/>
  <c r="H108"/>
  <c r="I104"/>
  <c r="J104"/>
  <c r="K104"/>
  <c r="H104"/>
  <c r="I97"/>
  <c r="J97"/>
  <c r="K97"/>
  <c r="H97"/>
  <c r="I81"/>
  <c r="J81"/>
  <c r="K81"/>
  <c r="H81"/>
  <c r="I60"/>
  <c r="J60"/>
  <c r="K60"/>
  <c r="H60"/>
  <c r="C131"/>
  <c r="C125"/>
  <c r="C118"/>
  <c r="C112"/>
  <c r="C108"/>
  <c r="C104"/>
  <c r="C97"/>
  <c r="C81"/>
  <c r="C60"/>
  <c r="C7" i="7"/>
  <c r="I7"/>
  <c r="I21"/>
  <c r="I13"/>
  <c r="C21"/>
  <c r="C13"/>
  <c r="J6" i="6"/>
  <c r="I6"/>
  <c r="H6"/>
  <c r="I6" i="5"/>
  <c r="C6"/>
  <c r="I139"/>
  <c r="C139"/>
  <c r="I67"/>
  <c r="C67"/>
  <c r="J130" i="8"/>
  <c r="K127"/>
  <c r="J127"/>
  <c r="J111"/>
  <c r="J89"/>
  <c r="J88"/>
  <c r="J87"/>
  <c r="J86"/>
  <c r="J85"/>
  <c r="J84"/>
  <c r="J49"/>
  <c r="J48"/>
  <c r="J47"/>
  <c r="J46"/>
  <c r="J45"/>
  <c r="I44"/>
  <c r="J44" s="1"/>
  <c r="J43"/>
  <c r="J103"/>
  <c r="J102"/>
  <c r="J101"/>
  <c r="J107"/>
  <c r="J106"/>
  <c r="J56"/>
  <c r="J55"/>
  <c r="J42"/>
  <c r="J41"/>
  <c r="J126"/>
  <c r="J40"/>
  <c r="J116"/>
  <c r="J20"/>
  <c r="J117"/>
  <c r="J39"/>
  <c r="J38"/>
  <c r="J37"/>
  <c r="J36"/>
  <c r="J80"/>
  <c r="J79"/>
  <c r="J114"/>
  <c r="J78"/>
  <c r="J120"/>
  <c r="J119"/>
  <c r="J96"/>
  <c r="J95"/>
  <c r="J90"/>
  <c r="J77"/>
  <c r="J76"/>
  <c r="J75"/>
  <c r="J100"/>
  <c r="J68"/>
  <c r="J35"/>
  <c r="K35" s="1"/>
  <c r="J34"/>
  <c r="J33"/>
  <c r="J32"/>
  <c r="J62"/>
  <c r="J94"/>
  <c r="J61"/>
  <c r="J128"/>
  <c r="J9"/>
  <c r="J24"/>
  <c r="J23"/>
  <c r="J98"/>
  <c r="J7"/>
  <c r="J54"/>
  <c r="J53"/>
  <c r="J52"/>
  <c r="J51"/>
  <c r="J50"/>
  <c r="J29"/>
  <c r="J28"/>
  <c r="J27"/>
  <c r="J26"/>
  <c r="J59"/>
  <c r="J58"/>
  <c r="J8"/>
  <c r="J19"/>
  <c r="J18"/>
  <c r="H124"/>
  <c r="J30"/>
  <c r="J73"/>
  <c r="J122"/>
  <c r="J93"/>
  <c r="J66"/>
  <c r="J65"/>
  <c r="J64"/>
  <c r="J99"/>
  <c r="J72"/>
  <c r="J113"/>
  <c r="J63"/>
  <c r="J115"/>
  <c r="J22"/>
  <c r="J21"/>
  <c r="J71"/>
  <c r="J70"/>
  <c r="J69"/>
  <c r="J105"/>
  <c r="I76" i="5"/>
  <c r="I75"/>
  <c r="I74"/>
  <c r="J9" i="6" l="1"/>
  <c r="J8"/>
  <c r="J7"/>
</calcChain>
</file>

<file path=xl/sharedStrings.xml><?xml version="1.0" encoding="utf-8"?>
<sst xmlns="http://schemas.openxmlformats.org/spreadsheetml/2006/main" count="2172" uniqueCount="886">
  <si>
    <t>(단위 : 천원)</t>
    <phoneticPr fontId="4" type="noConversion"/>
  </si>
  <si>
    <t>부서명</t>
    <phoneticPr fontId="4" type="noConversion"/>
  </si>
  <si>
    <t>총공사예정금액</t>
    <phoneticPr fontId="4" type="noConversion"/>
  </si>
  <si>
    <t>본부</t>
    <phoneticPr fontId="4" type="noConversion"/>
  </si>
  <si>
    <t>지사</t>
    <phoneticPr fontId="4" type="noConversion"/>
  </si>
  <si>
    <t>계</t>
    <phoneticPr fontId="4" type="noConversion"/>
  </si>
  <si>
    <t>공사계약  합계</t>
    <phoneticPr fontId="4" type="noConversion"/>
  </si>
  <si>
    <t>토목</t>
  </si>
  <si>
    <t>~</t>
    <phoneticPr fontId="4" type="noConversion"/>
  </si>
  <si>
    <t>제한경쟁</t>
    <phoneticPr fontId="4" type="noConversion"/>
  </si>
  <si>
    <t>예산확정</t>
  </si>
  <si>
    <t>토목</t>
    <phoneticPr fontId="4" type="noConversion"/>
  </si>
  <si>
    <t>예산확정</t>
    <phoneticPr fontId="4" type="noConversion"/>
  </si>
  <si>
    <t>일반경쟁</t>
  </si>
  <si>
    <t>구  분</t>
    <phoneticPr fontId="4" type="noConversion"/>
  </si>
  <si>
    <t>품명(건명)</t>
    <phoneticPr fontId="4" type="noConversion"/>
  </si>
  <si>
    <t>수량</t>
    <phoneticPr fontId="4" type="noConversion"/>
  </si>
  <si>
    <t>단위</t>
    <phoneticPr fontId="4" type="noConversion"/>
  </si>
  <si>
    <t>구매예정금액 (예산액)</t>
    <phoneticPr fontId="4" type="noConversion"/>
  </si>
  <si>
    <t>발주시기</t>
    <phoneticPr fontId="4" type="noConversion"/>
  </si>
  <si>
    <t>비  고</t>
    <phoneticPr fontId="4" type="noConversion"/>
  </si>
  <si>
    <t>(일반용역/ 기술용역)</t>
    <phoneticPr fontId="4" type="noConversion"/>
  </si>
  <si>
    <t>구매용역계약</t>
    <phoneticPr fontId="4" type="noConversion"/>
  </si>
  <si>
    <t>합계</t>
    <phoneticPr fontId="4" type="noConversion"/>
  </si>
  <si>
    <t>지급자재</t>
    <phoneticPr fontId="4" type="noConversion"/>
  </si>
  <si>
    <t>사업별</t>
    <phoneticPr fontId="4" type="noConversion"/>
  </si>
  <si>
    <t>공종</t>
    <phoneticPr fontId="4" type="noConversion"/>
  </si>
  <si>
    <t>공사명</t>
    <phoneticPr fontId="4" type="noConversion"/>
  </si>
  <si>
    <t>주요공사개요</t>
    <phoneticPr fontId="4" type="noConversion"/>
  </si>
  <si>
    <t>발주방법</t>
    <phoneticPr fontId="4" type="noConversion"/>
  </si>
  <si>
    <t>공사비</t>
    <phoneticPr fontId="4" type="noConversion"/>
  </si>
  <si>
    <t>2011년 공사비</t>
    <phoneticPr fontId="4" type="noConversion"/>
  </si>
  <si>
    <t>총공사기간</t>
    <phoneticPr fontId="4" type="noConversion"/>
  </si>
  <si>
    <t>계획근거자료</t>
    <phoneticPr fontId="4" type="noConversion"/>
  </si>
  <si>
    <t>기타</t>
    <phoneticPr fontId="4" type="noConversion"/>
  </si>
  <si>
    <t>규    격</t>
    <phoneticPr fontId="4" type="noConversion"/>
  </si>
  <si>
    <t xml:space="preserve">용도(내용)   </t>
    <phoneticPr fontId="4" type="noConversion"/>
  </si>
  <si>
    <t>°</t>
  </si>
  <si>
    <t>구매,용역</t>
    <phoneticPr fontId="1" type="noConversion"/>
  </si>
  <si>
    <t>2011년도 3/4분기 공사 발주계획(전체)</t>
    <phoneticPr fontId="4" type="noConversion"/>
  </si>
  <si>
    <t>2011년도 3/4분기 구매 및 용역 발주계획(전체)</t>
    <phoneticPr fontId="4" type="noConversion"/>
  </si>
  <si>
    <t>2011년도 3/4분기 공사 발주계획(본사)</t>
    <phoneticPr fontId="4" type="noConversion"/>
  </si>
  <si>
    <t>2011년도 3/4분기 구매 및 용역 발주계획(본사)</t>
    <phoneticPr fontId="4" type="noConversion"/>
  </si>
  <si>
    <t>연기대금</t>
  </si>
  <si>
    <t>토목,건축</t>
  </si>
  <si>
    <t>신안권역토건공사</t>
  </si>
  <si>
    <t>안삼가공시설 1식, 부속시설1식
약초건조시설1식,모노레일 300m,
전통담장정비 600m</t>
  </si>
  <si>
    <t>제한경쟁</t>
  </si>
  <si>
    <t>~</t>
  </si>
  <si>
    <t>설계중</t>
  </si>
  <si>
    <t>유지관리사업</t>
  </si>
  <si>
    <t>환경</t>
  </si>
  <si>
    <t>업성지구 단기수질개선대책</t>
  </si>
  <si>
    <t>물순환장치 1식</t>
  </si>
  <si>
    <t>기계,전기,지질</t>
  </si>
  <si>
    <t>논산권역농어업에너지이용효율화사업</t>
  </si>
  <si>
    <t>지열냉난방시스템 6농가</t>
  </si>
  <si>
    <t>사산지구 소규모용수개발사업</t>
  </si>
  <si>
    <t>양수장 1개소, 용수로1.68km</t>
  </si>
  <si>
    <t>건축</t>
  </si>
  <si>
    <t>도둔지구어촌시범마을</t>
  </si>
  <si>
    <t>마을복지관 1동, 체험관 1동</t>
  </si>
  <si>
    <t>예산</t>
  </si>
  <si>
    <t>수리시설개보수</t>
  </si>
  <si>
    <t>전기</t>
  </si>
  <si>
    <t>홍북지구 수리시설개보수사업 전기공사</t>
  </si>
  <si>
    <t>옥외큐비클 및 선로교체 3개소</t>
  </si>
  <si>
    <t>전기,
기계설비 외</t>
  </si>
  <si>
    <t>예산1권역농어업에너지에너지이용효율화공사</t>
  </si>
  <si>
    <t>지열난방 12,737㎡</t>
  </si>
  <si>
    <t>부여</t>
  </si>
  <si>
    <t>구매</t>
  </si>
  <si>
    <t>수중모터펌프</t>
  </si>
  <si>
    <t>Φ250×11.0KW×6P 외</t>
  </si>
  <si>
    <t>저석외 3지구 농경지리모델링사업 기계자재 제조.구매</t>
  </si>
  <si>
    <t>대</t>
  </si>
  <si>
    <t>지급자재</t>
  </si>
  <si>
    <t>큐비클</t>
  </si>
  <si>
    <t>380V 기동반</t>
  </si>
  <si>
    <t>저석외 2지구 농경지리모델링사업 전기자재 제조.구매</t>
  </si>
  <si>
    <t>면</t>
  </si>
  <si>
    <t>천정주행기중기</t>
  </si>
  <si>
    <t>전동싱글 2ton×4.8m 외</t>
  </si>
  <si>
    <t>저석외 1지구 농경지리모델링사업 기중기 제조.구매</t>
  </si>
  <si>
    <t>기</t>
  </si>
  <si>
    <t>서천</t>
  </si>
  <si>
    <t>권양기</t>
  </si>
  <si>
    <t>연동식 2.2kw</t>
  </si>
  <si>
    <t>삼산1지구 배수개선사업 지급자재</t>
  </si>
  <si>
    <t>수배전반</t>
  </si>
  <si>
    <t>식</t>
  </si>
  <si>
    <t>수중축류펌프</t>
  </si>
  <si>
    <t>1,350mm×250kw</t>
  </si>
  <si>
    <t>제진기</t>
  </si>
  <si>
    <t>1식</t>
  </si>
  <si>
    <t>보령</t>
  </si>
  <si>
    <t>집중물관리시스템</t>
  </si>
  <si>
    <t>남포지구 배수개선사업</t>
  </si>
  <si>
    <t>CCTV 제조구매설치</t>
  </si>
  <si>
    <t>스피드돔형</t>
  </si>
  <si>
    <t>원거리 시설물에 영상장비를 통한 무인감시</t>
  </si>
  <si>
    <t>서산태안</t>
  </si>
  <si>
    <t>모르타르</t>
  </si>
  <si>
    <t>청삭지구 배수개선사업</t>
  </si>
  <si>
    <t>㎥</t>
  </si>
  <si>
    <t>축조식환경블록</t>
  </si>
  <si>
    <t>본</t>
  </si>
  <si>
    <t>철   근</t>
  </si>
  <si>
    <t>D13,D16,D19,D22</t>
  </si>
  <si>
    <t>00지구 배수개선사업 지급자재</t>
  </si>
  <si>
    <t>ton</t>
  </si>
  <si>
    <t>지사명</t>
    <phoneticPr fontId="1" type="noConversion"/>
  </si>
  <si>
    <t>용역</t>
  </si>
  <si>
    <t>세부설계</t>
  </si>
  <si>
    <t>기술용역</t>
  </si>
  <si>
    <t>내현권역농촌마을종합개발사업</t>
  </si>
  <si>
    <t>탑정호권역 농촌마을종합개발사업</t>
  </si>
  <si>
    <t>일반용역</t>
  </si>
  <si>
    <t>지역역량강화(S/W)용역</t>
  </si>
  <si>
    <t>건설폐기물</t>
  </si>
  <si>
    <t>증연지구 배수개선사업 폐기물처리용역</t>
  </si>
  <si>
    <t>Web-GIS 관리시스템</t>
  </si>
  <si>
    <t>농촌용수물관리정보화사업 시스템 구축</t>
  </si>
  <si>
    <t>오촌권역 농촌마을종합개발사업</t>
  </si>
  <si>
    <t>오촌권역 농촌마을종합개발사업 지역역량강화사업용역</t>
  </si>
  <si>
    <t>대호담수지내용적측량</t>
  </si>
  <si>
    <t>유지관리 물수지 분석</t>
  </si>
  <si>
    <t>강원지역본부</t>
  </si>
  <si>
    <t>환경사업팀</t>
  </si>
  <si>
    <t>지하수사업</t>
  </si>
  <si>
    <t>지질</t>
  </si>
  <si>
    <t>지하수자원관리사업 관측정 보호시설 공사</t>
  </si>
  <si>
    <t>보호시설 3식</t>
  </si>
  <si>
    <t>최저가낙찰제</t>
  </si>
  <si>
    <t>하리농공단지 지하수이용시설 설치</t>
  </si>
  <si>
    <t>이용시설 설치 4식</t>
  </si>
  <si>
    <t>철원</t>
  </si>
  <si>
    <t>폴리에틸렌 피복강관</t>
  </si>
  <si>
    <t>φ1000 × 9 t</t>
  </si>
  <si>
    <t>철동지구 용수체계재편사업 지급자재</t>
  </si>
  <si>
    <t>m</t>
  </si>
  <si>
    <t>φ800 × 7 t</t>
  </si>
  <si>
    <t>PE관</t>
  </si>
  <si>
    <t>φ550</t>
  </si>
  <si>
    <t>용역</t>
    <phoneticPr fontId="4" type="noConversion"/>
  </si>
  <si>
    <t>기술용역</t>
    <phoneticPr fontId="4" type="noConversion"/>
  </si>
  <si>
    <t>식</t>
    <phoneticPr fontId="4" type="noConversion"/>
  </si>
  <si>
    <t>2011.10</t>
    <phoneticPr fontId="4" type="noConversion"/>
  </si>
  <si>
    <t>홍천춘천</t>
  </si>
  <si>
    <t>임목폐기물처리</t>
  </si>
  <si>
    <t>개운지구 성토장 임목폐기물 위탁처리</t>
  </si>
  <si>
    <t>대단위(간척)</t>
    <phoneticPr fontId="4" type="noConversion"/>
  </si>
  <si>
    <t>구매</t>
    <phoneticPr fontId="4" type="noConversion"/>
  </si>
  <si>
    <t>개</t>
    <phoneticPr fontId="4" type="noConversion"/>
  </si>
  <si>
    <t>본사</t>
  </si>
  <si>
    <t>수자원관리처</t>
  </si>
  <si>
    <t>농업인 만족도 설문조사</t>
    <phoneticPr fontId="4" type="noConversion"/>
  </si>
  <si>
    <t>일반용역</t>
    <phoneticPr fontId="4" type="noConversion"/>
  </si>
  <si>
    <t>수자원관리 종합평가 반영용</t>
    <phoneticPr fontId="4" type="noConversion"/>
  </si>
  <si>
    <t>새만금개발처</t>
    <phoneticPr fontId="4" type="noConversion"/>
  </si>
  <si>
    <t>새만금지구 농업용지 5공구 조성공사</t>
    <phoneticPr fontId="4" type="noConversion"/>
  </si>
  <si>
    <t>단지조성 1,513ha</t>
    <phoneticPr fontId="4" type="noConversion"/>
  </si>
  <si>
    <t>최저가낙찰제</t>
    <phoneticPr fontId="4" type="noConversion"/>
  </si>
  <si>
    <t>미정</t>
    <phoneticPr fontId="4" type="noConversion"/>
  </si>
  <si>
    <t>설계중</t>
    <phoneticPr fontId="4" type="noConversion"/>
  </si>
  <si>
    <t>새만금지구 만경7공구 방수제조성공사</t>
    <phoneticPr fontId="4" type="noConversion"/>
  </si>
  <si>
    <t>방수제 4.2km 등</t>
    <phoneticPr fontId="4" type="noConversion"/>
  </si>
  <si>
    <t>새만금지구 동진2공구 방수제조성공사</t>
    <phoneticPr fontId="4" type="noConversion"/>
  </si>
  <si>
    <t>방수제 0.5km 등</t>
    <phoneticPr fontId="4" type="noConversion"/>
  </si>
  <si>
    <t>용역</t>
    <phoneticPr fontId="4" type="noConversion"/>
  </si>
  <si>
    <t>새만금방수제 명소화사업
마스터플랜수립 용역</t>
    <phoneticPr fontId="4" type="noConversion"/>
  </si>
  <si>
    <t>기술용역</t>
    <phoneticPr fontId="4" type="noConversion"/>
  </si>
  <si>
    <t>새만금방조제 부지를 활용한
휴양, 생태, 관광 등 개발계획 수립</t>
    <phoneticPr fontId="4" type="noConversion"/>
  </si>
  <si>
    <t>환경지질처</t>
  </si>
  <si>
    <t>자동수위측정기</t>
    <phoneticPr fontId="4" type="noConversion"/>
  </si>
  <si>
    <t>20m이상</t>
    <phoneticPr fontId="4" type="noConversion"/>
  </si>
  <si>
    <t>지하수개발수탁사업에 활용</t>
    <phoneticPr fontId="4" type="noConversion"/>
  </si>
  <si>
    <t>대</t>
    <phoneticPr fontId="4" type="noConversion"/>
  </si>
  <si>
    <t>구매</t>
    <phoneticPr fontId="4" type="noConversion"/>
  </si>
  <si>
    <t>자연전위 자동측정기 구매</t>
    <phoneticPr fontId="4" type="noConversion"/>
  </si>
  <si>
    <r>
      <t>C</t>
    </r>
    <r>
      <rPr>
        <sz val="11"/>
        <color theme="1"/>
        <rFont val="맑은 고딕"/>
        <family val="2"/>
        <charset val="129"/>
        <scheme val="minor"/>
      </rPr>
      <t>DMA형</t>
    </r>
    <phoneticPr fontId="4" type="noConversion"/>
  </si>
  <si>
    <t>재해예방 계측시스템 설치사업</t>
    <phoneticPr fontId="4" type="noConversion"/>
  </si>
  <si>
    <t>자동 수위측정기 구매</t>
    <phoneticPr fontId="4" type="noConversion"/>
  </si>
  <si>
    <t>제작자 규격</t>
    <phoneticPr fontId="4" type="noConversion"/>
  </si>
  <si>
    <t>set</t>
    <phoneticPr fontId="4" type="noConversion"/>
  </si>
  <si>
    <t>정화검증 용역</t>
    <phoneticPr fontId="4" type="noConversion"/>
  </si>
  <si>
    <t>구)도하단 토양오염정화사업 검증</t>
    <phoneticPr fontId="4" type="noConversion"/>
  </si>
  <si>
    <t>식</t>
    <phoneticPr fontId="4" type="noConversion"/>
  </si>
  <si>
    <t>영산강사업단</t>
  </si>
  <si>
    <t>대단위(간척)</t>
  </si>
  <si>
    <t>영산강3-1지구 성산1공구 토목공사</t>
  </si>
  <si>
    <t>양수장1개소, 용수로72.6km</t>
  </si>
  <si>
    <t>정보화추진처</t>
    <phoneticPr fontId="4" type="noConversion"/>
  </si>
  <si>
    <t>열린협업시스템 유지보수용역</t>
    <phoneticPr fontId="4" type="noConversion"/>
  </si>
  <si>
    <t>열린협업시스템 유지보수</t>
    <phoneticPr fontId="4" type="noConversion"/>
  </si>
  <si>
    <r>
      <t>2</t>
    </r>
    <r>
      <rPr>
        <sz val="11"/>
        <color theme="1"/>
        <rFont val="맑은 고딕"/>
        <family val="2"/>
        <charset val="129"/>
        <scheme val="minor"/>
      </rPr>
      <t>011년 업무용 PC</t>
    </r>
    <phoneticPr fontId="4" type="noConversion"/>
  </si>
  <si>
    <r>
      <t>i</t>
    </r>
    <r>
      <rPr>
        <sz val="11"/>
        <color theme="1"/>
        <rFont val="맑은 고딕"/>
        <family val="2"/>
        <charset val="129"/>
        <scheme val="minor"/>
      </rPr>
      <t>5 2500</t>
    </r>
    <phoneticPr fontId="4" type="noConversion"/>
  </si>
  <si>
    <t>2011년 업무용 PC 구입</t>
    <phoneticPr fontId="4" type="noConversion"/>
  </si>
  <si>
    <t>본사</t>
    <phoneticPr fontId="1" type="noConversion"/>
  </si>
  <si>
    <t>농지은행처</t>
    <phoneticPr fontId="1" type="noConversion"/>
  </si>
  <si>
    <t>용역</t>
    <phoneticPr fontId="1" type="noConversion"/>
  </si>
  <si>
    <t>농지은행포탈 재구축 용역</t>
    <phoneticPr fontId="1" type="noConversion"/>
  </si>
  <si>
    <t>경지경사도측정 DB구축 감리 용역</t>
    <phoneticPr fontId="1" type="noConversion"/>
  </si>
  <si>
    <t>일반용역</t>
    <phoneticPr fontId="1" type="noConversion"/>
  </si>
  <si>
    <t>식</t>
    <phoneticPr fontId="1" type="noConversion"/>
  </si>
  <si>
    <t>사이트개편</t>
    <phoneticPr fontId="1" type="noConversion"/>
  </si>
  <si>
    <t>감리</t>
    <phoneticPr fontId="1" type="noConversion"/>
  </si>
  <si>
    <t>경북지역본부</t>
  </si>
  <si>
    <t>대곡지구 지표수보강개발사업</t>
  </si>
  <si>
    <t>여방수L=136m,제당덧쌓기H=3.8m외</t>
  </si>
  <si>
    <t>충효지구 수리시설개보수사업</t>
  </si>
  <si>
    <t>송수관로L=2,920m 외</t>
  </si>
  <si>
    <t>내태지구 수리시설개보수사업</t>
  </si>
  <si>
    <t>여방수L=110m,제당숭상H=0.4m</t>
  </si>
  <si>
    <t>화곡지구 수리시설개보수사업</t>
  </si>
  <si>
    <t>용수로L=8,066m</t>
  </si>
  <si>
    <t>기계</t>
  </si>
  <si>
    <t>지열난방설치사업</t>
  </si>
  <si>
    <t>지열난방1식</t>
  </si>
  <si>
    <t>일반수탁사업</t>
  </si>
  <si>
    <t>전문</t>
  </si>
  <si>
    <t>낙동사격장 안전구역</t>
  </si>
  <si>
    <t>주택철거 공사 25세대</t>
  </si>
  <si>
    <t>설계완료</t>
  </si>
  <si>
    <t>지정폐기물 철거공사</t>
  </si>
  <si>
    <t>농경지리모델링사업</t>
  </si>
  <si>
    <t>신암지구 농경지리모델링사업 전기공사</t>
  </si>
  <si>
    <t>양수장 5개소(수중모타펌프형식)</t>
  </si>
  <si>
    <t>도승인</t>
  </si>
  <si>
    <t>4대강</t>
  </si>
  <si>
    <t>장곡지구 전기공사</t>
  </si>
  <si>
    <t>양수장 및 맨홀펌프 전기공사</t>
  </si>
  <si>
    <t>용수로 7.0km</t>
  </si>
  <si>
    <t>문경지사사옥리모델링</t>
  </si>
  <si>
    <t xml:space="preserve">사옥지하1층,지상3층 686.8㎡ </t>
  </si>
  <si>
    <t>용대지구 토목공사</t>
  </si>
  <si>
    <t>저수지2개소, 취입보 2개소</t>
  </si>
  <si>
    <t>신안지구 토목공사</t>
  </si>
  <si>
    <t>용배수로 6조 2.4Km</t>
  </si>
  <si>
    <t>조경</t>
  </si>
  <si>
    <t>운동장 조경</t>
  </si>
  <si>
    <t>토건
기계</t>
  </si>
  <si>
    <t>교실리모델링624.6㎡
신축381.6㎡(식당,영상교육장)
사택리모델링47.52㎡
창고리모델링52.32㎡
화장실26.4㎡
부대공사 1식</t>
  </si>
  <si>
    <t>통신</t>
  </si>
  <si>
    <t xml:space="preserve">교실리모델링624.6㎡
신축381.6㎡(식당,영상교육장)
사택리모델링47.52㎡
</t>
  </si>
  <si>
    <t>가산지구 전원마을조성사업(토목)</t>
  </si>
  <si>
    <t>택지조성 : 28,932㎡(단독
              주택22가구)
토공 1식,우수공1식,오수공1식,상수공 1식,부대공기타 1식</t>
  </si>
  <si>
    <t>농어촌지역사업</t>
  </si>
  <si>
    <t>대니골권역 건축공사</t>
  </si>
  <si>
    <t>건강체험실,오설지수변공원</t>
  </si>
  <si>
    <t>자체사업</t>
  </si>
  <si>
    <t>금포지구 토목공사</t>
  </si>
  <si>
    <t>농로포장1,940m,교량4개소</t>
  </si>
  <si>
    <t>기호권역 농촌마을 S/W</t>
  </si>
  <si>
    <t>S/W 사업</t>
  </si>
  <si>
    <t>길안권역 농촌마을 S/W</t>
  </si>
  <si>
    <t>지열난방설계</t>
  </si>
  <si>
    <t>지열난방 설계</t>
  </si>
  <si>
    <t>낙동사격장폐기물처리용역</t>
  </si>
  <si>
    <t>폐기물 처리</t>
  </si>
  <si>
    <t>육동지구 임목폐기물처리</t>
  </si>
  <si>
    <t>육동지구 농촌용수개발사업 임목폐기물처리용</t>
  </si>
  <si>
    <t>지역역량강화(S/W)사업</t>
  </si>
  <si>
    <t>고래불권역 지역역량강화사업</t>
  </si>
  <si>
    <t>예주권역 지역역량강화사업</t>
  </si>
  <si>
    <t>본</t>
    <phoneticPr fontId="4" type="noConversion"/>
  </si>
  <si>
    <t>PE 직관(압력관1종)</t>
  </si>
  <si>
    <t>시험용 기자재</t>
    <phoneticPr fontId="4" type="noConversion"/>
  </si>
  <si>
    <t>폐석고매립시설대기질조사등</t>
  </si>
  <si>
    <t>남해화학폐기물매립시설안정성평가연구('11~'12)</t>
  </si>
  <si>
    <t>농어촌연구원</t>
    <phoneticPr fontId="1" type="noConversion"/>
  </si>
  <si>
    <t>정밀안전진단 시추조사 용역(3공구)</t>
  </si>
  <si>
    <t>정밀안전진단 시추조사 용역(4공구)</t>
  </si>
  <si>
    <t>농어촌지역사업</t>
    <phoneticPr fontId="4" type="noConversion"/>
  </si>
  <si>
    <t>군산</t>
    <phoneticPr fontId="4" type="noConversion"/>
  </si>
  <si>
    <t>접산1지구기계화경작로</t>
    <phoneticPr fontId="4" type="noConversion"/>
  </si>
  <si>
    <t>콘크리트포장0.33km</t>
    <phoneticPr fontId="4" type="noConversion"/>
  </si>
  <si>
    <t>도승인</t>
    <phoneticPr fontId="4" type="noConversion"/>
  </si>
  <si>
    <t>고창</t>
    <phoneticPr fontId="4" type="noConversion"/>
  </si>
  <si>
    <t>토건</t>
    <phoneticPr fontId="4" type="noConversion"/>
  </si>
  <si>
    <t>무장읍성 권역 거점면</t>
    <phoneticPr fontId="4" type="noConversion"/>
  </si>
  <si>
    <t>문화센터1식, 시장정비1식</t>
    <phoneticPr fontId="4" type="noConversion"/>
  </si>
  <si>
    <t>일반경쟁</t>
    <phoneticPr fontId="4" type="noConversion"/>
  </si>
  <si>
    <t>승인중</t>
    <phoneticPr fontId="4" type="noConversion"/>
  </si>
  <si>
    <t>고창복분자 농공단지조성사업</t>
    <phoneticPr fontId="4" type="noConversion"/>
  </si>
  <si>
    <t>단지조성 A=196,680㎡</t>
    <phoneticPr fontId="4" type="noConversion"/>
  </si>
  <si>
    <t>순천광양여수</t>
  </si>
  <si>
    <t>금천권역 농촌마을종합개발사업</t>
  </si>
  <si>
    <t>커뮤니티센터1식</t>
  </si>
  <si>
    <t>심사중</t>
  </si>
  <si>
    <t>백학동권역 농촌마을종합개발 농촌체험장</t>
  </si>
  <si>
    <t>건축물 및 부대토목 1식</t>
  </si>
  <si>
    <t>봉강권역 농촌마을종합개발 2단계</t>
  </si>
  <si>
    <t>전통서당복원</t>
  </si>
  <si>
    <t>인가중</t>
  </si>
  <si>
    <t>전시실</t>
  </si>
  <si>
    <t>지본지구 토목공사</t>
  </si>
  <si>
    <t>저수지2개소</t>
  </si>
  <si>
    <t>2011.09</t>
  </si>
  <si>
    <t>담양</t>
  </si>
  <si>
    <t>철.콘</t>
  </si>
  <si>
    <t>용면지구일반수탁사업</t>
  </si>
  <si>
    <t>용수로개거</t>
  </si>
  <si>
    <t>전자입찰</t>
  </si>
  <si>
    <t>화순</t>
  </si>
  <si>
    <t>유천지구 농어촌테마공원 조성사업</t>
  </si>
  <si>
    <t>전시관,홍보관신축,쉼터조성,개발면적 11천㎡</t>
  </si>
  <si>
    <t>시행계획승인</t>
  </si>
  <si>
    <t>잠업권역 농촌마을 등산로정비외1개사업</t>
  </si>
  <si>
    <t>등산로 정비 1.0 km, 마을생활환경정비6개소</t>
  </si>
  <si>
    <t>철콘</t>
  </si>
  <si>
    <t>화순읍 삼천리 농로개설사업</t>
  </si>
  <si>
    <t>개거 및 농로설치 L=350m</t>
  </si>
  <si>
    <t>함평</t>
  </si>
  <si>
    <t>대동지구 저수지 둑높이기사업 이주단지조성공사</t>
  </si>
  <si>
    <t>흙쌓기 19,994㎥,우수공,오수공,포장공등</t>
  </si>
  <si>
    <t>개러반</t>
  </si>
  <si>
    <t>백학동권역 농촌체험장 이동숙박차량</t>
  </si>
  <si>
    <t>시스템에어콘</t>
  </si>
  <si>
    <t>봉강권역 2단계 전시실 실내</t>
  </si>
  <si>
    <t>구례</t>
  </si>
  <si>
    <t>HD13,HD16,HD19 외</t>
  </si>
  <si>
    <t>문수지구 둑높이기사업 지급자재</t>
  </si>
  <si>
    <t>레미콘</t>
  </si>
  <si>
    <t>25-27-15,25-27-12 외</t>
  </si>
  <si>
    <t>M3</t>
  </si>
  <si>
    <t>효곡지구 둑높이기사업 지급자재</t>
  </si>
  <si>
    <t>V.R관</t>
  </si>
  <si>
    <t>D800,D1000</t>
  </si>
  <si>
    <t>보성</t>
  </si>
  <si>
    <t>권양기카바</t>
  </si>
  <si>
    <t>핸들형4톤</t>
  </si>
  <si>
    <t>복내지구 수리시설개보수사업 지급자재</t>
  </si>
  <si>
    <t>25-21-08,40-18-08</t>
  </si>
  <si>
    <t>대동지구 둑높이기사업 이주단지조성공사 지급자재</t>
  </si>
  <si>
    <t>아스콘</t>
  </si>
  <si>
    <t>WC-2(#78), BB-2(#467)</t>
  </si>
  <si>
    <t>철근</t>
  </si>
  <si>
    <t>파형강관</t>
  </si>
  <si>
    <t>D250, D450, D700</t>
  </si>
  <si>
    <t>진도</t>
  </si>
  <si>
    <t>OA가구 구매</t>
  </si>
  <si>
    <t>책상등</t>
  </si>
  <si>
    <t>사무실 비품</t>
  </si>
  <si>
    <t>나주</t>
  </si>
  <si>
    <t>담양지구농경지리모델링사업폐기물처리용역</t>
  </si>
  <si>
    <t>폐기물처리용역</t>
  </si>
  <si>
    <t>톤</t>
  </si>
  <si>
    <t>고흥</t>
  </si>
  <si>
    <t>어업권피해보상 연구 용역</t>
  </si>
  <si>
    <t>오도지구 배수개선사업 어업권피해보상 연구 용역</t>
  </si>
  <si>
    <t>해남</t>
  </si>
  <si>
    <t>비슬권역 농촌마을 세부설계</t>
  </si>
  <si>
    <t>비슬권역 농촌마을 S/W</t>
  </si>
  <si>
    <t>지역역량강화</t>
  </si>
  <si>
    <t>지역역량강화사업용역</t>
  </si>
  <si>
    <t>월야 거점권역 종합정비 지역역량강화사업용역</t>
  </si>
  <si>
    <t>장성</t>
  </si>
  <si>
    <t>삼서권역농촌마을종합개발사업</t>
  </si>
  <si>
    <t>지역역량강화사업(S/W)</t>
  </si>
  <si>
    <t>둔전지구 방조제개보수사업 폐기물</t>
  </si>
  <si>
    <t>폐기물처리 용역</t>
  </si>
  <si>
    <t>목리 및 봉두지구 시설원예 용역설계</t>
  </si>
  <si>
    <t>농어업에너지이용효율화사업 시설원예 용역설계</t>
  </si>
  <si>
    <t>강진 및 완도권역 수산 용역설계</t>
  </si>
  <si>
    <t>농어업에너지이용효율화사업 수산분야 용역설계</t>
  </si>
  <si>
    <t>농어촌개발처</t>
    <phoneticPr fontId="4" type="noConversion"/>
  </si>
  <si>
    <t>전원마을 사업타당성 검토</t>
  </si>
  <si>
    <t>전원마을 자체사업 사업타당성 검토 의뢰</t>
  </si>
  <si>
    <t>보청지구 저수지둑높이기사업 지급자재</t>
  </si>
  <si>
    <t>신근지구 배수개선</t>
  </si>
  <si>
    <t>배수문 교체
배수로 6조 5km
용수로 7조 1.5km</t>
  </si>
  <si>
    <t>2013.12.</t>
  </si>
  <si>
    <t>오남지구 영농편익사업</t>
  </si>
  <si>
    <t>피앵지 5EA</t>
  </si>
  <si>
    <t>풍계지구 영농편익사업</t>
  </si>
  <si>
    <t>진입로(라멘) 2EA
피앵지 1EA</t>
  </si>
  <si>
    <t>대당지구 수리시설개보수</t>
  </si>
  <si>
    <t>용수로 180m</t>
  </si>
  <si>
    <t>기타</t>
  </si>
  <si>
    <t>산수유권역 농촌마을
종합개발사업 (H/W)</t>
  </si>
  <si>
    <t>H/W 시설</t>
  </si>
  <si>
    <t>동선경관조성</t>
  </si>
  <si>
    <t>담장쌓기(320M)</t>
  </si>
  <si>
    <t>오남호수(저수지)공원화사업</t>
  </si>
  <si>
    <t xml:space="preserve">산책로설치 L=1.5km. 주차장
휴게광장 1식 </t>
  </si>
  <si>
    <t>화성수원</t>
  </si>
  <si>
    <t>장안지구 수리시설개보수사업 토목공사</t>
  </si>
  <si>
    <t>양수장 리모델링 1개소</t>
  </si>
  <si>
    <t>시흥상가 리모델링</t>
  </si>
  <si>
    <t>건물 지하실 방수공사 등</t>
  </si>
  <si>
    <t>경기농지4778(2011.7.7)</t>
  </si>
  <si>
    <t>강화</t>
  </si>
  <si>
    <t>상하수도</t>
  </si>
  <si>
    <t>초지지구 배수로정비 토목공사</t>
  </si>
  <si>
    <t>배수로3.4km</t>
  </si>
  <si>
    <t>김포</t>
  </si>
  <si>
    <t>보구곶지구 토목건축공사</t>
  </si>
  <si>
    <t>양수장1동, 용수로6.0Km(d800)</t>
  </si>
  <si>
    <t>토목,기전</t>
  </si>
  <si>
    <t>동부지구토목기계공사</t>
  </si>
  <si>
    <t>용수로정비0.9Km, 수문4조</t>
  </si>
  <si>
    <t>김간지구토목공사</t>
  </si>
  <si>
    <t>용수로개거3.0Km</t>
  </si>
  <si>
    <t>용종지구토목공사</t>
  </si>
  <si>
    <t>배수로정비1.2Km</t>
  </si>
  <si>
    <t>서부간선수로친수생태토목공사</t>
  </si>
  <si>
    <t>용배수로정비3.0Km</t>
  </si>
  <si>
    <t>평택</t>
    <phoneticPr fontId="4" type="noConversion"/>
  </si>
  <si>
    <t>저면개방형수로관</t>
    <phoneticPr fontId="4" type="noConversion"/>
  </si>
  <si>
    <t>1500A</t>
    <phoneticPr fontId="4" type="noConversion"/>
  </si>
  <si>
    <t>도두지구 배수개선사업 지급자재</t>
    <phoneticPr fontId="4" type="noConversion"/>
  </si>
  <si>
    <t>대구획경지정리사업</t>
  </si>
  <si>
    <t>세부설계용역</t>
  </si>
  <si>
    <t>건</t>
  </si>
  <si>
    <t>지표수보강개발사업</t>
  </si>
  <si>
    <t>사전환경성검토용역</t>
  </si>
  <si>
    <t>기전기술팀</t>
  </si>
  <si>
    <t>농어업에네지이용효율화사업 실시설계</t>
  </si>
  <si>
    <t>설계(설비,지질, 건축,전기분야)</t>
  </si>
  <si>
    <t>저수지단기수질개선사업</t>
  </si>
  <si>
    <t>물리미생물처리</t>
  </si>
  <si>
    <t>가압부상처리</t>
  </si>
  <si>
    <t>미생물처리</t>
  </si>
  <si>
    <t>파주</t>
  </si>
  <si>
    <t>파주지사 사옥 폐기물처리용역</t>
  </si>
  <si>
    <t>보구곶지구문화재발굴용역</t>
  </si>
  <si>
    <t>보구곶지구지표수보강문화재발굴</t>
  </si>
  <si>
    <t>2010.9.</t>
  </si>
  <si>
    <t>폴리에틸렌관</t>
  </si>
  <si>
    <t>Φ355,PE100-SDR13.6</t>
  </si>
  <si>
    <t>화제지구 농경지리모델링사업 지급자재</t>
  </si>
  <si>
    <t>와이어매쉬</t>
  </si>
  <si>
    <t>100*100</t>
  </si>
  <si>
    <t>용당지구 농경지리모델링사업 지급자재</t>
  </si>
  <si>
    <t>60x250x4p</t>
  </si>
  <si>
    <t>경기지역본부</t>
    <phoneticPr fontId="4" type="noConversion"/>
  </si>
  <si>
    <t>전남지역본부</t>
    <phoneticPr fontId="1" type="noConversion"/>
  </si>
  <si>
    <t>전북지역본부</t>
    <phoneticPr fontId="4" type="noConversion"/>
  </si>
  <si>
    <t>소계</t>
    <phoneticPr fontId="1" type="noConversion"/>
  </si>
  <si>
    <t>강원지역본부</t>
    <phoneticPr fontId="4" type="noConversion"/>
  </si>
  <si>
    <t>강릉</t>
    <phoneticPr fontId="4" type="noConversion"/>
  </si>
  <si>
    <t>충남지역본부</t>
    <phoneticPr fontId="1" type="noConversion"/>
  </si>
  <si>
    <t>충남지역본부</t>
    <phoneticPr fontId="1" type="noConversion"/>
  </si>
  <si>
    <t>충남지역본부</t>
    <phoneticPr fontId="1" type="noConversion"/>
  </si>
  <si>
    <t>당진</t>
    <phoneticPr fontId="4" type="noConversion"/>
  </si>
  <si>
    <t>충북지역본부</t>
    <phoneticPr fontId="4" type="noConversion"/>
  </si>
  <si>
    <t>보은</t>
    <phoneticPr fontId="4" type="noConversion"/>
  </si>
  <si>
    <t>구매</t>
    <phoneticPr fontId="4" type="noConversion"/>
  </si>
  <si>
    <t>레미콘</t>
    <phoneticPr fontId="4" type="noConversion"/>
  </si>
  <si>
    <t>보청지구 저수지둑높이기사업 지급자재</t>
    <phoneticPr fontId="4" type="noConversion"/>
  </si>
  <si>
    <t>㎥</t>
    <phoneticPr fontId="4" type="noConversion"/>
  </si>
  <si>
    <t>지급자재</t>
    <phoneticPr fontId="4" type="noConversion"/>
  </si>
  <si>
    <t>곡면패널 등</t>
    <phoneticPr fontId="4" type="noConversion"/>
  </si>
  <si>
    <t>450×450</t>
    <phoneticPr fontId="4" type="noConversion"/>
  </si>
  <si>
    <t>㎡</t>
    <phoneticPr fontId="4" type="noConversion"/>
  </si>
  <si>
    <t>고무댐 제작 및 설치</t>
    <phoneticPr fontId="4" type="noConversion"/>
  </si>
  <si>
    <t>식</t>
    <phoneticPr fontId="4" type="noConversion"/>
  </si>
  <si>
    <t>전남지역본부</t>
    <phoneticPr fontId="1" type="noConversion"/>
  </si>
  <si>
    <t>전남지역본부</t>
    <phoneticPr fontId="1" type="noConversion"/>
  </si>
  <si>
    <t>구매</t>
    <phoneticPr fontId="4" type="noConversion"/>
  </si>
  <si>
    <t>톤</t>
    <phoneticPr fontId="4" type="noConversion"/>
  </si>
  <si>
    <t>전남지역본부</t>
    <phoneticPr fontId="1" type="noConversion"/>
  </si>
  <si>
    <t>구매</t>
    <phoneticPr fontId="4" type="noConversion"/>
  </si>
  <si>
    <t>톤</t>
    <phoneticPr fontId="4" type="noConversion"/>
  </si>
  <si>
    <t>전북도본부</t>
    <phoneticPr fontId="1" type="noConversion"/>
  </si>
  <si>
    <t>군산</t>
    <phoneticPr fontId="4" type="noConversion"/>
  </si>
  <si>
    <t>구매</t>
    <phoneticPr fontId="4" type="noConversion"/>
  </si>
  <si>
    <t>레미콘</t>
    <phoneticPr fontId="4" type="noConversion"/>
  </si>
  <si>
    <t>25-18-12</t>
    <phoneticPr fontId="4" type="noConversion"/>
  </si>
  <si>
    <t>야미도 선양장연장공사</t>
    <phoneticPr fontId="4" type="noConversion"/>
  </si>
  <si>
    <t>㎥</t>
    <phoneticPr fontId="4" type="noConversion"/>
  </si>
  <si>
    <t>지급자재</t>
    <phoneticPr fontId="4" type="noConversion"/>
  </si>
  <si>
    <t>익산</t>
    <phoneticPr fontId="4" type="noConversion"/>
  </si>
  <si>
    <t>천동양수장 수중모터펌프 제조구매</t>
    <phoneticPr fontId="4" type="noConversion"/>
  </si>
  <si>
    <t>132KW*∮500</t>
    <phoneticPr fontId="4" type="noConversion"/>
  </si>
  <si>
    <t>양수장용 수중모터펌프 지급자재</t>
    <phoneticPr fontId="4" type="noConversion"/>
  </si>
  <si>
    <t>대</t>
    <phoneticPr fontId="4" type="noConversion"/>
  </si>
  <si>
    <t>경남지역본부</t>
    <phoneticPr fontId="4" type="noConversion"/>
  </si>
  <si>
    <t>김해양산</t>
    <phoneticPr fontId="4" type="noConversion"/>
  </si>
  <si>
    <t>함안</t>
    <phoneticPr fontId="4" type="noConversion"/>
  </si>
  <si>
    <t>철   근</t>
    <phoneticPr fontId="4" type="noConversion"/>
  </si>
  <si>
    <t>남강3지구대구획경지정리사업 지급자재</t>
    <phoneticPr fontId="4" type="noConversion"/>
  </si>
  <si>
    <t>ton</t>
    <phoneticPr fontId="4" type="noConversion"/>
  </si>
  <si>
    <t>황사외3지구수리시설개보수사업 지급자재</t>
    <phoneticPr fontId="4" type="noConversion"/>
  </si>
  <si>
    <t>창녕</t>
    <phoneticPr fontId="4" type="noConversion"/>
  </si>
  <si>
    <t>용접철망</t>
    <phoneticPr fontId="4" type="noConversion"/>
  </si>
  <si>
    <t>#6,100*00</t>
    <phoneticPr fontId="4" type="noConversion"/>
  </si>
  <si>
    <t>이방지구 농경지리모델링</t>
    <phoneticPr fontId="4" type="noConversion"/>
  </si>
  <si>
    <t>㎡</t>
    <phoneticPr fontId="4" type="noConversion"/>
  </si>
  <si>
    <t>제주지역본부</t>
    <phoneticPr fontId="4" type="noConversion"/>
  </si>
  <si>
    <t>양식장 수열원히트펌프 구매설치</t>
    <phoneticPr fontId="4" type="noConversion"/>
  </si>
  <si>
    <t>일반용역</t>
    <phoneticPr fontId="4" type="noConversion"/>
  </si>
  <si>
    <t>양식장 수열원히트펌프 제작설치</t>
    <phoneticPr fontId="4" type="noConversion"/>
  </si>
  <si>
    <t>지구</t>
    <phoneticPr fontId="4" type="noConversion"/>
  </si>
  <si>
    <t>지하수 원재료 및 저장품 구매</t>
    <phoneticPr fontId="4" type="noConversion"/>
  </si>
  <si>
    <t>지하수 원재료 및 저장품 구입</t>
    <phoneticPr fontId="4" type="noConversion"/>
  </si>
  <si>
    <t>식</t>
    <phoneticPr fontId="4" type="noConversion"/>
  </si>
  <si>
    <t>화안사업단</t>
    <phoneticPr fontId="4" type="noConversion"/>
  </si>
  <si>
    <t>생태블럭(자연석형)</t>
    <phoneticPr fontId="4" type="noConversion"/>
  </si>
  <si>
    <t>1000*1000*220</t>
    <phoneticPr fontId="4" type="noConversion"/>
  </si>
  <si>
    <t>화옹7공구 대단위농업개발사업 지급자재</t>
    <phoneticPr fontId="4" type="noConversion"/>
  </si>
  <si>
    <t xml:space="preserve">㎡
</t>
    <phoneticPr fontId="4" type="noConversion"/>
  </si>
  <si>
    <t>생태블럭(바이오형)</t>
    <phoneticPr fontId="4" type="noConversion"/>
  </si>
  <si>
    <t>1000*1000*200</t>
    <phoneticPr fontId="4" type="noConversion"/>
  </si>
  <si>
    <t xml:space="preserve">〃
</t>
    <phoneticPr fontId="4" type="noConversion"/>
  </si>
  <si>
    <t>식생환경블럭</t>
    <phoneticPr fontId="4" type="noConversion"/>
  </si>
  <si>
    <t>1000*1000*150</t>
    <phoneticPr fontId="4" type="noConversion"/>
  </si>
  <si>
    <t>40-16-8</t>
    <phoneticPr fontId="4" type="noConversion"/>
  </si>
  <si>
    <t xml:space="preserve">㎥
</t>
    <phoneticPr fontId="4" type="noConversion"/>
  </si>
  <si>
    <t>40-18-2</t>
    <phoneticPr fontId="4" type="noConversion"/>
  </si>
  <si>
    <t>기초지반매트</t>
    <phoneticPr fontId="4" type="noConversion"/>
  </si>
  <si>
    <t>3T/M</t>
    <phoneticPr fontId="4" type="noConversion"/>
  </si>
  <si>
    <t>사면매트</t>
    <phoneticPr fontId="4" type="noConversion"/>
  </si>
  <si>
    <t>새만금사업단</t>
    <phoneticPr fontId="4" type="noConversion"/>
  </si>
  <si>
    <t xml:space="preserve"> 가력배수갑문 중앙감시시스템 제어예비품 구매</t>
    <phoneticPr fontId="4" type="noConversion"/>
  </si>
  <si>
    <t>가력배수갑문 중앙감시시스템 예비품</t>
    <phoneticPr fontId="4" type="noConversion"/>
  </si>
  <si>
    <t>종합홍보관 영상실 연결식의자</t>
    <phoneticPr fontId="4" type="noConversion"/>
  </si>
  <si>
    <r>
      <t>530*920*945</t>
    </r>
    <r>
      <rPr>
        <sz val="11"/>
        <rFont val="굴림체"/>
        <family val="3"/>
        <charset val="129"/>
      </rPr>
      <t xml:space="preserve"> </t>
    </r>
    <r>
      <rPr>
        <sz val="11"/>
        <color theme="1"/>
        <rFont val="굴림체"/>
        <family val="3"/>
        <charset val="129"/>
      </rPr>
      <t>mm</t>
    </r>
    <phoneticPr fontId="4" type="noConversion"/>
  </si>
  <si>
    <t>홍보관 영상실 연결식의자</t>
    <phoneticPr fontId="4" type="noConversion"/>
  </si>
  <si>
    <t>개</t>
    <phoneticPr fontId="4" type="noConversion"/>
  </si>
  <si>
    <t xml:space="preserve"> </t>
    <phoneticPr fontId="4" type="noConversion"/>
  </si>
  <si>
    <t>실리카겔 및 필터구입</t>
    <phoneticPr fontId="4" type="noConversion"/>
  </si>
  <si>
    <t>LU Silicagel 0.5kg</t>
    <phoneticPr fontId="4" type="noConversion"/>
  </si>
  <si>
    <t>신시·가력배수갑문 유압오일탱크용</t>
    <phoneticPr fontId="4" type="noConversion"/>
  </si>
  <si>
    <t>자동제어부품</t>
    <phoneticPr fontId="4" type="noConversion"/>
  </si>
  <si>
    <t>CPU,ILM,ICM,DO,AO</t>
    <phoneticPr fontId="4" type="noConversion"/>
  </si>
  <si>
    <t>가력배수갑문 자동제어 부품</t>
    <phoneticPr fontId="4" type="noConversion"/>
  </si>
  <si>
    <t>SET</t>
    <phoneticPr fontId="4" type="noConversion"/>
  </si>
  <si>
    <t xml:space="preserve"> 수질자동측정기 소모품</t>
    <phoneticPr fontId="4" type="noConversion"/>
  </si>
  <si>
    <t>새만금수질자동측정기 정도검사 수검</t>
    <phoneticPr fontId="4" type="noConversion"/>
  </si>
  <si>
    <t>영산강사업단</t>
    <phoneticPr fontId="4" type="noConversion"/>
  </si>
  <si>
    <t>도복장강관</t>
    <phoneticPr fontId="4" type="noConversion"/>
  </si>
  <si>
    <t>2600mm, L=6m</t>
    <phoneticPr fontId="4" type="noConversion"/>
  </si>
  <si>
    <t>영산강4지구 2-2공구</t>
    <phoneticPr fontId="4" type="noConversion"/>
  </si>
  <si>
    <t>본</t>
    <phoneticPr fontId="4" type="noConversion"/>
  </si>
  <si>
    <t>2000mm, L=9.1m</t>
    <phoneticPr fontId="4" type="noConversion"/>
  </si>
  <si>
    <t>영산강4지구 5-1공구</t>
    <phoneticPr fontId="4" type="noConversion"/>
  </si>
  <si>
    <t>유리섬유복합관직관(2종)</t>
    <phoneticPr fontId="4" type="noConversion"/>
  </si>
  <si>
    <t>400mm, L=9.0m</t>
    <phoneticPr fontId="4" type="noConversion"/>
  </si>
  <si>
    <t>영산강3-2지구 화원2-2공구</t>
    <phoneticPr fontId="4" type="noConversion"/>
  </si>
  <si>
    <t>500㎜, L=9m</t>
    <phoneticPr fontId="4" type="noConversion"/>
  </si>
  <si>
    <t>소계</t>
    <phoneticPr fontId="1" type="noConversion"/>
  </si>
  <si>
    <t>농어촌연구원</t>
    <phoneticPr fontId="1" type="noConversion"/>
  </si>
  <si>
    <t>용역</t>
    <phoneticPr fontId="4" type="noConversion"/>
  </si>
  <si>
    <t>궁, 탑정, 대아저수지 사후환경영향조사 용역</t>
    <phoneticPr fontId="4" type="noConversion"/>
  </si>
  <si>
    <t>기술용역</t>
    <phoneticPr fontId="4" type="noConversion"/>
  </si>
  <si>
    <t>궁, 탑정, 대아저수지 사후환경영향조사</t>
    <phoneticPr fontId="4" type="noConversion"/>
  </si>
  <si>
    <t>폐석고매립시설안정성분석및관리</t>
    <phoneticPr fontId="4" type="noConversion"/>
  </si>
  <si>
    <t>남해화학폐기물매립시설안정성평가연구('11~'12)</t>
    <phoneticPr fontId="4" type="noConversion"/>
  </si>
  <si>
    <t>보링및표준관입시험</t>
    <phoneticPr fontId="4" type="noConversion"/>
  </si>
  <si>
    <t>포항시 사후관리조사</t>
    <phoneticPr fontId="4" type="noConversion"/>
  </si>
  <si>
    <t>경기지역본부</t>
    <phoneticPr fontId="4" type="noConversion"/>
  </si>
  <si>
    <t>사업계획팀</t>
    <phoneticPr fontId="4" type="noConversion"/>
  </si>
  <si>
    <t>경기지역본부</t>
    <phoneticPr fontId="4" type="noConversion"/>
  </si>
  <si>
    <t>사업계획</t>
    <phoneticPr fontId="4" type="noConversion"/>
  </si>
  <si>
    <t>용역</t>
    <phoneticPr fontId="4" type="noConversion"/>
  </si>
  <si>
    <t>보리울 권역단위종합정비사업</t>
    <phoneticPr fontId="4" type="noConversion"/>
  </si>
  <si>
    <t>기술용역</t>
    <phoneticPr fontId="4" type="noConversion"/>
  </si>
  <si>
    <t>세부설계</t>
    <phoneticPr fontId="4" type="noConversion"/>
  </si>
  <si>
    <t>황병산 권역단위종합정비사업</t>
    <phoneticPr fontId="4" type="noConversion"/>
  </si>
  <si>
    <t>구룡령 권역단위종합정비사업</t>
    <phoneticPr fontId="4" type="noConversion"/>
  </si>
  <si>
    <t>주례 권역단위종합정비사업</t>
    <phoneticPr fontId="4" type="noConversion"/>
  </si>
  <si>
    <t>인제 농촌테마마을조성사업</t>
    <phoneticPr fontId="4" type="noConversion"/>
  </si>
  <si>
    <t>2011.10</t>
    <phoneticPr fontId="4" type="noConversion"/>
  </si>
  <si>
    <t>진등마을 농촌체험관광조성사업</t>
    <phoneticPr fontId="4" type="noConversion"/>
  </si>
  <si>
    <t>충남지역본부</t>
    <phoneticPr fontId="1" type="noConversion"/>
  </si>
  <si>
    <t>홍성</t>
    <phoneticPr fontId="1" type="noConversion"/>
  </si>
  <si>
    <t>논산</t>
    <phoneticPr fontId="1" type="noConversion"/>
  </si>
  <si>
    <t>당진</t>
    <phoneticPr fontId="4" type="noConversion"/>
  </si>
  <si>
    <t>본부</t>
    <phoneticPr fontId="4" type="noConversion"/>
  </si>
  <si>
    <t>일반용역</t>
    <phoneticPr fontId="4" type="noConversion"/>
  </si>
  <si>
    <t>용천지구 배수개선사업 세부설계</t>
    <phoneticPr fontId="4" type="noConversion"/>
  </si>
  <si>
    <t>옥천영동</t>
    <phoneticPr fontId="4" type="noConversion"/>
  </si>
  <si>
    <t>농촌마을종합사업</t>
    <phoneticPr fontId="4" type="noConversion"/>
  </si>
  <si>
    <t>한울권역 역량강화사업</t>
    <phoneticPr fontId="4" type="noConversion"/>
  </si>
  <si>
    <t>설계중</t>
    <phoneticPr fontId="4" type="noConversion"/>
  </si>
  <si>
    <t>전남지역본부</t>
    <phoneticPr fontId="4" type="noConversion"/>
  </si>
  <si>
    <t>광주</t>
    <phoneticPr fontId="4" type="noConversion"/>
  </si>
  <si>
    <t>용두지구농경지리모델링사업확정측량용역</t>
    <phoneticPr fontId="4" type="noConversion"/>
  </si>
  <si>
    <t>확정측량용역</t>
    <phoneticPr fontId="4" type="noConversion"/>
  </si>
  <si>
    <t>만봉지구 농업용저수지 둑높이기사업지구내 문화재발굴조사</t>
    <phoneticPr fontId="4" type="noConversion"/>
  </si>
  <si>
    <t>시굴조사 결과 확인된 문화유적 21,392㎡ 문화재정밀발굴조사</t>
    <phoneticPr fontId="4" type="noConversion"/>
  </si>
  <si>
    <t>기전기술팀</t>
    <phoneticPr fontId="4" type="noConversion"/>
  </si>
  <si>
    <t>전북지역본부</t>
    <phoneticPr fontId="1" type="noConversion"/>
  </si>
  <si>
    <t>동진</t>
    <phoneticPr fontId="4" type="noConversion"/>
  </si>
  <si>
    <t>심포권역 농촌마을 세부설계용역</t>
    <phoneticPr fontId="4" type="noConversion"/>
  </si>
  <si>
    <t>설계용역</t>
    <phoneticPr fontId="4" type="noConversion"/>
  </si>
  <si>
    <t>조수골권역 농촌마을 세부설계용역</t>
    <phoneticPr fontId="4" type="noConversion"/>
  </si>
  <si>
    <t>심포권역 농촌마을 s/w용역</t>
    <phoneticPr fontId="4" type="noConversion"/>
  </si>
  <si>
    <t>고창</t>
    <phoneticPr fontId="4" type="noConversion"/>
  </si>
  <si>
    <t>반암권역 지역역량강화사업(2단계) 용역</t>
    <phoneticPr fontId="4" type="noConversion"/>
  </si>
  <si>
    <t>지역역량강화사업(2단계)</t>
    <phoneticPr fontId="4" type="noConversion"/>
  </si>
  <si>
    <t>반암권역 농촌마을종합개발사업 실시설계 용역</t>
    <phoneticPr fontId="4" type="noConversion"/>
  </si>
  <si>
    <t>실시설계</t>
    <phoneticPr fontId="4" type="noConversion"/>
  </si>
  <si>
    <t>강선달권역 농촌마을종합개발사업 실시설계 용역</t>
    <phoneticPr fontId="4" type="noConversion"/>
  </si>
  <si>
    <t>고창복분자 농공단지조성사업 폐기물처리 용역</t>
    <phoneticPr fontId="4" type="noConversion"/>
  </si>
  <si>
    <t>폐기물위탁처리</t>
    <phoneticPr fontId="4" type="noConversion"/>
  </si>
  <si>
    <t>ton</t>
    <phoneticPr fontId="4" type="noConversion"/>
  </si>
  <si>
    <t>무진장</t>
    <phoneticPr fontId="4" type="noConversion"/>
  </si>
  <si>
    <t>용림지구 저수지둑높이기사업 폐기물처리용역</t>
    <phoneticPr fontId="4" type="noConversion"/>
  </si>
  <si>
    <t>건설폐기물처리용역</t>
    <phoneticPr fontId="4" type="noConversion"/>
  </si>
  <si>
    <t>톤</t>
    <phoneticPr fontId="4" type="noConversion"/>
  </si>
  <si>
    <t>안동</t>
    <phoneticPr fontId="1" type="noConversion"/>
  </si>
  <si>
    <t>상주</t>
    <phoneticPr fontId="1" type="noConversion"/>
  </si>
  <si>
    <t>경산</t>
    <phoneticPr fontId="4" type="noConversion"/>
  </si>
  <si>
    <t>영덕울진</t>
    <phoneticPr fontId="4" type="noConversion"/>
  </si>
  <si>
    <t>경남지역본부</t>
    <phoneticPr fontId="4" type="noConversion"/>
  </si>
  <si>
    <t>우강지구 농경지리모델링사업 법사배수장 재설치 세부설계 용역</t>
    <phoneticPr fontId="4" type="noConversion"/>
  </si>
  <si>
    <t>배수장 1개소 설계</t>
    <phoneticPr fontId="4" type="noConversion"/>
  </si>
  <si>
    <t>개소</t>
    <phoneticPr fontId="4" type="noConversion"/>
  </si>
  <si>
    <t>고성통영거제</t>
    <phoneticPr fontId="4" type="noConversion"/>
  </si>
  <si>
    <t>대가지구 세부설계,도시계획결정</t>
    <phoneticPr fontId="4" type="noConversion"/>
  </si>
  <si>
    <t>구천권역단위종합정비사업 세부설계</t>
    <phoneticPr fontId="4" type="noConversion"/>
  </si>
  <si>
    <t>구천권역 세부설계</t>
    <phoneticPr fontId="4" type="noConversion"/>
  </si>
  <si>
    <t>창녕</t>
    <phoneticPr fontId="4" type="noConversion"/>
  </si>
  <si>
    <t>폐기물(아스콘)</t>
    <phoneticPr fontId="4" type="noConversion"/>
  </si>
  <si>
    <t>우강지구 리모델링사업</t>
    <phoneticPr fontId="4" type="noConversion"/>
  </si>
  <si>
    <t>거창함양</t>
    <phoneticPr fontId="4" type="noConversion"/>
  </si>
  <si>
    <t>수승대권역 농촌마을종합개발
사업 지역역량강화(S/W)용역</t>
    <phoneticPr fontId="4" type="noConversion"/>
  </si>
  <si>
    <t xml:space="preserve"> </t>
    <phoneticPr fontId="4" type="noConversion"/>
  </si>
  <si>
    <t>가조권역 농촌마을종합개발
사업 지역역량강화(S/W)용역</t>
    <phoneticPr fontId="4" type="noConversion"/>
  </si>
  <si>
    <t>하동남해</t>
    <phoneticPr fontId="4" type="noConversion"/>
  </si>
  <si>
    <t>강지만권역 농촌마을종합개발
사업 지역역량강화(S/W)용역</t>
    <phoneticPr fontId="4" type="noConversion"/>
  </si>
  <si>
    <t xml:space="preserve">강진만권 농촌마을 2단계 지역역량강화 </t>
    <phoneticPr fontId="4" type="noConversion"/>
  </si>
  <si>
    <t>제주지역본부</t>
    <phoneticPr fontId="4" type="noConversion"/>
  </si>
  <si>
    <t>번내골권역 세부설계용역(2차)</t>
    <phoneticPr fontId="4" type="noConversion"/>
  </si>
  <si>
    <t>무릉도원올레권역 세부설계용역(1차)</t>
    <phoneticPr fontId="4" type="noConversion"/>
  </si>
  <si>
    <t>양식장 수열원히트폄프 설계용역</t>
    <phoneticPr fontId="4" type="noConversion"/>
  </si>
  <si>
    <t>양식장 수열원히트펌프설치를 위한 실시설계</t>
    <phoneticPr fontId="4" type="noConversion"/>
  </si>
  <si>
    <t>지구</t>
    <phoneticPr fontId="4" type="noConversion"/>
  </si>
  <si>
    <t>기술본부</t>
    <phoneticPr fontId="4" type="noConversion"/>
  </si>
  <si>
    <t>농업기반시설 정밀안전진단</t>
    <phoneticPr fontId="4" type="noConversion"/>
  </si>
  <si>
    <t>소계</t>
    <phoneticPr fontId="1" type="noConversion"/>
  </si>
  <si>
    <t>시험장비 구입</t>
    <phoneticPr fontId="4" type="noConversion"/>
  </si>
  <si>
    <t>발주부서</t>
    <phoneticPr fontId="1" type="noConversion"/>
  </si>
  <si>
    <t>사업별</t>
    <phoneticPr fontId="4" type="noConversion"/>
  </si>
  <si>
    <t>공종</t>
    <phoneticPr fontId="4" type="noConversion"/>
  </si>
  <si>
    <t>공사명</t>
    <phoneticPr fontId="4" type="noConversion"/>
  </si>
  <si>
    <t>주요공사개요</t>
    <phoneticPr fontId="4" type="noConversion"/>
  </si>
  <si>
    <t>발주방법</t>
    <phoneticPr fontId="4" type="noConversion"/>
  </si>
  <si>
    <t>총공사예정금액</t>
    <phoneticPr fontId="4" type="noConversion"/>
  </si>
  <si>
    <t>2011년 공사비</t>
    <phoneticPr fontId="4" type="noConversion"/>
  </si>
  <si>
    <t>발주시기</t>
    <phoneticPr fontId="4" type="noConversion"/>
  </si>
  <si>
    <t>총공사기간</t>
    <phoneticPr fontId="4" type="noConversion"/>
  </si>
  <si>
    <t>계획근거자료</t>
    <phoneticPr fontId="4" type="noConversion"/>
  </si>
  <si>
    <t>기타</t>
    <phoneticPr fontId="4" type="noConversion"/>
  </si>
  <si>
    <t>공사비</t>
    <phoneticPr fontId="4" type="noConversion"/>
  </si>
  <si>
    <t>지급자재</t>
    <phoneticPr fontId="4" type="noConversion"/>
  </si>
  <si>
    <t>계</t>
    <phoneticPr fontId="4" type="noConversion"/>
  </si>
  <si>
    <t>합계</t>
    <phoneticPr fontId="1" type="noConversion"/>
  </si>
  <si>
    <t>4건</t>
    <phoneticPr fontId="1" type="noConversion"/>
  </si>
  <si>
    <t>식</t>
    <phoneticPr fontId="1" type="noConversion"/>
  </si>
  <si>
    <t>대</t>
    <phoneticPr fontId="1" type="noConversion"/>
  </si>
  <si>
    <t>자동 EC,수위,수온측정기 및 부대품구매</t>
    <phoneticPr fontId="4" type="noConversion"/>
  </si>
  <si>
    <t>기술용역</t>
    <phoneticPr fontId="4" type="noConversion"/>
  </si>
  <si>
    <t>정보화추진처</t>
    <phoneticPr fontId="4" type="noConversion"/>
  </si>
  <si>
    <t>소계</t>
    <phoneticPr fontId="1" type="noConversion"/>
  </si>
  <si>
    <t>전남지역본부</t>
    <phoneticPr fontId="1" type="noConversion"/>
  </si>
  <si>
    <t>농어촌지역사업</t>
    <phoneticPr fontId="4" type="noConversion"/>
  </si>
  <si>
    <t>전북지역본부</t>
    <phoneticPr fontId="4" type="noConversion"/>
  </si>
  <si>
    <t>남원</t>
    <phoneticPr fontId="4" type="noConversion"/>
  </si>
  <si>
    <t>토목건축</t>
    <phoneticPr fontId="4" type="noConversion"/>
  </si>
  <si>
    <t>요천권역농촌마을종합개발사업</t>
    <phoneticPr fontId="4" type="noConversion"/>
  </si>
  <si>
    <t>농로포장,미꾸라지양식시설,
왜가리탐조대,탐방로 등</t>
    <phoneticPr fontId="4" type="noConversion"/>
  </si>
  <si>
    <t>제한경쟁</t>
    <phoneticPr fontId="4" type="noConversion"/>
  </si>
  <si>
    <t>~</t>
    <phoneticPr fontId="4" type="noConversion"/>
  </si>
  <si>
    <t>설계중</t>
    <phoneticPr fontId="4" type="noConversion"/>
  </si>
  <si>
    <t>흥부골권역농촌마을종합개발사업</t>
    <phoneticPr fontId="4" type="noConversion"/>
  </si>
  <si>
    <t>저온저장고, 농로포장 등</t>
    <phoneticPr fontId="4" type="noConversion"/>
  </si>
  <si>
    <t>달성</t>
    <phoneticPr fontId="4" type="noConversion"/>
  </si>
  <si>
    <t>경기지역본부</t>
    <phoneticPr fontId="4" type="noConversion"/>
  </si>
  <si>
    <t>여주이천</t>
    <phoneticPr fontId="4" type="noConversion"/>
  </si>
  <si>
    <t>양평광주서울</t>
    <phoneticPr fontId="4" type="noConversion"/>
  </si>
  <si>
    <t>고창</t>
    <phoneticPr fontId="4" type="noConversion"/>
  </si>
  <si>
    <t>토목</t>
    <phoneticPr fontId="4" type="noConversion"/>
  </si>
  <si>
    <t>선동권역(포장사업)토목</t>
    <phoneticPr fontId="4" type="noConversion"/>
  </si>
  <si>
    <t>신설도로 254m,아스콘덧씌우기896m</t>
    <phoneticPr fontId="4" type="noConversion"/>
  </si>
  <si>
    <t>발주완료</t>
    <phoneticPr fontId="4" type="noConversion"/>
  </si>
  <si>
    <t>조경</t>
    <phoneticPr fontId="4" type="noConversion"/>
  </si>
  <si>
    <t>선동권역(포장사업)조경</t>
    <phoneticPr fontId="4" type="noConversion"/>
  </si>
  <si>
    <t>조경식재 36주</t>
    <phoneticPr fontId="4" type="noConversion"/>
  </si>
  <si>
    <t>발주준비</t>
    <phoneticPr fontId="4" type="noConversion"/>
  </si>
  <si>
    <t>충남지역본부</t>
    <phoneticPr fontId="1" type="noConversion"/>
  </si>
  <si>
    <t>익산</t>
    <phoneticPr fontId="4" type="noConversion"/>
  </si>
  <si>
    <t>전기</t>
    <phoneticPr fontId="4" type="noConversion"/>
  </si>
  <si>
    <t>함라권역 저온저장시설 전기공사</t>
    <phoneticPr fontId="4" type="noConversion"/>
  </si>
  <si>
    <t>저온저장시설 동력설비공사</t>
    <phoneticPr fontId="4" type="noConversion"/>
  </si>
  <si>
    <t>전자수의</t>
    <phoneticPr fontId="4" type="noConversion"/>
  </si>
  <si>
    <t>익산시 승인</t>
    <phoneticPr fontId="4" type="noConversion"/>
  </si>
  <si>
    <t>웅포권역 농촌마을종합개발사업 토목건축공사</t>
    <phoneticPr fontId="4" type="noConversion"/>
  </si>
  <si>
    <t>주민복지센타,교육관신축 등</t>
    <phoneticPr fontId="4" type="noConversion"/>
  </si>
  <si>
    <t>지역제한</t>
    <phoneticPr fontId="4" type="noConversion"/>
  </si>
  <si>
    <t>용머리권역 농촌마을종합개발사업 토목건축공사</t>
    <phoneticPr fontId="4" type="noConversion"/>
  </si>
  <si>
    <t>용머리상생관, 자립복지관 등</t>
    <phoneticPr fontId="4" type="noConversion"/>
  </si>
  <si>
    <t>함라권역 농촌마을종합개발사업 토목건축공사</t>
    <phoneticPr fontId="4" type="noConversion"/>
  </si>
  <si>
    <t>함라문화센터, 함라소공연장 등</t>
    <phoneticPr fontId="4" type="noConversion"/>
  </si>
  <si>
    <t>충북지역본부</t>
    <phoneticPr fontId="4" type="noConversion"/>
  </si>
  <si>
    <t>옥천영동</t>
    <phoneticPr fontId="4" type="noConversion"/>
  </si>
  <si>
    <t>가곡권역 농촌마을종합개발사업 전기공사</t>
    <phoneticPr fontId="4" type="noConversion"/>
  </si>
  <si>
    <t>가로등 19기, 가로등주 19기 등</t>
    <phoneticPr fontId="4" type="noConversion"/>
  </si>
  <si>
    <t>예산확정</t>
    <phoneticPr fontId="4" type="noConversion"/>
  </si>
  <si>
    <t>부안</t>
    <phoneticPr fontId="4" type="noConversion"/>
  </si>
  <si>
    <t>계화도권역 토목공사</t>
    <phoneticPr fontId="4" type="noConversion"/>
  </si>
  <si>
    <t>문화복지시설 등</t>
    <phoneticPr fontId="4" type="noConversion"/>
  </si>
  <si>
    <t>무진장</t>
    <phoneticPr fontId="4" type="noConversion"/>
  </si>
  <si>
    <t>팔공권역 농촌마을종합개발사업 1단계 토목건축공사</t>
    <phoneticPr fontId="4" type="noConversion"/>
  </si>
  <si>
    <t>커뮤니티센터, 복지회관, 체험관, 담장정비, 테마공원조성, 쉼터조성 등</t>
    <phoneticPr fontId="4" type="noConversion"/>
  </si>
  <si>
    <t>팔공권역 농촌마을종합개발사업 1단계 전기공사</t>
    <phoneticPr fontId="4" type="noConversion"/>
  </si>
  <si>
    <t>커뮤니티센터, 복지회관, 체험관, 테마공원조성 등</t>
    <phoneticPr fontId="4" type="noConversion"/>
  </si>
  <si>
    <t>통신</t>
    <phoneticPr fontId="4" type="noConversion"/>
  </si>
  <si>
    <t>팔공권역 농촌마을종합개발사업 1단계 통신공사</t>
    <phoneticPr fontId="4" type="noConversion"/>
  </si>
  <si>
    <t>건축</t>
    <phoneticPr fontId="4" type="noConversion"/>
  </si>
  <si>
    <t>능길권역농촌마을종합개발사업
 능길산골체험학교 신축공사</t>
    <phoneticPr fontId="4" type="noConversion"/>
  </si>
  <si>
    <t>건축(신축179.14㎡)</t>
    <phoneticPr fontId="4" type="noConversion"/>
  </si>
  <si>
    <t>칠곡</t>
    <phoneticPr fontId="1" type="noConversion"/>
  </si>
  <si>
    <t>가산산성권역 농촌마을종합개발사업(조경)</t>
    <phoneticPr fontId="4" type="noConversion"/>
  </si>
  <si>
    <t>가산산성권역 농촌마을종합개발사업(건축,기계)</t>
    <phoneticPr fontId="4" type="noConversion"/>
  </si>
  <si>
    <t>가산산성권역 농촌마을종합개발사업(전기)</t>
    <phoneticPr fontId="4" type="noConversion"/>
  </si>
  <si>
    <t>가산산성권역 농촌마을종합개발사업(통신)</t>
    <phoneticPr fontId="4" type="noConversion"/>
  </si>
  <si>
    <t>경남지역본부</t>
    <phoneticPr fontId="4" type="noConversion"/>
  </si>
  <si>
    <t>고성통영거제</t>
    <phoneticPr fontId="4" type="noConversion"/>
  </si>
  <si>
    <t>청광권역 농촌마을종합개발 토목건축공사</t>
    <phoneticPr fontId="4" type="noConversion"/>
  </si>
  <si>
    <t>토목, 건축공사 1식</t>
    <phoneticPr fontId="4" type="noConversion"/>
  </si>
  <si>
    <t xml:space="preserve">승인인가 중 </t>
    <phoneticPr fontId="4" type="noConversion"/>
  </si>
  <si>
    <t>학림권역 농촌마을종합개발사업</t>
    <phoneticPr fontId="4" type="noConversion"/>
  </si>
  <si>
    <t>마을쉼터조성 등</t>
    <phoneticPr fontId="4" type="noConversion"/>
  </si>
  <si>
    <t>청광권역 농촌마을종합개발사업</t>
    <phoneticPr fontId="4" type="noConversion"/>
  </si>
  <si>
    <t>도농교류센터 등</t>
    <phoneticPr fontId="4" type="noConversion"/>
  </si>
  <si>
    <t>제주지역본부</t>
    <phoneticPr fontId="4" type="noConversion"/>
  </si>
  <si>
    <t>조경,건축</t>
    <phoneticPr fontId="4" type="noConversion"/>
  </si>
  <si>
    <t>번내골권역 통합탐방로외</t>
    <phoneticPr fontId="4" type="noConversion"/>
  </si>
  <si>
    <t>탐방로, 체험공원 조성 등</t>
    <phoneticPr fontId="4" type="noConversion"/>
  </si>
  <si>
    <t>2011.08</t>
    <phoneticPr fontId="4" type="noConversion"/>
  </si>
  <si>
    <t>번내골권역 통합교류센터외</t>
    <phoneticPr fontId="4" type="noConversion"/>
  </si>
  <si>
    <t>통합교류센터</t>
    <phoneticPr fontId="4" type="noConversion"/>
  </si>
  <si>
    <t>건축,조경</t>
    <phoneticPr fontId="4" type="noConversion"/>
  </si>
  <si>
    <t>무릉도원올레권역 홍보센터 외</t>
    <phoneticPr fontId="4" type="noConversion"/>
  </si>
  <si>
    <t>홍보센터</t>
    <phoneticPr fontId="4" type="noConversion"/>
  </si>
  <si>
    <t>2011.09</t>
    <phoneticPr fontId="4" type="noConversion"/>
  </si>
  <si>
    <t>김녕애권역 조경공사</t>
    <phoneticPr fontId="4" type="noConversion"/>
  </si>
  <si>
    <t>해수욕장 경관수 식재</t>
    <phoneticPr fontId="4" type="noConversion"/>
  </si>
  <si>
    <t>웃뜨르권역 건축공사</t>
    <phoneticPr fontId="4" type="noConversion"/>
  </si>
  <si>
    <t>마을회관(수동)</t>
    <phoneticPr fontId="4" type="noConversion"/>
  </si>
  <si>
    <t>농촌체험장</t>
    <phoneticPr fontId="4" type="noConversion"/>
  </si>
  <si>
    <t>농산물직거래장</t>
    <phoneticPr fontId="4" type="noConversion"/>
  </si>
  <si>
    <t>포장</t>
    <phoneticPr fontId="4" type="noConversion"/>
  </si>
  <si>
    <t>간촌지구 농촌생활환경정비 포장공사</t>
    <phoneticPr fontId="4" type="noConversion"/>
  </si>
  <si>
    <t>아스콘 덧씌우기 등</t>
    <phoneticPr fontId="4" type="noConversion"/>
  </si>
  <si>
    <t>서두지구 농촌생활환경정비 포장공사</t>
    <phoneticPr fontId="4" type="noConversion"/>
  </si>
  <si>
    <t>연동지구 농촌생활환경정비 포장공사</t>
    <phoneticPr fontId="4" type="noConversion"/>
  </si>
  <si>
    <t>기산지구 농촌생활환경정비 포장공사</t>
    <phoneticPr fontId="4" type="noConversion"/>
  </si>
  <si>
    <t>용연지구 농촌생활환경정비 포장공사</t>
    <phoneticPr fontId="4" type="noConversion"/>
  </si>
  <si>
    <t>소동1지구</t>
    <phoneticPr fontId="4" type="noConversion"/>
  </si>
  <si>
    <t>토목.건축공사 1식
(기반시설)</t>
    <phoneticPr fontId="4" type="noConversion"/>
  </si>
  <si>
    <t>승인완료</t>
    <phoneticPr fontId="4" type="noConversion"/>
  </si>
  <si>
    <t>서천</t>
    <phoneticPr fontId="1" type="noConversion"/>
  </si>
  <si>
    <t>군산</t>
    <phoneticPr fontId="4" type="noConversion"/>
  </si>
  <si>
    <t>야미도 선양장연장공사</t>
    <phoneticPr fontId="4" type="noConversion"/>
  </si>
  <si>
    <t>선양장 52m</t>
    <phoneticPr fontId="4" type="noConversion"/>
  </si>
  <si>
    <t>군산시와 협의중</t>
    <phoneticPr fontId="4" type="noConversion"/>
  </si>
  <si>
    <t>장자도 해상낚시터조성공사</t>
    <phoneticPr fontId="4" type="noConversion"/>
  </si>
  <si>
    <t>해상낚시터 283m</t>
    <phoneticPr fontId="4" type="noConversion"/>
  </si>
  <si>
    <t>소계</t>
    <phoneticPr fontId="1" type="noConversion"/>
  </si>
  <si>
    <t>정읍</t>
    <phoneticPr fontId="4" type="noConversion"/>
  </si>
  <si>
    <t>조소지구수리시설개보수</t>
    <phoneticPr fontId="4" type="noConversion"/>
  </si>
  <si>
    <t>조소저수지</t>
    <phoneticPr fontId="4" type="noConversion"/>
  </si>
  <si>
    <t>국정지구개보수사업</t>
    <phoneticPr fontId="4" type="noConversion"/>
  </si>
  <si>
    <t>전기공사 및 주요자재</t>
    <phoneticPr fontId="4" type="noConversion"/>
  </si>
  <si>
    <t>일반경쟁</t>
    <phoneticPr fontId="4" type="noConversion"/>
  </si>
  <si>
    <t>진행중</t>
    <phoneticPr fontId="4" type="noConversion"/>
  </si>
  <si>
    <t>경기지역본부</t>
    <phoneticPr fontId="4" type="noConversion"/>
  </si>
  <si>
    <t>마평지구 재해대비개소수사업</t>
    <phoneticPr fontId="4" type="noConversion"/>
  </si>
  <si>
    <t>저수지 여방수로공사</t>
    <phoneticPr fontId="4" type="noConversion"/>
  </si>
  <si>
    <t>보은</t>
    <phoneticPr fontId="4" type="noConversion"/>
  </si>
  <si>
    <t>사여양수장 개보수공사</t>
    <phoneticPr fontId="4" type="noConversion"/>
  </si>
  <si>
    <t>양수장 및 집수암거</t>
    <phoneticPr fontId="4" type="noConversion"/>
  </si>
  <si>
    <t>경주</t>
    <phoneticPr fontId="1" type="noConversion"/>
  </si>
  <si>
    <t>문경</t>
    <phoneticPr fontId="4" type="noConversion"/>
  </si>
  <si>
    <t>이사지구 수리시설개보수사업</t>
    <phoneticPr fontId="4" type="noConversion"/>
  </si>
  <si>
    <t>고령</t>
    <phoneticPr fontId="1" type="noConversion"/>
  </si>
  <si>
    <t>논산</t>
    <phoneticPr fontId="1" type="noConversion"/>
  </si>
  <si>
    <t>일반수탁사업</t>
    <phoneticPr fontId="1" type="noConversion"/>
  </si>
  <si>
    <t>기계</t>
    <phoneticPr fontId="4" type="noConversion"/>
  </si>
  <si>
    <t>용강지구 지열사업 설비공사</t>
    <phoneticPr fontId="4" type="noConversion"/>
  </si>
  <si>
    <r>
      <t>지열설비공사 1식(18.490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</si>
  <si>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설계완료</t>
    <phoneticPr fontId="4" type="noConversion"/>
  </si>
  <si>
    <t>납읍지구 지열사업 설비공사</t>
    <phoneticPr fontId="4" type="noConversion"/>
  </si>
  <si>
    <r>
      <t>지열설비공사 1식(19,570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</si>
  <si>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태흥지구 지열사업 설비공사</t>
    <phoneticPr fontId="4" type="noConversion"/>
  </si>
  <si>
    <r>
      <t>지열설비공사 1식(10,560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</si>
  <si>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표선지구 지열사업 설비공사</t>
    <phoneticPr fontId="4" type="noConversion"/>
  </si>
  <si>
    <r>
      <t>지열설비공사 3식(12,540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</si>
  <si>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화순지구 지열사업 설비공사</t>
    <phoneticPr fontId="4" type="noConversion"/>
  </si>
  <si>
    <r>
      <t>배수열설비공사 1식(10,000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</si>
  <si>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토산-돈내코지구 지열사업 설비공사</t>
    <phoneticPr fontId="4" type="noConversion"/>
  </si>
  <si>
    <r>
      <t>지열설비공사 2식(7,425</t>
    </r>
    <r>
      <rPr>
        <sz val="11"/>
        <color indexed="8"/>
        <rFont val="굴림체"/>
        <family val="3"/>
        <charset val="129"/>
      </rPr>
      <t>㎡</t>
    </r>
    <r>
      <rPr>
        <sz val="8.25"/>
        <color indexed="8"/>
        <rFont val="굴림체"/>
        <family val="3"/>
        <charset val="129"/>
      </rPr>
      <t>)</t>
    </r>
    <phoneticPr fontId="4" type="noConversion"/>
  </si>
  <si>
    <t>안동</t>
    <phoneticPr fontId="1" type="noConversion"/>
  </si>
  <si>
    <t>일반수탁사업</t>
    <phoneticPr fontId="4" type="noConversion"/>
  </si>
  <si>
    <t>일반수탁사업</t>
    <phoneticPr fontId="4" type="noConversion"/>
  </si>
  <si>
    <t>호남고속철도 대체시설사업</t>
    <phoneticPr fontId="4" type="noConversion"/>
  </si>
  <si>
    <t>양수장설치및 관로매설</t>
    <phoneticPr fontId="4" type="noConversion"/>
  </si>
  <si>
    <t>협의중</t>
    <phoneticPr fontId="4" type="noConversion"/>
  </si>
  <si>
    <t>상주</t>
    <phoneticPr fontId="1" type="noConversion"/>
  </si>
  <si>
    <t>지표수보강개발사업</t>
    <phoneticPr fontId="4" type="noConversion"/>
  </si>
  <si>
    <t>선동지구 지표수보강</t>
    <phoneticPr fontId="4" type="noConversion"/>
  </si>
  <si>
    <t>저수지4개소, 평야부7.5km</t>
    <phoneticPr fontId="4" type="noConversion"/>
  </si>
  <si>
    <t>승인중</t>
    <phoneticPr fontId="4" type="noConversion"/>
  </si>
  <si>
    <t>합천</t>
    <phoneticPr fontId="4" type="noConversion"/>
  </si>
  <si>
    <t>한실지구 지표수보강개발사업</t>
    <phoneticPr fontId="4" type="noConversion"/>
  </si>
  <si>
    <t>저수지 1개소, 용수로 2km</t>
    <phoneticPr fontId="4" type="noConversion"/>
  </si>
  <si>
    <t>외초지구 지표수보강개발사업</t>
    <phoneticPr fontId="4" type="noConversion"/>
  </si>
  <si>
    <t>양수장 1개소, 송수관로 외 4.2km</t>
    <phoneticPr fontId="4" type="noConversion"/>
  </si>
  <si>
    <t>하동남해</t>
    <phoneticPr fontId="4" type="noConversion"/>
  </si>
  <si>
    <t xml:space="preserve">죽전지구 </t>
    <phoneticPr fontId="4" type="noConversion"/>
  </si>
  <si>
    <t>저수지1개소,양수장1개소</t>
    <phoneticPr fontId="4" type="noConversion"/>
  </si>
  <si>
    <t>2013.12</t>
    <phoneticPr fontId="4" type="noConversion"/>
  </si>
  <si>
    <t>배수개선사업</t>
    <phoneticPr fontId="4" type="noConversion"/>
  </si>
  <si>
    <t>진주산청</t>
    <phoneticPr fontId="4" type="noConversion"/>
  </si>
  <si>
    <t>응석지구 배수개선사업 기게설치</t>
    <phoneticPr fontId="4" type="noConversion"/>
  </si>
  <si>
    <t>배수장6개소 펌프배관설치</t>
    <phoneticPr fontId="4" type="noConversion"/>
  </si>
  <si>
    <t>응석지구 배수개선사업 전기공사</t>
    <phoneticPr fontId="4" type="noConversion"/>
  </si>
  <si>
    <t>배수장6개소 전기공사</t>
    <phoneticPr fontId="4" type="noConversion"/>
  </si>
  <si>
    <t>지하수사업</t>
    <phoneticPr fontId="4" type="noConversion"/>
  </si>
  <si>
    <t>기계설비</t>
    <phoneticPr fontId="4" type="noConversion"/>
  </si>
  <si>
    <t>월평지구 지하수 시추공사</t>
    <phoneticPr fontId="4" type="noConversion"/>
  </si>
  <si>
    <t>시추공1공, 부대조사 1식</t>
    <phoneticPr fontId="4" type="noConversion"/>
  </si>
  <si>
    <t>자체사업</t>
    <phoneticPr fontId="1" type="noConversion"/>
  </si>
  <si>
    <t>경북지역본부</t>
    <phoneticPr fontId="4" type="noConversion"/>
  </si>
  <si>
    <t>상주</t>
    <phoneticPr fontId="1" type="noConversion"/>
  </si>
  <si>
    <t>전남지역본부</t>
    <phoneticPr fontId="1" type="noConversion"/>
  </si>
  <si>
    <t>농업용저수지둑높임사업</t>
    <phoneticPr fontId="4" type="noConversion"/>
  </si>
  <si>
    <t>예산확정</t>
    <phoneticPr fontId="4" type="noConversion"/>
  </si>
  <si>
    <t>충북지역본부</t>
    <phoneticPr fontId="4" type="noConversion"/>
  </si>
  <si>
    <t>보은</t>
    <phoneticPr fontId="4" type="noConversion"/>
  </si>
  <si>
    <t>전기</t>
    <phoneticPr fontId="4" type="noConversion"/>
  </si>
  <si>
    <t>보청지구 저수지둑놑이기 전기공사</t>
    <phoneticPr fontId="4" type="noConversion"/>
  </si>
  <si>
    <t>양수장 및 취수탑</t>
    <phoneticPr fontId="4" type="noConversion"/>
  </si>
  <si>
    <t>제한경쟁</t>
    <phoneticPr fontId="4" type="noConversion"/>
  </si>
  <si>
    <t>~</t>
    <phoneticPr fontId="4" type="noConversion"/>
  </si>
  <si>
    <t>설계중</t>
    <phoneticPr fontId="4" type="noConversion"/>
  </si>
  <si>
    <t>4대강</t>
    <phoneticPr fontId="4" type="noConversion"/>
  </si>
  <si>
    <t>충남지역본부</t>
    <phoneticPr fontId="1" type="noConversion"/>
  </si>
  <si>
    <t>부여</t>
    <phoneticPr fontId="1" type="noConversion"/>
  </si>
  <si>
    <t>다목적용수개발사업</t>
    <phoneticPr fontId="1" type="noConversion"/>
  </si>
  <si>
    <t>4대강</t>
    <phoneticPr fontId="1" type="noConversion"/>
  </si>
  <si>
    <t>충주제천단양</t>
    <phoneticPr fontId="4" type="noConversion"/>
  </si>
  <si>
    <t>용당지구농업용저수지둑높이기사업</t>
    <phoneticPr fontId="4" type="noConversion"/>
  </si>
  <si>
    <t>전기1식</t>
    <phoneticPr fontId="4" type="noConversion"/>
  </si>
  <si>
    <t>일반경쟁</t>
    <phoneticPr fontId="4" type="noConversion"/>
  </si>
  <si>
    <t>소계</t>
    <phoneticPr fontId="1" type="noConversion"/>
  </si>
  <si>
    <t>경남지역본부</t>
    <phoneticPr fontId="4" type="noConversion"/>
  </si>
  <si>
    <t>고성통영거제</t>
    <phoneticPr fontId="4" type="noConversion"/>
  </si>
  <si>
    <t>농촌용수개발사업</t>
    <phoneticPr fontId="4" type="noConversion"/>
  </si>
  <si>
    <t>마동지구 수원공 전기공사</t>
    <phoneticPr fontId="4" type="noConversion"/>
  </si>
  <si>
    <t>방조제1개소 등</t>
    <phoneticPr fontId="4" type="noConversion"/>
  </si>
  <si>
    <t>새만금사업단</t>
    <phoneticPr fontId="4" type="noConversion"/>
  </si>
  <si>
    <t>대단위(간척)</t>
    <phoneticPr fontId="4" type="noConversion"/>
  </si>
  <si>
    <t>기계</t>
    <phoneticPr fontId="4" type="noConversion"/>
  </si>
  <si>
    <t>가력배수갑문 보수도장공사</t>
    <phoneticPr fontId="4" type="noConversion"/>
  </si>
  <si>
    <t>주배수갑문, 통선문 보수도장</t>
    <phoneticPr fontId="4" type="noConversion"/>
  </si>
  <si>
    <t>전북지역본부</t>
    <phoneticPr fontId="4" type="noConversion"/>
  </si>
  <si>
    <t>고창</t>
    <phoneticPr fontId="4" type="noConversion"/>
  </si>
  <si>
    <t>용수수질개선사업</t>
    <phoneticPr fontId="4" type="noConversion"/>
  </si>
  <si>
    <t>토목</t>
    <phoneticPr fontId="4" type="noConversion"/>
  </si>
  <si>
    <t>도비지원유지관리사업</t>
    <phoneticPr fontId="4" type="noConversion"/>
  </si>
  <si>
    <t>수로관 4조 L=700m</t>
    <phoneticPr fontId="4" type="noConversion"/>
  </si>
  <si>
    <t>수의계약</t>
    <phoneticPr fontId="4" type="noConversion"/>
  </si>
  <si>
    <t>전북기반-3828</t>
    <phoneticPr fontId="4" type="noConversion"/>
  </si>
  <si>
    <t>천안</t>
    <phoneticPr fontId="1" type="noConversion"/>
  </si>
  <si>
    <t>금강사업단</t>
    <phoneticPr fontId="4" type="noConversion"/>
  </si>
  <si>
    <t>유지관리수탁</t>
    <phoneticPr fontId="4" type="noConversion"/>
  </si>
  <si>
    <t>어도주변 경관조성사업</t>
    <phoneticPr fontId="4" type="noConversion"/>
  </si>
  <si>
    <t>어도진입로 확장 120m
금강지하도 바닥공사 130m</t>
    <phoneticPr fontId="4" type="noConversion"/>
  </si>
  <si>
    <t>설계중
금강유지-705</t>
    <phoneticPr fontId="4" type="noConversion"/>
  </si>
  <si>
    <t>소계</t>
    <phoneticPr fontId="4" type="noConversion"/>
  </si>
  <si>
    <t>※ 사업계획 확정 등에 따라 발주시기, 발주방법, 소요예산 등은 향후 변경될수 있습니다.</t>
    <phoneticPr fontId="4" type="noConversion"/>
  </si>
  <si>
    <t>2011.09</t>
    <phoneticPr fontId="4" type="noConversion"/>
  </si>
  <si>
    <t>2011.09.</t>
    <phoneticPr fontId="1" type="noConversion"/>
  </si>
  <si>
    <t>본사</t>
    <phoneticPr fontId="1" type="noConversion"/>
  </si>
  <si>
    <t>실처</t>
    <phoneticPr fontId="1" type="noConversion"/>
  </si>
  <si>
    <t>프로젝트개발처</t>
    <phoneticPr fontId="1" type="noConversion"/>
  </si>
  <si>
    <t>토목</t>
    <phoneticPr fontId="1" type="noConversion"/>
  </si>
  <si>
    <t>보은 동부일반산업단지 조성공사</t>
    <phoneticPr fontId="1" type="noConversion"/>
  </si>
  <si>
    <t>산업단지조성 691,243㎡</t>
    <phoneticPr fontId="1" type="noConversion"/>
  </si>
  <si>
    <t>제한경쟁</t>
    <phoneticPr fontId="1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</si>
</sst>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&quot;건&quot;"/>
    <numFmt numFmtId="177" formatCode="#,##0_ "/>
    <numFmt numFmtId="178" formatCode="000\-000"/>
    <numFmt numFmtId="179" formatCode="0.00_ 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체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b/>
      <sz val="24"/>
      <name val="돋움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sz val="11"/>
      <color rgb="FF0000FF"/>
      <name val="돋움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indexed="18"/>
      <name val="굴림체"/>
      <family val="3"/>
      <charset val="129"/>
    </font>
    <font>
      <sz val="10"/>
      <name val="굴림체"/>
      <family val="3"/>
      <charset val="129"/>
    </font>
    <font>
      <sz val="11"/>
      <color rgb="FF0000FF"/>
      <name val="굴림체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8"/>
      <name val="굴림체"/>
      <family val="3"/>
      <charset val="129"/>
    </font>
    <font>
      <sz val="11"/>
      <color indexed="8"/>
      <name val="굴림체"/>
      <family val="3"/>
      <charset val="129"/>
    </font>
    <font>
      <sz val="8.25"/>
      <color indexed="8"/>
      <name val="굴림체"/>
      <family val="3"/>
      <charset val="129"/>
    </font>
    <font>
      <sz val="11"/>
      <color rgb="FFFF0000"/>
      <name val="굴림체"/>
      <family val="3"/>
      <charset val="129"/>
    </font>
    <font>
      <b/>
      <sz val="11"/>
      <color indexed="12"/>
      <name val="굴림체"/>
      <family val="3"/>
      <charset val="129"/>
    </font>
    <font>
      <sz val="11"/>
      <color rgb="FF00000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4" fillId="0" borderId="0"/>
    <xf numFmtId="41" fontId="8" fillId="0" borderId="0" applyFont="0" applyFill="0" applyBorder="0" applyAlignment="0" applyProtection="0">
      <alignment vertical="center"/>
    </xf>
  </cellStyleXfs>
  <cellXfs count="382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2" fillId="2" borderId="0" xfId="1" applyFill="1" applyAlignment="1">
      <alignment shrinkToFit="1"/>
    </xf>
    <xf numFmtId="0" fontId="2" fillId="2" borderId="0" xfId="1" applyFill="1" applyAlignment="1">
      <alignment horizontal="center"/>
    </xf>
    <xf numFmtId="0" fontId="5" fillId="2" borderId="0" xfId="1" applyFont="1" applyFill="1"/>
    <xf numFmtId="0" fontId="5" fillId="2" borderId="0" xfId="1" applyFont="1" applyFill="1" applyAlignment="1">
      <alignment shrinkToFit="1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0" fontId="5" fillId="0" borderId="0" xfId="1" applyFont="1"/>
    <xf numFmtId="0" fontId="2" fillId="0" borderId="0" xfId="1" applyAlignment="1">
      <alignment shrinkToFit="1"/>
    </xf>
    <xf numFmtId="0" fontId="2" fillId="0" borderId="0" xfId="1" applyAlignment="1">
      <alignment horizontal="center"/>
    </xf>
    <xf numFmtId="0" fontId="5" fillId="2" borderId="0" xfId="1" applyNumberFormat="1" applyFont="1" applyFill="1"/>
    <xf numFmtId="0" fontId="5" fillId="0" borderId="0" xfId="1" applyFont="1" applyBorder="1"/>
    <xf numFmtId="178" fontId="6" fillId="2" borderId="7" xfId="1" applyNumberFormat="1" applyFont="1" applyFill="1" applyBorder="1" applyAlignment="1">
      <alignment horizontal="center" shrinkToFit="1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176" fontId="6" fillId="4" borderId="4" xfId="1" applyNumberFormat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0" borderId="0" xfId="0" applyFont="1" applyAlignment="1"/>
    <xf numFmtId="0" fontId="5" fillId="2" borderId="0" xfId="0" applyFont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shrinkToFit="1"/>
    </xf>
    <xf numFmtId="0" fontId="2" fillId="2" borderId="0" xfId="1" applyNumberFormat="1" applyFont="1" applyFill="1"/>
    <xf numFmtId="0" fontId="2" fillId="0" borderId="10" xfId="1" applyFont="1" applyBorder="1" applyAlignment="1">
      <alignment vertical="top" shrinkToFit="1"/>
    </xf>
    <xf numFmtId="0" fontId="2" fillId="0" borderId="0" xfId="1" applyFont="1"/>
    <xf numFmtId="0" fontId="2" fillId="0" borderId="0" xfId="1" applyFont="1" applyAlignment="1">
      <alignment shrinkToFit="1"/>
    </xf>
    <xf numFmtId="0" fontId="2" fillId="0" borderId="0" xfId="1" applyNumberFormat="1" applyFont="1"/>
    <xf numFmtId="0" fontId="7" fillId="0" borderId="0" xfId="0" applyFont="1" applyAlignment="1"/>
    <xf numFmtId="0" fontId="10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6" fillId="4" borderId="13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vertical="top" shrinkToFit="1"/>
    </xf>
    <xf numFmtId="0" fontId="6" fillId="4" borderId="4" xfId="1" applyNumberFormat="1" applyFont="1" applyFill="1" applyBorder="1" applyAlignment="1">
      <alignment horizontal="center" vertical="center" wrapText="1"/>
    </xf>
    <xf numFmtId="41" fontId="6" fillId="4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0" fontId="7" fillId="3" borderId="0" xfId="0" applyFont="1" applyFill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0" fontId="0" fillId="2" borderId="29" xfId="0" applyFill="1" applyBorder="1" applyAlignment="1">
      <alignment horizontal="center" vertical="center" shrinkToFit="1"/>
    </xf>
    <xf numFmtId="0" fontId="0" fillId="2" borderId="29" xfId="0" applyFill="1" applyBorder="1" applyAlignment="1">
      <alignment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30" xfId="0" applyFill="1" applyBorder="1" applyAlignment="1">
      <alignment vertical="center" shrinkToFit="1"/>
    </xf>
    <xf numFmtId="0" fontId="0" fillId="2" borderId="29" xfId="0" applyFont="1" applyFill="1" applyBorder="1" applyAlignment="1">
      <alignment vertical="center" shrinkToFit="1"/>
    </xf>
    <xf numFmtId="0" fontId="0" fillId="2" borderId="29" xfId="0" applyFont="1" applyFill="1" applyBorder="1" applyAlignment="1">
      <alignment horizontal="center" vertical="center" shrinkToFit="1"/>
    </xf>
    <xf numFmtId="0" fontId="0" fillId="2" borderId="30" xfId="0" applyFont="1" applyFill="1" applyBorder="1" applyAlignment="1">
      <alignment vertical="center" shrinkToFit="1"/>
    </xf>
    <xf numFmtId="41" fontId="0" fillId="2" borderId="29" xfId="2" applyFont="1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2" fillId="0" borderId="0" xfId="1" applyFont="1" applyAlignment="1">
      <alignment horizontal="left" shrinkToFit="1"/>
    </xf>
    <xf numFmtId="0" fontId="2" fillId="2" borderId="0" xfId="1" applyFill="1" applyAlignment="1">
      <alignment horizontal="center" shrinkToFit="1"/>
    </xf>
    <xf numFmtId="0" fontId="5" fillId="2" borderId="0" xfId="1" applyFont="1" applyFill="1" applyAlignment="1">
      <alignment horizontal="center" shrinkToFit="1"/>
    </xf>
    <xf numFmtId="0" fontId="2" fillId="0" borderId="0" xfId="1" applyAlignment="1">
      <alignment horizontal="center" shrinkToFit="1"/>
    </xf>
    <xf numFmtId="0" fontId="7" fillId="5" borderId="29" xfId="0" applyFont="1" applyFill="1" applyBorder="1" applyAlignment="1">
      <alignment horizontal="center" vertical="center" shrinkToFit="1"/>
    </xf>
    <xf numFmtId="0" fontId="7" fillId="5" borderId="29" xfId="0" applyFont="1" applyFill="1" applyBorder="1" applyAlignment="1">
      <alignment vertical="center" shrinkToFit="1"/>
    </xf>
    <xf numFmtId="0" fontId="2" fillId="0" borderId="0" xfId="1" applyFont="1" applyBorder="1" applyAlignment="1">
      <alignment vertical="center"/>
    </xf>
    <xf numFmtId="0" fontId="0" fillId="0" borderId="29" xfId="7" applyFont="1" applyFill="1" applyBorder="1" applyAlignment="1">
      <alignment horizontal="center" vertical="center" shrinkToFit="1"/>
    </xf>
    <xf numFmtId="0" fontId="0" fillId="0" borderId="29" xfId="8" applyFont="1" applyFill="1" applyBorder="1" applyAlignment="1">
      <alignment horizontal="center" vertical="center" shrinkToFit="1"/>
    </xf>
    <xf numFmtId="0" fontId="11" fillId="2" borderId="29" xfId="0" applyFont="1" applyFill="1" applyBorder="1" applyAlignment="1">
      <alignment horizontal="center" vertical="center" shrinkToFit="1"/>
    </xf>
    <xf numFmtId="41" fontId="2" fillId="0" borderId="29" xfId="2" applyFont="1" applyFill="1" applyBorder="1" applyAlignment="1">
      <alignment vertical="center" shrinkToFit="1"/>
    </xf>
    <xf numFmtId="0" fontId="0" fillId="2" borderId="30" xfId="0" applyFont="1" applyFill="1" applyBorder="1" applyAlignment="1">
      <alignment horizontal="center" vertical="center" shrinkToFit="1"/>
    </xf>
    <xf numFmtId="0" fontId="0" fillId="0" borderId="29" xfId="7" applyFont="1" applyFill="1" applyBorder="1" applyAlignment="1">
      <alignment vertical="center" shrinkToFit="1"/>
    </xf>
    <xf numFmtId="0" fontId="0" fillId="0" borderId="29" xfId="7" applyFont="1" applyFill="1" applyBorder="1" applyAlignment="1">
      <alignment horizontal="left" vertical="center" shrinkToFit="1"/>
    </xf>
    <xf numFmtId="0" fontId="12" fillId="2" borderId="28" xfId="0" applyFont="1" applyFill="1" applyBorder="1" applyAlignment="1">
      <alignment vertical="center" shrinkToFit="1"/>
    </xf>
    <xf numFmtId="0" fontId="12" fillId="2" borderId="29" xfId="0" applyFont="1" applyFill="1" applyBorder="1" applyAlignment="1">
      <alignment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0" borderId="29" xfId="7" applyFont="1" applyFill="1" applyBorder="1" applyAlignment="1">
      <alignment vertical="center" shrinkToFit="1"/>
    </xf>
    <xf numFmtId="41" fontId="12" fillId="0" borderId="29" xfId="2" applyFont="1" applyFill="1" applyBorder="1" applyAlignment="1">
      <alignment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left" vertical="center" shrinkToFit="1"/>
    </xf>
    <xf numFmtId="41" fontId="12" fillId="2" borderId="29" xfId="2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vertical="center"/>
    </xf>
    <xf numFmtId="0" fontId="12" fillId="2" borderId="29" xfId="0" applyFont="1" applyFill="1" applyBorder="1" applyAlignment="1">
      <alignment horizontal="center" vertical="center"/>
    </xf>
    <xf numFmtId="41" fontId="12" fillId="2" borderId="29" xfId="2" applyFont="1" applyFill="1" applyBorder="1" applyAlignment="1">
      <alignment horizontal="right" vertical="center"/>
    </xf>
    <xf numFmtId="0" fontId="0" fillId="2" borderId="37" xfId="0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vertical="center" shrinkToFit="1"/>
    </xf>
    <xf numFmtId="0" fontId="0" fillId="2" borderId="35" xfId="0" applyFill="1" applyBorder="1" applyAlignment="1">
      <alignment horizontal="center" vertical="center" shrinkToFit="1"/>
    </xf>
    <xf numFmtId="41" fontId="0" fillId="2" borderId="35" xfId="2" applyFont="1" applyFill="1" applyBorder="1" applyAlignment="1">
      <alignment horizontal="center" vertical="center" shrinkToFit="1"/>
    </xf>
    <xf numFmtId="0" fontId="0" fillId="2" borderId="36" xfId="0" applyFill="1" applyBorder="1" applyAlignment="1">
      <alignment vertical="center" shrinkToFit="1"/>
    </xf>
    <xf numFmtId="41" fontId="0" fillId="0" borderId="29" xfId="2" applyFont="1" applyFill="1" applyBorder="1" applyAlignment="1">
      <alignment vertical="center" shrinkToFit="1"/>
    </xf>
    <xf numFmtId="0" fontId="7" fillId="3" borderId="30" xfId="0" applyFont="1" applyFill="1" applyBorder="1">
      <alignment vertical="center"/>
    </xf>
    <xf numFmtId="178" fontId="15" fillId="2" borderId="35" xfId="1" applyNumberFormat="1" applyFont="1" applyFill="1" applyBorder="1" applyAlignment="1">
      <alignment horizontal="center" shrinkToFit="1"/>
    </xf>
    <xf numFmtId="0" fontId="17" fillId="2" borderId="28" xfId="0" applyFont="1" applyFill="1" applyBorder="1" applyAlignment="1">
      <alignment vertical="center" shrinkToFit="1"/>
    </xf>
    <xf numFmtId="0" fontId="17" fillId="2" borderId="29" xfId="0" applyFont="1" applyFill="1" applyBorder="1" applyAlignment="1">
      <alignment vertical="center" shrinkToFit="1"/>
    </xf>
    <xf numFmtId="0" fontId="17" fillId="2" borderId="29" xfId="0" applyFont="1" applyFill="1" applyBorder="1" applyAlignment="1">
      <alignment horizontal="center" vertical="center" shrinkToFit="1"/>
    </xf>
    <xf numFmtId="41" fontId="17" fillId="2" borderId="29" xfId="0" applyNumberFormat="1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17" fillId="0" borderId="29" xfId="8" applyFont="1" applyFill="1" applyBorder="1" applyAlignment="1">
      <alignment horizontal="center" vertical="center" shrinkToFit="1"/>
    </xf>
    <xf numFmtId="0" fontId="17" fillId="2" borderId="30" xfId="0" applyFont="1" applyFill="1" applyBorder="1" applyAlignment="1">
      <alignment horizontal="center" vertical="center" shrinkToFit="1"/>
    </xf>
    <xf numFmtId="41" fontId="17" fillId="0" borderId="29" xfId="2" applyFont="1" applyFill="1" applyBorder="1" applyAlignment="1">
      <alignment horizontal="right" vertical="center" shrinkToFit="1"/>
    </xf>
    <xf numFmtId="0" fontId="17" fillId="2" borderId="29" xfId="0" applyFont="1" applyFill="1" applyBorder="1" applyAlignment="1">
      <alignment horizontal="left" vertical="center" shrinkToFit="1"/>
    </xf>
    <xf numFmtId="41" fontId="17" fillId="2" borderId="29" xfId="2" applyFont="1" applyFill="1" applyBorder="1" applyAlignment="1">
      <alignment horizontal="center" vertical="center" shrinkToFit="1"/>
    </xf>
    <xf numFmtId="0" fontId="17" fillId="0" borderId="29" xfId="7" applyFont="1" applyFill="1" applyBorder="1" applyAlignment="1">
      <alignment vertical="center" shrinkToFit="1"/>
    </xf>
    <xf numFmtId="0" fontId="12" fillId="0" borderId="29" xfId="8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41" fontId="17" fillId="2" borderId="29" xfId="2" applyFont="1" applyFill="1" applyBorder="1" applyAlignment="1">
      <alignment horizontal="right" vertical="center"/>
    </xf>
    <xf numFmtId="0" fontId="17" fillId="2" borderId="3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3" fontId="19" fillId="0" borderId="29" xfId="9" applyNumberFormat="1" applyFont="1" applyBorder="1" applyAlignment="1">
      <alignment horizontal="center" vertical="center" shrinkToFit="1"/>
    </xf>
    <xf numFmtId="41" fontId="19" fillId="0" borderId="29" xfId="2" applyFont="1" applyBorder="1" applyAlignment="1">
      <alignment horizontal="center" vertical="center" shrinkToFit="1"/>
    </xf>
    <xf numFmtId="41" fontId="19" fillId="0" borderId="29" xfId="2" applyNumberFormat="1" applyFont="1" applyBorder="1" applyAlignment="1">
      <alignment horizontal="center" vertical="center" shrinkToFit="1"/>
    </xf>
    <xf numFmtId="0" fontId="19" fillId="0" borderId="29" xfId="9" applyNumberFormat="1" applyFont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wrapText="1"/>
    </xf>
    <xf numFmtId="0" fontId="19" fillId="0" borderId="29" xfId="9" applyFont="1" applyBorder="1" applyAlignment="1">
      <alignment horizontal="center" vertical="center" shrinkToFit="1"/>
    </xf>
    <xf numFmtId="41" fontId="17" fillId="0" borderId="29" xfId="2" applyFont="1" applyFill="1" applyBorder="1" applyAlignment="1">
      <alignment vertical="center" shrinkToFit="1"/>
    </xf>
    <xf numFmtId="0" fontId="12" fillId="2" borderId="29" xfId="0" applyFont="1" applyFill="1" applyBorder="1" applyAlignment="1">
      <alignment horizontal="center" vertical="center" wrapText="1" shrinkToFit="1"/>
    </xf>
    <xf numFmtId="3" fontId="17" fillId="2" borderId="29" xfId="0" applyNumberFormat="1" applyFont="1" applyFill="1" applyBorder="1" applyAlignment="1">
      <alignment vertical="center" shrinkToFit="1"/>
    </xf>
    <xf numFmtId="0" fontId="16" fillId="5" borderId="28" xfId="1" applyFont="1" applyFill="1" applyBorder="1" applyAlignment="1">
      <alignment vertical="center"/>
    </xf>
    <xf numFmtId="0" fontId="16" fillId="5" borderId="29" xfId="1" applyFont="1" applyFill="1" applyBorder="1" applyAlignment="1">
      <alignment vertical="center"/>
    </xf>
    <xf numFmtId="0" fontId="16" fillId="5" borderId="29" xfId="1" applyFont="1" applyFill="1" applyBorder="1" applyAlignment="1">
      <alignment vertical="center" shrinkToFit="1"/>
    </xf>
    <xf numFmtId="0" fontId="16" fillId="5" borderId="29" xfId="1" applyNumberFormat="1" applyFont="1" applyFill="1" applyBorder="1" applyAlignment="1">
      <alignment vertical="center"/>
    </xf>
    <xf numFmtId="0" fontId="16" fillId="5" borderId="30" xfId="1" applyFont="1" applyFill="1" applyBorder="1" applyAlignment="1">
      <alignment vertical="center"/>
    </xf>
    <xf numFmtId="0" fontId="17" fillId="2" borderId="30" xfId="0" quotePrefix="1" applyFont="1" applyFill="1" applyBorder="1" applyAlignment="1">
      <alignment vertical="center" shrinkToFit="1"/>
    </xf>
    <xf numFmtId="177" fontId="17" fillId="2" borderId="29" xfId="0" applyNumberFormat="1" applyFont="1" applyFill="1" applyBorder="1" applyAlignment="1">
      <alignment vertical="center" shrinkToFit="1"/>
    </xf>
    <xf numFmtId="0" fontId="17" fillId="2" borderId="29" xfId="0" quotePrefix="1" applyFont="1" applyFill="1" applyBorder="1" applyAlignment="1">
      <alignment horizontal="center" vertical="center" shrinkToFit="1"/>
    </xf>
    <xf numFmtId="41" fontId="12" fillId="0" borderId="29" xfId="2" applyFont="1" applyFill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wrapText="1" shrinkToFit="1"/>
    </xf>
    <xf numFmtId="41" fontId="17" fillId="2" borderId="29" xfId="2" applyFont="1" applyFill="1" applyBorder="1" applyAlignment="1">
      <alignment horizontal="right" vertical="center" shrinkToFit="1"/>
    </xf>
    <xf numFmtId="0" fontId="17" fillId="2" borderId="29" xfId="0" applyFont="1" applyFill="1" applyBorder="1" applyAlignment="1">
      <alignment horizontal="left" vertical="center"/>
    </xf>
    <xf numFmtId="41" fontId="17" fillId="2" borderId="29" xfId="2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41" fontId="12" fillId="0" borderId="29" xfId="2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center" shrinkToFit="1"/>
    </xf>
    <xf numFmtId="41" fontId="17" fillId="0" borderId="29" xfId="2" applyFont="1" applyFill="1" applyBorder="1" applyAlignment="1">
      <alignment horizontal="center" vertical="center" shrinkToFit="1"/>
    </xf>
    <xf numFmtId="0" fontId="17" fillId="0" borderId="29" xfId="0" applyFont="1" applyFill="1" applyBorder="1" applyAlignment="1">
      <alignment horizontal="center" vertical="center" shrinkToFit="1"/>
    </xf>
    <xf numFmtId="0" fontId="17" fillId="0" borderId="29" xfId="0" applyFont="1" applyFill="1" applyBorder="1" applyAlignment="1">
      <alignment horizontal="left" vertical="center" shrinkToFit="1"/>
    </xf>
    <xf numFmtId="0" fontId="17" fillId="0" borderId="29" xfId="0" applyFont="1" applyFill="1" applyBorder="1" applyAlignment="1">
      <alignment vertical="center" shrinkToFit="1"/>
    </xf>
    <xf numFmtId="41" fontId="17" fillId="0" borderId="29" xfId="0" applyNumberFormat="1" applyFont="1" applyFill="1" applyBorder="1" applyAlignment="1">
      <alignment horizontal="center" vertical="center" shrinkToFit="1"/>
    </xf>
    <xf numFmtId="0" fontId="17" fillId="0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vertical="center"/>
    </xf>
    <xf numFmtId="0" fontId="12" fillId="5" borderId="32" xfId="1" applyFont="1" applyFill="1" applyBorder="1" applyAlignment="1">
      <alignment vertical="center"/>
    </xf>
    <xf numFmtId="0" fontId="12" fillId="5" borderId="32" xfId="1" applyFont="1" applyFill="1" applyBorder="1" applyAlignment="1">
      <alignment vertical="center" shrinkToFit="1"/>
    </xf>
    <xf numFmtId="0" fontId="12" fillId="5" borderId="32" xfId="1" applyNumberFormat="1" applyFont="1" applyFill="1" applyBorder="1" applyAlignment="1">
      <alignment vertical="center"/>
    </xf>
    <xf numFmtId="0" fontId="12" fillId="5" borderId="33" xfId="1" applyFont="1" applyFill="1" applyBorder="1" applyAlignment="1">
      <alignment vertical="center"/>
    </xf>
    <xf numFmtId="41" fontId="16" fillId="5" borderId="29" xfId="1" applyNumberFormat="1" applyFont="1" applyFill="1" applyBorder="1" applyAlignment="1">
      <alignment vertical="center"/>
    </xf>
    <xf numFmtId="0" fontId="12" fillId="5" borderId="32" xfId="1" applyFont="1" applyFill="1" applyBorder="1" applyAlignment="1">
      <alignment horizontal="center" vertical="center" shrinkToFit="1"/>
    </xf>
    <xf numFmtId="3" fontId="19" fillId="0" borderId="29" xfId="9" applyNumberFormat="1" applyFont="1" applyBorder="1" applyAlignment="1">
      <alignment vertical="center" shrinkToFit="1"/>
    </xf>
    <xf numFmtId="41" fontId="17" fillId="2" borderId="29" xfId="2" applyFont="1" applyFill="1" applyBorder="1" applyAlignment="1">
      <alignment vertical="center" shrinkToFit="1"/>
    </xf>
    <xf numFmtId="0" fontId="17" fillId="2" borderId="29" xfId="0" applyFont="1" applyFill="1" applyBorder="1" applyAlignment="1">
      <alignment vertical="center" wrapText="1" shrinkToFit="1"/>
    </xf>
    <xf numFmtId="0" fontId="17" fillId="2" borderId="29" xfId="0" applyFont="1" applyFill="1" applyBorder="1" applyAlignment="1">
      <alignment vertical="center" wrapText="1"/>
    </xf>
    <xf numFmtId="0" fontId="16" fillId="5" borderId="29" xfId="1" applyFont="1" applyFill="1" applyBorder="1" applyAlignment="1">
      <alignment horizontal="center" vertical="center"/>
    </xf>
    <xf numFmtId="41" fontId="2" fillId="2" borderId="0" xfId="10" applyFont="1" applyFill="1" applyAlignment="1"/>
    <xf numFmtId="41" fontId="5" fillId="2" borderId="0" xfId="10" applyFont="1" applyFill="1" applyAlignment="1"/>
    <xf numFmtId="41" fontId="17" fillId="2" borderId="29" xfId="10" applyFont="1" applyFill="1" applyBorder="1" applyAlignment="1">
      <alignment horizontal="center" vertical="center" shrinkToFit="1"/>
    </xf>
    <xf numFmtId="41" fontId="19" fillId="0" borderId="29" xfId="10" applyFont="1" applyBorder="1" applyAlignment="1">
      <alignment horizontal="center" vertical="center" shrinkToFit="1"/>
    </xf>
    <xf numFmtId="41" fontId="12" fillId="2" borderId="29" xfId="10" applyFont="1" applyFill="1" applyBorder="1" applyAlignment="1">
      <alignment horizontal="center" vertical="center" shrinkToFit="1"/>
    </xf>
    <xf numFmtId="41" fontId="12" fillId="2" borderId="29" xfId="10" applyFont="1" applyFill="1" applyBorder="1" applyAlignment="1">
      <alignment horizontal="center" vertical="center"/>
    </xf>
    <xf numFmtId="41" fontId="16" fillId="5" borderId="29" xfId="10" applyFont="1" applyFill="1" applyBorder="1" applyAlignment="1">
      <alignment horizontal="center" vertical="center"/>
    </xf>
    <xf numFmtId="41" fontId="17" fillId="2" borderId="29" xfId="10" applyFont="1" applyFill="1" applyBorder="1" applyAlignment="1">
      <alignment horizontal="center" vertical="center"/>
    </xf>
    <xf numFmtId="41" fontId="17" fillId="0" borderId="29" xfId="10" applyFont="1" applyFill="1" applyBorder="1" applyAlignment="1">
      <alignment horizontal="center" vertical="center" shrinkToFit="1"/>
    </xf>
    <xf numFmtId="41" fontId="12" fillId="5" borderId="32" xfId="10" applyFont="1" applyFill="1" applyBorder="1" applyAlignment="1">
      <alignment vertical="center"/>
    </xf>
    <xf numFmtId="41" fontId="2" fillId="0" borderId="0" xfId="10" applyFont="1" applyAlignment="1"/>
    <xf numFmtId="0" fontId="2" fillId="2" borderId="0" xfId="1" applyFont="1" applyFill="1" applyAlignment="1">
      <alignment horizontal="center"/>
    </xf>
    <xf numFmtId="0" fontId="12" fillId="5" borderId="3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7" fillId="2" borderId="29" xfId="0" applyFont="1" applyFill="1" applyBorder="1" applyAlignment="1">
      <alignment vertical="center"/>
    </xf>
    <xf numFmtId="41" fontId="12" fillId="5" borderId="32" xfId="1" applyNumberFormat="1" applyFont="1" applyFill="1" applyBorder="1" applyAlignment="1">
      <alignment vertical="center"/>
    </xf>
    <xf numFmtId="0" fontId="5" fillId="2" borderId="0" xfId="1" applyFont="1" applyFill="1" applyAlignment="1">
      <alignment horizontal="center"/>
    </xf>
    <xf numFmtId="0" fontId="15" fillId="2" borderId="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177" fontId="15" fillId="4" borderId="14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vertical="center" shrinkToFit="1"/>
    </xf>
    <xf numFmtId="41" fontId="17" fillId="2" borderId="26" xfId="2" applyFont="1" applyFill="1" applyBorder="1" applyAlignment="1">
      <alignment vertical="center" shrinkToFit="1"/>
    </xf>
    <xf numFmtId="41" fontId="17" fillId="2" borderId="26" xfId="0" applyNumberFormat="1" applyFont="1" applyFill="1" applyBorder="1" applyAlignment="1">
      <alignment vertical="center" shrinkToFit="1"/>
    </xf>
    <xf numFmtId="0" fontId="17" fillId="0" borderId="27" xfId="0" applyFont="1" applyBorder="1" applyAlignment="1">
      <alignment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7" fillId="0" borderId="30" xfId="0" applyFont="1" applyBorder="1" applyAlignment="1">
      <alignment vertical="center" shrinkToFit="1"/>
    </xf>
    <xf numFmtId="0" fontId="17" fillId="2" borderId="37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7" fillId="2" borderId="38" xfId="0" applyFont="1" applyFill="1" applyBorder="1" applyAlignment="1">
      <alignment vertical="center" shrinkToFit="1"/>
    </xf>
    <xf numFmtId="0" fontId="17" fillId="0" borderId="39" xfId="0" applyFont="1" applyBorder="1" applyAlignment="1">
      <alignment vertical="center" shrinkToFit="1"/>
    </xf>
    <xf numFmtId="0" fontId="17" fillId="2" borderId="31" xfId="0" applyFont="1" applyFill="1" applyBorder="1" applyAlignment="1">
      <alignment vertical="center" shrinkToFit="1"/>
    </xf>
    <xf numFmtId="0" fontId="17" fillId="2" borderId="32" xfId="0" applyFont="1" applyFill="1" applyBorder="1" applyAlignment="1">
      <alignment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7" fillId="2" borderId="32" xfId="0" applyFont="1" applyFill="1" applyBorder="1" applyAlignment="1">
      <alignment horizontal="center" vertical="center" shrinkToFit="1"/>
    </xf>
    <xf numFmtId="177" fontId="17" fillId="2" borderId="32" xfId="0" applyNumberFormat="1" applyFont="1" applyFill="1" applyBorder="1" applyAlignment="1">
      <alignment vertical="center" shrinkToFit="1"/>
    </xf>
    <xf numFmtId="41" fontId="17" fillId="2" borderId="32" xfId="2" applyFont="1" applyFill="1" applyBorder="1" applyAlignment="1">
      <alignment vertical="center" shrinkToFit="1"/>
    </xf>
    <xf numFmtId="0" fontId="17" fillId="2" borderId="32" xfId="0" quotePrefix="1" applyFont="1" applyFill="1" applyBorder="1" applyAlignment="1">
      <alignment horizontal="center" vertical="center" shrinkToFit="1"/>
    </xf>
    <xf numFmtId="0" fontId="17" fillId="2" borderId="33" xfId="0" applyFont="1" applyFill="1" applyBorder="1" applyAlignment="1">
      <alignment vertical="center" shrinkToFit="1"/>
    </xf>
    <xf numFmtId="41" fontId="12" fillId="2" borderId="29" xfId="2" applyNumberFormat="1" applyFont="1" applyFill="1" applyBorder="1" applyAlignment="1">
      <alignment horizontal="right" vertical="center" shrinkToFit="1"/>
    </xf>
    <xf numFmtId="41" fontId="12" fillId="2" borderId="38" xfId="2" applyNumberFormat="1" applyFont="1" applyFill="1" applyBorder="1" applyAlignment="1">
      <alignment horizontal="right" vertical="center" shrinkToFit="1"/>
    </xf>
    <xf numFmtId="0" fontId="7" fillId="3" borderId="29" xfId="0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shrinkToFit="1"/>
    </xf>
    <xf numFmtId="0" fontId="0" fillId="2" borderId="38" xfId="0" applyFill="1" applyBorder="1" applyAlignment="1">
      <alignment vertical="center" shrinkToFit="1"/>
    </xf>
    <xf numFmtId="0" fontId="0" fillId="2" borderId="39" xfId="0" applyFont="1" applyFill="1" applyBorder="1" applyAlignment="1">
      <alignment horizontal="center" vertical="center" shrinkToFit="1"/>
    </xf>
    <xf numFmtId="41" fontId="7" fillId="3" borderId="29" xfId="10" applyFont="1" applyFill="1" applyBorder="1">
      <alignment vertical="center"/>
    </xf>
    <xf numFmtId="41" fontId="0" fillId="0" borderId="29" xfId="10" applyFont="1" applyFill="1" applyBorder="1" applyAlignment="1">
      <alignment vertical="center" shrinkToFit="1"/>
    </xf>
    <xf numFmtId="41" fontId="0" fillId="2" borderId="29" xfId="10" applyFont="1" applyFill="1" applyBorder="1" applyAlignment="1">
      <alignment horizontal="center" vertical="center" shrinkToFit="1"/>
    </xf>
    <xf numFmtId="41" fontId="2" fillId="0" borderId="29" xfId="10" applyFont="1" applyFill="1" applyBorder="1" applyAlignment="1">
      <alignment vertical="center" shrinkToFit="1"/>
    </xf>
    <xf numFmtId="41" fontId="0" fillId="2" borderId="38" xfId="10" applyFont="1" applyFill="1" applyBorder="1" applyAlignment="1">
      <alignment horizontal="center" vertical="center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3" borderId="29" xfId="0" applyFont="1" applyFill="1" applyBorder="1">
      <alignment vertical="center"/>
    </xf>
    <xf numFmtId="0" fontId="17" fillId="2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vertical="center"/>
    </xf>
    <xf numFmtId="41" fontId="7" fillId="5" borderId="29" xfId="0" applyNumberFormat="1" applyFont="1" applyFill="1" applyBorder="1">
      <alignment vertical="center"/>
    </xf>
    <xf numFmtId="0" fontId="17" fillId="5" borderId="29" xfId="0" applyFont="1" applyFill="1" applyBorder="1">
      <alignment vertical="center"/>
    </xf>
    <xf numFmtId="0" fontId="7" fillId="5" borderId="30" xfId="0" applyFont="1" applyFill="1" applyBorder="1">
      <alignment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>
      <alignment vertical="center"/>
    </xf>
    <xf numFmtId="41" fontId="7" fillId="5" borderId="32" xfId="10" applyFont="1" applyFill="1" applyBorder="1">
      <alignment vertical="center"/>
    </xf>
    <xf numFmtId="0" fontId="7" fillId="5" borderId="33" xfId="0" applyFont="1" applyFill="1" applyBorder="1">
      <alignment vertical="center"/>
    </xf>
    <xf numFmtId="0" fontId="7" fillId="3" borderId="29" xfId="0" applyFont="1" applyFill="1" applyBorder="1" applyAlignment="1">
      <alignment vertical="center" shrinkToFit="1"/>
    </xf>
    <xf numFmtId="0" fontId="7" fillId="3" borderId="29" xfId="0" applyFont="1" applyFill="1" applyBorder="1" applyAlignment="1">
      <alignment horizontal="center" vertical="center" shrinkToFit="1"/>
    </xf>
    <xf numFmtId="0" fontId="2" fillId="4" borderId="44" xfId="1" applyFont="1" applyFill="1" applyBorder="1" applyAlignment="1">
      <alignment horizontal="center" vertical="center" wrapText="1"/>
    </xf>
    <xf numFmtId="0" fontId="6" fillId="4" borderId="43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shrinkToFit="1"/>
    </xf>
    <xf numFmtId="0" fontId="17" fillId="2" borderId="29" xfId="3" applyFont="1" applyFill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2" fillId="2" borderId="29" xfId="0" applyFont="1" applyFill="1" applyBorder="1" applyAlignment="1">
      <alignment horizontal="left" vertical="center"/>
    </xf>
    <xf numFmtId="0" fontId="12" fillId="2" borderId="29" xfId="3" applyFont="1" applyFill="1" applyBorder="1" applyAlignment="1">
      <alignment horizontal="left" vertical="center"/>
    </xf>
    <xf numFmtId="0" fontId="23" fillId="2" borderId="29" xfId="3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2" borderId="28" xfId="0" applyFont="1" applyFill="1" applyBorder="1" applyAlignment="1">
      <alignment vertical="center"/>
    </xf>
    <xf numFmtId="49" fontId="17" fillId="0" borderId="29" xfId="0" applyNumberFormat="1" applyFont="1" applyFill="1" applyBorder="1" applyAlignment="1">
      <alignment horizontal="center" vertical="center" shrinkToFit="1"/>
    </xf>
    <xf numFmtId="0" fontId="17" fillId="2" borderId="29" xfId="3" applyFont="1" applyFill="1" applyBorder="1" applyAlignment="1">
      <alignment horizontal="center" vertical="center" shrinkToFit="1"/>
    </xf>
    <xf numFmtId="49" fontId="17" fillId="2" borderId="29" xfId="0" applyNumberFormat="1" applyFont="1" applyFill="1" applyBorder="1" applyAlignment="1">
      <alignment horizontal="center" vertical="center" shrinkToFit="1"/>
    </xf>
    <xf numFmtId="0" fontId="17" fillId="5" borderId="28" xfId="0" applyFont="1" applyFill="1" applyBorder="1" applyAlignment="1">
      <alignment horizontal="center" vertical="center" shrinkToFit="1"/>
    </xf>
    <xf numFmtId="0" fontId="17" fillId="5" borderId="29" xfId="0" applyFont="1" applyFill="1" applyBorder="1" applyAlignment="1">
      <alignment horizontal="center" vertical="center" shrinkToFit="1"/>
    </xf>
    <xf numFmtId="0" fontId="17" fillId="5" borderId="29" xfId="0" applyFont="1" applyFill="1" applyBorder="1" applyAlignment="1">
      <alignment vertical="center" shrinkToFit="1"/>
    </xf>
    <xf numFmtId="0" fontId="17" fillId="5" borderId="30" xfId="0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 wrapText="1"/>
    </xf>
    <xf numFmtId="0" fontId="17" fillId="2" borderId="29" xfId="3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7" fillId="5" borderId="30" xfId="0" applyFont="1" applyFill="1" applyBorder="1" applyAlignment="1">
      <alignment horizontal="center" vertical="center" shrinkToFit="1"/>
    </xf>
    <xf numFmtId="0" fontId="12" fillId="2" borderId="29" xfId="3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shrinkToFit="1"/>
    </xf>
    <xf numFmtId="0" fontId="12" fillId="5" borderId="29" xfId="3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vertical="center"/>
    </xf>
    <xf numFmtId="0" fontId="12" fillId="5" borderId="28" xfId="0" applyFont="1" applyFill="1" applyBorder="1" applyAlignment="1">
      <alignment horizontal="center" vertical="center"/>
    </xf>
    <xf numFmtId="0" fontId="26" fillId="5" borderId="29" xfId="0" applyFont="1" applyFill="1" applyBorder="1" applyAlignment="1">
      <alignment horizontal="center" vertical="center"/>
    </xf>
    <xf numFmtId="0" fontId="26" fillId="5" borderId="29" xfId="0" applyFont="1" applyFill="1" applyBorder="1" applyAlignment="1">
      <alignment vertical="center"/>
    </xf>
    <xf numFmtId="0" fontId="26" fillId="5" borderId="29" xfId="0" applyFont="1" applyFill="1" applyBorder="1" applyAlignment="1">
      <alignment vertical="center" shrinkToFit="1"/>
    </xf>
    <xf numFmtId="0" fontId="26" fillId="5" borderId="30" xfId="0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3" applyFont="1" applyFill="1" applyBorder="1" applyAlignment="1">
      <alignment horizontal="left" vertical="center" wrapText="1"/>
    </xf>
    <xf numFmtId="0" fontId="12" fillId="5" borderId="31" xfId="1" applyFont="1" applyFill="1" applyBorder="1" applyAlignment="1">
      <alignment horizontal="center" vertical="center"/>
    </xf>
    <xf numFmtId="176" fontId="12" fillId="5" borderId="32" xfId="1" applyNumberFormat="1" applyFont="1" applyFill="1" applyBorder="1" applyAlignment="1">
      <alignment horizontal="center" vertical="center" shrinkToFit="1"/>
    </xf>
    <xf numFmtId="0" fontId="12" fillId="0" borderId="0" xfId="1" applyFont="1"/>
    <xf numFmtId="0" fontId="12" fillId="0" borderId="0" xfId="1" applyFont="1" applyAlignment="1">
      <alignment horizontal="center"/>
    </xf>
    <xf numFmtId="176" fontId="12" fillId="5" borderId="29" xfId="0" applyNumberFormat="1" applyFont="1" applyFill="1" applyBorder="1" applyAlignment="1">
      <alignment horizontal="center" vertical="center" shrinkToFit="1"/>
    </xf>
    <xf numFmtId="176" fontId="17" fillId="5" borderId="29" xfId="0" applyNumberFormat="1" applyFont="1" applyFill="1" applyBorder="1" applyAlignment="1">
      <alignment horizontal="center" vertical="center" shrinkToFit="1"/>
    </xf>
    <xf numFmtId="41" fontId="17" fillId="2" borderId="29" xfId="10" applyFont="1" applyFill="1" applyBorder="1" applyAlignment="1">
      <alignment vertical="center" shrinkToFit="1"/>
    </xf>
    <xf numFmtId="41" fontId="0" fillId="2" borderId="0" xfId="10" applyFont="1" applyFill="1" applyAlignment="1"/>
    <xf numFmtId="41" fontId="17" fillId="2" borderId="23" xfId="10" applyFont="1" applyFill="1" applyBorder="1" applyAlignment="1">
      <alignment horizontal="center" vertical="center" wrapText="1"/>
    </xf>
    <xf numFmtId="41" fontId="17" fillId="2" borderId="29" xfId="10" applyFont="1" applyFill="1" applyBorder="1" applyAlignment="1">
      <alignment horizontal="right" vertical="center" shrinkToFit="1"/>
    </xf>
    <xf numFmtId="41" fontId="17" fillId="2" borderId="29" xfId="10" applyFont="1" applyFill="1" applyBorder="1" applyAlignment="1">
      <alignment vertical="center"/>
    </xf>
    <xf numFmtId="41" fontId="17" fillId="2" borderId="29" xfId="10" applyFont="1" applyFill="1" applyBorder="1" applyAlignment="1">
      <alignment horizontal="right" vertical="center"/>
    </xf>
    <xf numFmtId="41" fontId="12" fillId="2" borderId="29" xfId="10" applyFont="1" applyFill="1" applyBorder="1" applyAlignment="1">
      <alignment horizontal="center" vertical="center" wrapText="1"/>
    </xf>
    <xf numFmtId="41" fontId="19" fillId="2" borderId="29" xfId="10" applyFont="1" applyFill="1" applyBorder="1" applyAlignment="1">
      <alignment horizontal="center" vertical="center" wrapText="1"/>
    </xf>
    <xf numFmtId="41" fontId="17" fillId="2" borderId="29" xfId="10" quotePrefix="1" applyFont="1" applyFill="1" applyBorder="1" applyAlignment="1">
      <alignment horizontal="center" vertical="center" shrinkToFit="1"/>
    </xf>
    <xf numFmtId="41" fontId="17" fillId="0" borderId="29" xfId="10" applyFont="1" applyFill="1" applyBorder="1" applyAlignment="1">
      <alignment vertical="center" shrinkToFit="1"/>
    </xf>
    <xf numFmtId="41" fontId="17" fillId="5" borderId="29" xfId="10" applyFont="1" applyFill="1" applyBorder="1" applyAlignment="1">
      <alignment horizontal="right" vertical="center" shrinkToFit="1"/>
    </xf>
    <xf numFmtId="41" fontId="17" fillId="5" borderId="29" xfId="10" applyFont="1" applyFill="1" applyBorder="1" applyAlignment="1">
      <alignment vertical="center" shrinkToFit="1"/>
    </xf>
    <xf numFmtId="41" fontId="17" fillId="5" borderId="29" xfId="10" applyFont="1" applyFill="1" applyBorder="1" applyAlignment="1">
      <alignment horizontal="center" vertical="center" shrinkToFit="1"/>
    </xf>
    <xf numFmtId="41" fontId="17" fillId="0" borderId="0" xfId="10" applyFont="1" applyAlignment="1"/>
    <xf numFmtId="41" fontId="0" fillId="0" borderId="0" xfId="10" applyFont="1" applyAlignment="1"/>
    <xf numFmtId="41" fontId="12" fillId="5" borderId="29" xfId="10" applyFont="1" applyFill="1" applyBorder="1" applyAlignment="1">
      <alignment vertical="center"/>
    </xf>
    <xf numFmtId="176" fontId="16" fillId="5" borderId="29" xfId="1" applyNumberFormat="1" applyFont="1" applyFill="1" applyBorder="1" applyAlignment="1">
      <alignment horizontal="center" vertical="center" shrinkToFit="1"/>
    </xf>
    <xf numFmtId="176" fontId="7" fillId="5" borderId="29" xfId="0" applyNumberFormat="1" applyFont="1" applyFill="1" applyBorder="1" applyAlignment="1">
      <alignment horizontal="center" vertical="center"/>
    </xf>
    <xf numFmtId="176" fontId="7" fillId="5" borderId="32" xfId="0" applyNumberFormat="1" applyFont="1" applyFill="1" applyBorder="1" applyAlignment="1">
      <alignment horizontal="center" vertical="center"/>
    </xf>
    <xf numFmtId="0" fontId="15" fillId="2" borderId="37" xfId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top" shrinkToFit="1"/>
    </xf>
    <xf numFmtId="0" fontId="17" fillId="2" borderId="45" xfId="0" applyFont="1" applyFill="1" applyBorder="1" applyAlignment="1">
      <alignment vertical="center" shrinkToFit="1"/>
    </xf>
    <xf numFmtId="0" fontId="17" fillId="2" borderId="46" xfId="0" applyFont="1" applyFill="1" applyBorder="1" applyAlignment="1">
      <alignment vertical="center" shrinkToFit="1"/>
    </xf>
    <xf numFmtId="0" fontId="17" fillId="2" borderId="46" xfId="0" applyFont="1" applyFill="1" applyBorder="1" applyAlignment="1">
      <alignment horizontal="center" vertical="center" shrinkToFit="1"/>
    </xf>
    <xf numFmtId="41" fontId="17" fillId="2" borderId="46" xfId="10" applyFont="1" applyFill="1" applyBorder="1" applyAlignment="1">
      <alignment horizontal="center" vertical="center" shrinkToFit="1"/>
    </xf>
    <xf numFmtId="41" fontId="17" fillId="2" borderId="46" xfId="0" applyNumberFormat="1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vertical="center" shrinkToFit="1"/>
    </xf>
    <xf numFmtId="0" fontId="16" fillId="4" borderId="48" xfId="1" applyFont="1" applyFill="1" applyBorder="1" applyAlignment="1">
      <alignment horizontal="center" vertical="center" shrinkToFit="1"/>
    </xf>
    <xf numFmtId="0" fontId="16" fillId="4" borderId="49" xfId="1" applyFont="1" applyFill="1" applyBorder="1" applyAlignment="1">
      <alignment horizontal="center" vertical="center" shrinkToFit="1"/>
    </xf>
    <xf numFmtId="176" fontId="16" fillId="4" borderId="49" xfId="1" applyNumberFormat="1" applyFont="1" applyFill="1" applyBorder="1" applyAlignment="1">
      <alignment horizontal="center" vertical="center" shrinkToFit="1"/>
    </xf>
    <xf numFmtId="0" fontId="16" fillId="4" borderId="49" xfId="1" applyFont="1" applyFill="1" applyBorder="1" applyAlignment="1">
      <alignment vertical="center" shrinkToFit="1"/>
    </xf>
    <xf numFmtId="0" fontId="16" fillId="4" borderId="49" xfId="1" applyNumberFormat="1" applyFont="1" applyFill="1" applyBorder="1" applyAlignment="1">
      <alignment horizontal="center" vertical="center" shrinkToFit="1"/>
    </xf>
    <xf numFmtId="41" fontId="16" fillId="4" borderId="49" xfId="10" applyFont="1" applyFill="1" applyBorder="1" applyAlignment="1">
      <alignment horizontal="center" vertical="center" shrinkToFit="1"/>
    </xf>
    <xf numFmtId="41" fontId="16" fillId="4" borderId="49" xfId="2" applyFont="1" applyFill="1" applyBorder="1" applyAlignment="1">
      <alignment horizontal="center" vertical="center" shrinkToFit="1"/>
    </xf>
    <xf numFmtId="41" fontId="16" fillId="4" borderId="49" xfId="1" applyNumberFormat="1" applyFont="1" applyFill="1" applyBorder="1" applyAlignment="1">
      <alignment horizontal="center" vertical="center" shrinkToFit="1"/>
    </xf>
    <xf numFmtId="0" fontId="12" fillId="4" borderId="50" xfId="1" applyFont="1" applyFill="1" applyBorder="1" applyAlignment="1">
      <alignment vertical="center" shrinkToFit="1"/>
    </xf>
    <xf numFmtId="0" fontId="17" fillId="2" borderId="45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left" vertical="center" shrinkToFit="1"/>
    </xf>
    <xf numFmtId="0" fontId="17" fillId="2" borderId="46" xfId="3" applyFont="1" applyFill="1" applyBorder="1" applyAlignment="1">
      <alignment horizontal="left" vertical="center" shrinkToFit="1"/>
    </xf>
    <xf numFmtId="41" fontId="17" fillId="2" borderId="46" xfId="10" applyFont="1" applyFill="1" applyBorder="1" applyAlignment="1">
      <alignment horizontal="right" vertical="center" shrinkToFit="1"/>
    </xf>
    <xf numFmtId="179" fontId="17" fillId="2" borderId="46" xfId="0" applyNumberFormat="1" applyFont="1" applyFill="1" applyBorder="1" applyAlignment="1">
      <alignment horizontal="center" vertical="center" shrinkToFit="1"/>
    </xf>
    <xf numFmtId="0" fontId="17" fillId="0" borderId="47" xfId="0" applyFont="1" applyBorder="1" applyAlignment="1">
      <alignment vertical="center" shrinkToFit="1"/>
    </xf>
    <xf numFmtId="176" fontId="15" fillId="4" borderId="49" xfId="1" applyNumberFormat="1" applyFont="1" applyFill="1" applyBorder="1" applyAlignment="1">
      <alignment horizontal="center" vertical="center" shrinkToFit="1"/>
    </xf>
    <xf numFmtId="0" fontId="15" fillId="4" borderId="49" xfId="1" applyFont="1" applyFill="1" applyBorder="1" applyAlignment="1">
      <alignment horizontal="center" vertical="center" shrinkToFit="1"/>
    </xf>
    <xf numFmtId="0" fontId="15" fillId="4" borderId="49" xfId="1" applyFont="1" applyFill="1" applyBorder="1" applyAlignment="1">
      <alignment horizontal="center" vertical="center" wrapText="1"/>
    </xf>
    <xf numFmtId="41" fontId="15" fillId="4" borderId="49" xfId="10" applyFont="1" applyFill="1" applyBorder="1" applyAlignment="1">
      <alignment horizontal="center" vertical="center" wrapText="1"/>
    </xf>
    <xf numFmtId="0" fontId="12" fillId="4" borderId="49" xfId="1" applyFont="1" applyFill="1" applyBorder="1" applyAlignment="1">
      <alignment horizontal="center" vertical="center" wrapText="1"/>
    </xf>
    <xf numFmtId="0" fontId="12" fillId="4" borderId="50" xfId="1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shrinkToFit="1"/>
    </xf>
    <xf numFmtId="0" fontId="20" fillId="2" borderId="29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28" fillId="0" borderId="51" xfId="0" applyFont="1" applyBorder="1" applyAlignment="1">
      <alignment vertical="center" shrinkToFit="1"/>
    </xf>
    <xf numFmtId="41" fontId="17" fillId="2" borderId="38" xfId="2" applyFont="1" applyFill="1" applyBorder="1" applyAlignment="1">
      <alignment vertical="center" shrinkToFit="1"/>
    </xf>
    <xf numFmtId="0" fontId="15" fillId="4" borderId="48" xfId="1" applyFont="1" applyFill="1" applyBorder="1" applyAlignment="1">
      <alignment horizontal="center" vertical="center" wrapText="1"/>
    </xf>
    <xf numFmtId="0" fontId="15" fillId="4" borderId="49" xfId="1" applyFont="1" applyFill="1" applyBorder="1" applyAlignment="1">
      <alignment horizontal="center" vertical="center" wrapText="1"/>
    </xf>
    <xf numFmtId="0" fontId="27" fillId="0" borderId="0" xfId="3" applyFont="1" applyBorder="1" applyAlignment="1">
      <alignment horizontal="left" vertical="center" wrapText="1"/>
    </xf>
    <xf numFmtId="0" fontId="3" fillId="2" borderId="0" xfId="1" applyFont="1" applyFill="1" applyAlignment="1">
      <alignment horizont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23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23" xfId="1" applyFont="1" applyFill="1" applyBorder="1" applyAlignment="1">
      <alignment horizontal="center" vertical="center" shrinkToFit="1"/>
    </xf>
    <xf numFmtId="0" fontId="12" fillId="2" borderId="23" xfId="1" applyFont="1" applyFill="1" applyBorder="1" applyAlignment="1">
      <alignment horizontal="center" vertical="center" wrapText="1"/>
    </xf>
    <xf numFmtId="41" fontId="17" fillId="2" borderId="2" xfId="10" applyFont="1" applyFill="1" applyBorder="1" applyAlignment="1">
      <alignment horizontal="center" vertical="center" wrapText="1"/>
    </xf>
    <xf numFmtId="41" fontId="17" fillId="2" borderId="7" xfId="10" applyFont="1" applyFill="1" applyBorder="1" applyAlignment="1">
      <alignment horizontal="center" vertical="center" shrinkToFit="1"/>
    </xf>
    <xf numFmtId="41" fontId="17" fillId="2" borderId="4" xfId="10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5" fillId="2" borderId="36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5" fillId="2" borderId="34" xfId="1" applyFont="1" applyFill="1" applyBorder="1" applyAlignment="1">
      <alignment horizontal="center" vertical="center" wrapText="1"/>
    </xf>
    <xf numFmtId="0" fontId="15" fillId="2" borderId="3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15" fillId="2" borderId="38" xfId="1" applyFont="1" applyFill="1" applyBorder="1" applyAlignment="1">
      <alignment horizontal="center" vertical="center" wrapText="1"/>
    </xf>
    <xf numFmtId="0" fontId="15" fillId="2" borderId="35" xfId="1" applyFont="1" applyFill="1" applyBorder="1" applyAlignment="1">
      <alignment horizontal="center" vertical="center" shrinkToFit="1"/>
    </xf>
    <xf numFmtId="0" fontId="15" fillId="2" borderId="38" xfId="1" applyFont="1" applyFill="1" applyBorder="1" applyAlignment="1">
      <alignment horizontal="center" vertical="center" shrinkToFit="1"/>
    </xf>
    <xf numFmtId="41" fontId="15" fillId="2" borderId="35" xfId="10" applyFont="1" applyFill="1" applyBorder="1" applyAlignment="1">
      <alignment horizontal="center" vertical="center" wrapText="1"/>
    </xf>
    <xf numFmtId="41" fontId="15" fillId="2" borderId="38" xfId="1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5" fillId="2" borderId="40" xfId="1" applyFont="1" applyFill="1" applyBorder="1" applyAlignment="1">
      <alignment horizontal="center"/>
    </xf>
    <xf numFmtId="0" fontId="15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9" fontId="22" fillId="2" borderId="5" xfId="6" applyFont="1" applyFill="1" applyBorder="1" applyAlignment="1">
      <alignment horizontal="center" vertical="center" wrapText="1"/>
    </xf>
    <xf numFmtId="9" fontId="22" fillId="2" borderId="9" xfId="6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7" xfId="1" applyNumberFormat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5" fillId="2" borderId="40" xfId="0" applyFont="1" applyFill="1" applyBorder="1" applyAlignment="1">
      <alignment horizontal="right"/>
    </xf>
  </cellXfs>
  <cellStyles count="11">
    <cellStyle name="백분율" xfId="6" builtinId="5"/>
    <cellStyle name="쉼표 [0]" xfId="10" builtinId="6"/>
    <cellStyle name="쉼표 [0] 2" xfId="2"/>
    <cellStyle name="쉼표 [0] 2 2" xfId="5"/>
    <cellStyle name="표준" xfId="0" builtinId="0"/>
    <cellStyle name="표준 2" xfId="1"/>
    <cellStyle name="표준 2 2" xfId="4"/>
    <cellStyle name="표준_02_2007년자본예산편성내역서정말최종" xfId="7"/>
    <cellStyle name="표준_2007년도 발주계획" xfId="8"/>
    <cellStyle name="표준_2008년도 발주계획(취합)" xfId="3"/>
    <cellStyle name="표준_Sheet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12700</xdr:rowOff>
    </xdr:from>
    <xdr:to>
      <xdr:col>1</xdr:col>
      <xdr:colOff>53975</xdr:colOff>
      <xdr:row>1</xdr:row>
      <xdr:rowOff>120837</xdr:rowOff>
    </xdr:to>
    <xdr:pic>
      <xdr:nvPicPr>
        <xdr:cNvPr id="3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900" y="12700"/>
          <a:ext cx="828675" cy="50818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204258</xdr:colOff>
      <xdr:row>1</xdr:row>
      <xdr:rowOff>161054</xdr:rowOff>
    </xdr:to>
    <xdr:pic>
      <xdr:nvPicPr>
        <xdr:cNvPr id="2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8913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1</xdr:row>
      <xdr:rowOff>89087</xdr:rowOff>
    </xdr:to>
    <xdr:pic>
      <xdr:nvPicPr>
        <xdr:cNvPr id="2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8913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2</xdr:row>
      <xdr:rowOff>31937</xdr:rowOff>
    </xdr:to>
    <xdr:pic>
      <xdr:nvPicPr>
        <xdr:cNvPr id="2" name="Picture 22" descr="EMB00000bb846f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4891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2"/>
  <sheetViews>
    <sheetView zoomScale="75" zoomScaleNormal="75" workbookViewId="0">
      <selection activeCell="C6" sqref="C6"/>
    </sheetView>
  </sheetViews>
  <sheetFormatPr defaultRowHeight="16.5"/>
  <cols>
    <col min="1" max="1" width="11.25" style="1" customWidth="1"/>
    <col min="2" max="2" width="8.875" style="62" customWidth="1"/>
    <col min="3" max="3" width="15.5" style="59" customWidth="1"/>
    <col min="4" max="4" width="6.875" style="62" customWidth="1"/>
    <col min="5" max="5" width="22.875" style="10" customWidth="1"/>
    <col min="6" max="6" width="21.375" style="10" customWidth="1"/>
    <col min="7" max="7" width="9.5" style="11" customWidth="1"/>
    <col min="8" max="8" width="17" style="285" customWidth="1"/>
    <col min="9" max="9" width="15.375" style="285" customWidth="1"/>
    <col min="10" max="10" width="16.125" style="285" customWidth="1"/>
    <col min="11" max="11" width="14.875" style="285" customWidth="1"/>
    <col min="12" max="12" width="9.125" style="1" customWidth="1"/>
    <col min="13" max="13" width="7.125" style="11" customWidth="1"/>
    <col min="14" max="14" width="1.75" style="1" customWidth="1"/>
    <col min="15" max="15" width="7.375" style="11" customWidth="1"/>
    <col min="16" max="16" width="9.125" style="1" customWidth="1"/>
    <col min="17" max="17" width="5.875" style="1" customWidth="1"/>
    <col min="18" max="256" width="9" style="1"/>
    <col min="257" max="257" width="12.125" style="1" customWidth="1"/>
    <col min="258" max="258" width="8.875" style="1" customWidth="1"/>
    <col min="259" max="259" width="21.75" style="1" customWidth="1"/>
    <col min="260" max="260" width="6.875" style="1" customWidth="1"/>
    <col min="261" max="261" width="19.5" style="1" customWidth="1"/>
    <col min="262" max="262" width="22.75" style="1" customWidth="1"/>
    <col min="263" max="263" width="11.125" style="1" customWidth="1"/>
    <col min="264" max="264" width="13.875" style="1" customWidth="1"/>
    <col min="265" max="265" width="12" style="1" customWidth="1"/>
    <col min="266" max="266" width="12.875" style="1" customWidth="1"/>
    <col min="267" max="267" width="13.875" style="1" customWidth="1"/>
    <col min="268" max="268" width="10.5" style="1" customWidth="1"/>
    <col min="269" max="269" width="7.125" style="1" customWidth="1"/>
    <col min="270" max="270" width="1.75" style="1" customWidth="1"/>
    <col min="271" max="271" width="7.375" style="1" customWidth="1"/>
    <col min="272" max="272" width="13.5" style="1" customWidth="1"/>
    <col min="273" max="273" width="9.125" style="1" customWidth="1"/>
    <col min="274" max="512" width="9" style="1"/>
    <col min="513" max="513" width="12.125" style="1" customWidth="1"/>
    <col min="514" max="514" width="8.875" style="1" customWidth="1"/>
    <col min="515" max="515" width="21.75" style="1" customWidth="1"/>
    <col min="516" max="516" width="6.875" style="1" customWidth="1"/>
    <col min="517" max="517" width="19.5" style="1" customWidth="1"/>
    <col min="518" max="518" width="22.75" style="1" customWidth="1"/>
    <col min="519" max="519" width="11.125" style="1" customWidth="1"/>
    <col min="520" max="520" width="13.875" style="1" customWidth="1"/>
    <col min="521" max="521" width="12" style="1" customWidth="1"/>
    <col min="522" max="522" width="12.875" style="1" customWidth="1"/>
    <col min="523" max="523" width="13.875" style="1" customWidth="1"/>
    <col min="524" max="524" width="10.5" style="1" customWidth="1"/>
    <col min="525" max="525" width="7.125" style="1" customWidth="1"/>
    <col min="526" max="526" width="1.75" style="1" customWidth="1"/>
    <col min="527" max="527" width="7.375" style="1" customWidth="1"/>
    <col min="528" max="528" width="13.5" style="1" customWidth="1"/>
    <col min="529" max="529" width="9.125" style="1" customWidth="1"/>
    <col min="530" max="768" width="9" style="1"/>
    <col min="769" max="769" width="12.125" style="1" customWidth="1"/>
    <col min="770" max="770" width="8.875" style="1" customWidth="1"/>
    <col min="771" max="771" width="21.75" style="1" customWidth="1"/>
    <col min="772" max="772" width="6.875" style="1" customWidth="1"/>
    <col min="773" max="773" width="19.5" style="1" customWidth="1"/>
    <col min="774" max="774" width="22.75" style="1" customWidth="1"/>
    <col min="775" max="775" width="11.125" style="1" customWidth="1"/>
    <col min="776" max="776" width="13.875" style="1" customWidth="1"/>
    <col min="777" max="777" width="12" style="1" customWidth="1"/>
    <col min="778" max="778" width="12.875" style="1" customWidth="1"/>
    <col min="779" max="779" width="13.875" style="1" customWidth="1"/>
    <col min="780" max="780" width="10.5" style="1" customWidth="1"/>
    <col min="781" max="781" width="7.125" style="1" customWidth="1"/>
    <col min="782" max="782" width="1.75" style="1" customWidth="1"/>
    <col min="783" max="783" width="7.375" style="1" customWidth="1"/>
    <col min="784" max="784" width="13.5" style="1" customWidth="1"/>
    <col min="785" max="785" width="9.125" style="1" customWidth="1"/>
    <col min="786" max="1024" width="9" style="1"/>
    <col min="1025" max="1025" width="12.125" style="1" customWidth="1"/>
    <col min="1026" max="1026" width="8.875" style="1" customWidth="1"/>
    <col min="1027" max="1027" width="21.75" style="1" customWidth="1"/>
    <col min="1028" max="1028" width="6.875" style="1" customWidth="1"/>
    <col min="1029" max="1029" width="19.5" style="1" customWidth="1"/>
    <col min="1030" max="1030" width="22.75" style="1" customWidth="1"/>
    <col min="1031" max="1031" width="11.125" style="1" customWidth="1"/>
    <col min="1032" max="1032" width="13.875" style="1" customWidth="1"/>
    <col min="1033" max="1033" width="12" style="1" customWidth="1"/>
    <col min="1034" max="1034" width="12.875" style="1" customWidth="1"/>
    <col min="1035" max="1035" width="13.875" style="1" customWidth="1"/>
    <col min="1036" max="1036" width="10.5" style="1" customWidth="1"/>
    <col min="1037" max="1037" width="7.125" style="1" customWidth="1"/>
    <col min="1038" max="1038" width="1.75" style="1" customWidth="1"/>
    <col min="1039" max="1039" width="7.375" style="1" customWidth="1"/>
    <col min="1040" max="1040" width="13.5" style="1" customWidth="1"/>
    <col min="1041" max="1041" width="9.125" style="1" customWidth="1"/>
    <col min="1042" max="1280" width="9" style="1"/>
    <col min="1281" max="1281" width="12.125" style="1" customWidth="1"/>
    <col min="1282" max="1282" width="8.875" style="1" customWidth="1"/>
    <col min="1283" max="1283" width="21.75" style="1" customWidth="1"/>
    <col min="1284" max="1284" width="6.875" style="1" customWidth="1"/>
    <col min="1285" max="1285" width="19.5" style="1" customWidth="1"/>
    <col min="1286" max="1286" width="22.75" style="1" customWidth="1"/>
    <col min="1287" max="1287" width="11.125" style="1" customWidth="1"/>
    <col min="1288" max="1288" width="13.875" style="1" customWidth="1"/>
    <col min="1289" max="1289" width="12" style="1" customWidth="1"/>
    <col min="1290" max="1290" width="12.875" style="1" customWidth="1"/>
    <col min="1291" max="1291" width="13.875" style="1" customWidth="1"/>
    <col min="1292" max="1292" width="10.5" style="1" customWidth="1"/>
    <col min="1293" max="1293" width="7.125" style="1" customWidth="1"/>
    <col min="1294" max="1294" width="1.75" style="1" customWidth="1"/>
    <col min="1295" max="1295" width="7.375" style="1" customWidth="1"/>
    <col min="1296" max="1296" width="13.5" style="1" customWidth="1"/>
    <col min="1297" max="1297" width="9.125" style="1" customWidth="1"/>
    <col min="1298" max="1536" width="9" style="1"/>
    <col min="1537" max="1537" width="12.125" style="1" customWidth="1"/>
    <col min="1538" max="1538" width="8.875" style="1" customWidth="1"/>
    <col min="1539" max="1539" width="21.75" style="1" customWidth="1"/>
    <col min="1540" max="1540" width="6.875" style="1" customWidth="1"/>
    <col min="1541" max="1541" width="19.5" style="1" customWidth="1"/>
    <col min="1542" max="1542" width="22.75" style="1" customWidth="1"/>
    <col min="1543" max="1543" width="11.125" style="1" customWidth="1"/>
    <col min="1544" max="1544" width="13.875" style="1" customWidth="1"/>
    <col min="1545" max="1545" width="12" style="1" customWidth="1"/>
    <col min="1546" max="1546" width="12.875" style="1" customWidth="1"/>
    <col min="1547" max="1547" width="13.875" style="1" customWidth="1"/>
    <col min="1548" max="1548" width="10.5" style="1" customWidth="1"/>
    <col min="1549" max="1549" width="7.125" style="1" customWidth="1"/>
    <col min="1550" max="1550" width="1.75" style="1" customWidth="1"/>
    <col min="1551" max="1551" width="7.375" style="1" customWidth="1"/>
    <col min="1552" max="1552" width="13.5" style="1" customWidth="1"/>
    <col min="1553" max="1553" width="9.125" style="1" customWidth="1"/>
    <col min="1554" max="1792" width="9" style="1"/>
    <col min="1793" max="1793" width="12.125" style="1" customWidth="1"/>
    <col min="1794" max="1794" width="8.875" style="1" customWidth="1"/>
    <col min="1795" max="1795" width="21.75" style="1" customWidth="1"/>
    <col min="1796" max="1796" width="6.875" style="1" customWidth="1"/>
    <col min="1797" max="1797" width="19.5" style="1" customWidth="1"/>
    <col min="1798" max="1798" width="22.75" style="1" customWidth="1"/>
    <col min="1799" max="1799" width="11.125" style="1" customWidth="1"/>
    <col min="1800" max="1800" width="13.875" style="1" customWidth="1"/>
    <col min="1801" max="1801" width="12" style="1" customWidth="1"/>
    <col min="1802" max="1802" width="12.875" style="1" customWidth="1"/>
    <col min="1803" max="1803" width="13.875" style="1" customWidth="1"/>
    <col min="1804" max="1804" width="10.5" style="1" customWidth="1"/>
    <col min="1805" max="1805" width="7.125" style="1" customWidth="1"/>
    <col min="1806" max="1806" width="1.75" style="1" customWidth="1"/>
    <col min="1807" max="1807" width="7.375" style="1" customWidth="1"/>
    <col min="1808" max="1808" width="13.5" style="1" customWidth="1"/>
    <col min="1809" max="1809" width="9.125" style="1" customWidth="1"/>
    <col min="1810" max="2048" width="9" style="1"/>
    <col min="2049" max="2049" width="12.125" style="1" customWidth="1"/>
    <col min="2050" max="2050" width="8.875" style="1" customWidth="1"/>
    <col min="2051" max="2051" width="21.75" style="1" customWidth="1"/>
    <col min="2052" max="2052" width="6.875" style="1" customWidth="1"/>
    <col min="2053" max="2053" width="19.5" style="1" customWidth="1"/>
    <col min="2054" max="2054" width="22.75" style="1" customWidth="1"/>
    <col min="2055" max="2055" width="11.125" style="1" customWidth="1"/>
    <col min="2056" max="2056" width="13.875" style="1" customWidth="1"/>
    <col min="2057" max="2057" width="12" style="1" customWidth="1"/>
    <col min="2058" max="2058" width="12.875" style="1" customWidth="1"/>
    <col min="2059" max="2059" width="13.875" style="1" customWidth="1"/>
    <col min="2060" max="2060" width="10.5" style="1" customWidth="1"/>
    <col min="2061" max="2061" width="7.125" style="1" customWidth="1"/>
    <col min="2062" max="2062" width="1.75" style="1" customWidth="1"/>
    <col min="2063" max="2063" width="7.375" style="1" customWidth="1"/>
    <col min="2064" max="2064" width="13.5" style="1" customWidth="1"/>
    <col min="2065" max="2065" width="9.125" style="1" customWidth="1"/>
    <col min="2066" max="2304" width="9" style="1"/>
    <col min="2305" max="2305" width="12.125" style="1" customWidth="1"/>
    <col min="2306" max="2306" width="8.875" style="1" customWidth="1"/>
    <col min="2307" max="2307" width="21.75" style="1" customWidth="1"/>
    <col min="2308" max="2308" width="6.875" style="1" customWidth="1"/>
    <col min="2309" max="2309" width="19.5" style="1" customWidth="1"/>
    <col min="2310" max="2310" width="22.75" style="1" customWidth="1"/>
    <col min="2311" max="2311" width="11.125" style="1" customWidth="1"/>
    <col min="2312" max="2312" width="13.875" style="1" customWidth="1"/>
    <col min="2313" max="2313" width="12" style="1" customWidth="1"/>
    <col min="2314" max="2314" width="12.875" style="1" customWidth="1"/>
    <col min="2315" max="2315" width="13.875" style="1" customWidth="1"/>
    <col min="2316" max="2316" width="10.5" style="1" customWidth="1"/>
    <col min="2317" max="2317" width="7.125" style="1" customWidth="1"/>
    <col min="2318" max="2318" width="1.75" style="1" customWidth="1"/>
    <col min="2319" max="2319" width="7.375" style="1" customWidth="1"/>
    <col min="2320" max="2320" width="13.5" style="1" customWidth="1"/>
    <col min="2321" max="2321" width="9.125" style="1" customWidth="1"/>
    <col min="2322" max="2560" width="9" style="1"/>
    <col min="2561" max="2561" width="12.125" style="1" customWidth="1"/>
    <col min="2562" max="2562" width="8.875" style="1" customWidth="1"/>
    <col min="2563" max="2563" width="21.75" style="1" customWidth="1"/>
    <col min="2564" max="2564" width="6.875" style="1" customWidth="1"/>
    <col min="2565" max="2565" width="19.5" style="1" customWidth="1"/>
    <col min="2566" max="2566" width="22.75" style="1" customWidth="1"/>
    <col min="2567" max="2567" width="11.125" style="1" customWidth="1"/>
    <col min="2568" max="2568" width="13.875" style="1" customWidth="1"/>
    <col min="2569" max="2569" width="12" style="1" customWidth="1"/>
    <col min="2570" max="2570" width="12.875" style="1" customWidth="1"/>
    <col min="2571" max="2571" width="13.875" style="1" customWidth="1"/>
    <col min="2572" max="2572" width="10.5" style="1" customWidth="1"/>
    <col min="2573" max="2573" width="7.125" style="1" customWidth="1"/>
    <col min="2574" max="2574" width="1.75" style="1" customWidth="1"/>
    <col min="2575" max="2575" width="7.375" style="1" customWidth="1"/>
    <col min="2576" max="2576" width="13.5" style="1" customWidth="1"/>
    <col min="2577" max="2577" width="9.125" style="1" customWidth="1"/>
    <col min="2578" max="2816" width="9" style="1"/>
    <col min="2817" max="2817" width="12.125" style="1" customWidth="1"/>
    <col min="2818" max="2818" width="8.875" style="1" customWidth="1"/>
    <col min="2819" max="2819" width="21.75" style="1" customWidth="1"/>
    <col min="2820" max="2820" width="6.875" style="1" customWidth="1"/>
    <col min="2821" max="2821" width="19.5" style="1" customWidth="1"/>
    <col min="2822" max="2822" width="22.75" style="1" customWidth="1"/>
    <col min="2823" max="2823" width="11.125" style="1" customWidth="1"/>
    <col min="2824" max="2824" width="13.875" style="1" customWidth="1"/>
    <col min="2825" max="2825" width="12" style="1" customWidth="1"/>
    <col min="2826" max="2826" width="12.875" style="1" customWidth="1"/>
    <col min="2827" max="2827" width="13.875" style="1" customWidth="1"/>
    <col min="2828" max="2828" width="10.5" style="1" customWidth="1"/>
    <col min="2829" max="2829" width="7.125" style="1" customWidth="1"/>
    <col min="2830" max="2830" width="1.75" style="1" customWidth="1"/>
    <col min="2831" max="2831" width="7.375" style="1" customWidth="1"/>
    <col min="2832" max="2832" width="13.5" style="1" customWidth="1"/>
    <col min="2833" max="2833" width="9.125" style="1" customWidth="1"/>
    <col min="2834" max="3072" width="9" style="1"/>
    <col min="3073" max="3073" width="12.125" style="1" customWidth="1"/>
    <col min="3074" max="3074" width="8.875" style="1" customWidth="1"/>
    <col min="3075" max="3075" width="21.75" style="1" customWidth="1"/>
    <col min="3076" max="3076" width="6.875" style="1" customWidth="1"/>
    <col min="3077" max="3077" width="19.5" style="1" customWidth="1"/>
    <col min="3078" max="3078" width="22.75" style="1" customWidth="1"/>
    <col min="3079" max="3079" width="11.125" style="1" customWidth="1"/>
    <col min="3080" max="3080" width="13.875" style="1" customWidth="1"/>
    <col min="3081" max="3081" width="12" style="1" customWidth="1"/>
    <col min="3082" max="3082" width="12.875" style="1" customWidth="1"/>
    <col min="3083" max="3083" width="13.875" style="1" customWidth="1"/>
    <col min="3084" max="3084" width="10.5" style="1" customWidth="1"/>
    <col min="3085" max="3085" width="7.125" style="1" customWidth="1"/>
    <col min="3086" max="3086" width="1.75" style="1" customWidth="1"/>
    <col min="3087" max="3087" width="7.375" style="1" customWidth="1"/>
    <col min="3088" max="3088" width="13.5" style="1" customWidth="1"/>
    <col min="3089" max="3089" width="9.125" style="1" customWidth="1"/>
    <col min="3090" max="3328" width="9" style="1"/>
    <col min="3329" max="3329" width="12.125" style="1" customWidth="1"/>
    <col min="3330" max="3330" width="8.875" style="1" customWidth="1"/>
    <col min="3331" max="3331" width="21.75" style="1" customWidth="1"/>
    <col min="3332" max="3332" width="6.875" style="1" customWidth="1"/>
    <col min="3333" max="3333" width="19.5" style="1" customWidth="1"/>
    <col min="3334" max="3334" width="22.75" style="1" customWidth="1"/>
    <col min="3335" max="3335" width="11.125" style="1" customWidth="1"/>
    <col min="3336" max="3336" width="13.875" style="1" customWidth="1"/>
    <col min="3337" max="3337" width="12" style="1" customWidth="1"/>
    <col min="3338" max="3338" width="12.875" style="1" customWidth="1"/>
    <col min="3339" max="3339" width="13.875" style="1" customWidth="1"/>
    <col min="3340" max="3340" width="10.5" style="1" customWidth="1"/>
    <col min="3341" max="3341" width="7.125" style="1" customWidth="1"/>
    <col min="3342" max="3342" width="1.75" style="1" customWidth="1"/>
    <col min="3343" max="3343" width="7.375" style="1" customWidth="1"/>
    <col min="3344" max="3344" width="13.5" style="1" customWidth="1"/>
    <col min="3345" max="3345" width="9.125" style="1" customWidth="1"/>
    <col min="3346" max="3584" width="9" style="1"/>
    <col min="3585" max="3585" width="12.125" style="1" customWidth="1"/>
    <col min="3586" max="3586" width="8.875" style="1" customWidth="1"/>
    <col min="3587" max="3587" width="21.75" style="1" customWidth="1"/>
    <col min="3588" max="3588" width="6.875" style="1" customWidth="1"/>
    <col min="3589" max="3589" width="19.5" style="1" customWidth="1"/>
    <col min="3590" max="3590" width="22.75" style="1" customWidth="1"/>
    <col min="3591" max="3591" width="11.125" style="1" customWidth="1"/>
    <col min="3592" max="3592" width="13.875" style="1" customWidth="1"/>
    <col min="3593" max="3593" width="12" style="1" customWidth="1"/>
    <col min="3594" max="3594" width="12.875" style="1" customWidth="1"/>
    <col min="3595" max="3595" width="13.875" style="1" customWidth="1"/>
    <col min="3596" max="3596" width="10.5" style="1" customWidth="1"/>
    <col min="3597" max="3597" width="7.125" style="1" customWidth="1"/>
    <col min="3598" max="3598" width="1.75" style="1" customWidth="1"/>
    <col min="3599" max="3599" width="7.375" style="1" customWidth="1"/>
    <col min="3600" max="3600" width="13.5" style="1" customWidth="1"/>
    <col min="3601" max="3601" width="9.125" style="1" customWidth="1"/>
    <col min="3602" max="3840" width="9" style="1"/>
    <col min="3841" max="3841" width="12.125" style="1" customWidth="1"/>
    <col min="3842" max="3842" width="8.875" style="1" customWidth="1"/>
    <col min="3843" max="3843" width="21.75" style="1" customWidth="1"/>
    <col min="3844" max="3844" width="6.875" style="1" customWidth="1"/>
    <col min="3845" max="3845" width="19.5" style="1" customWidth="1"/>
    <col min="3846" max="3846" width="22.75" style="1" customWidth="1"/>
    <col min="3847" max="3847" width="11.125" style="1" customWidth="1"/>
    <col min="3848" max="3848" width="13.875" style="1" customWidth="1"/>
    <col min="3849" max="3849" width="12" style="1" customWidth="1"/>
    <col min="3850" max="3850" width="12.875" style="1" customWidth="1"/>
    <col min="3851" max="3851" width="13.875" style="1" customWidth="1"/>
    <col min="3852" max="3852" width="10.5" style="1" customWidth="1"/>
    <col min="3853" max="3853" width="7.125" style="1" customWidth="1"/>
    <col min="3854" max="3854" width="1.75" style="1" customWidth="1"/>
    <col min="3855" max="3855" width="7.375" style="1" customWidth="1"/>
    <col min="3856" max="3856" width="13.5" style="1" customWidth="1"/>
    <col min="3857" max="3857" width="9.125" style="1" customWidth="1"/>
    <col min="3858" max="4096" width="9" style="1"/>
    <col min="4097" max="4097" width="12.125" style="1" customWidth="1"/>
    <col min="4098" max="4098" width="8.875" style="1" customWidth="1"/>
    <col min="4099" max="4099" width="21.75" style="1" customWidth="1"/>
    <col min="4100" max="4100" width="6.875" style="1" customWidth="1"/>
    <col min="4101" max="4101" width="19.5" style="1" customWidth="1"/>
    <col min="4102" max="4102" width="22.75" style="1" customWidth="1"/>
    <col min="4103" max="4103" width="11.125" style="1" customWidth="1"/>
    <col min="4104" max="4104" width="13.875" style="1" customWidth="1"/>
    <col min="4105" max="4105" width="12" style="1" customWidth="1"/>
    <col min="4106" max="4106" width="12.875" style="1" customWidth="1"/>
    <col min="4107" max="4107" width="13.875" style="1" customWidth="1"/>
    <col min="4108" max="4108" width="10.5" style="1" customWidth="1"/>
    <col min="4109" max="4109" width="7.125" style="1" customWidth="1"/>
    <col min="4110" max="4110" width="1.75" style="1" customWidth="1"/>
    <col min="4111" max="4111" width="7.375" style="1" customWidth="1"/>
    <col min="4112" max="4112" width="13.5" style="1" customWidth="1"/>
    <col min="4113" max="4113" width="9.125" style="1" customWidth="1"/>
    <col min="4114" max="4352" width="9" style="1"/>
    <col min="4353" max="4353" width="12.125" style="1" customWidth="1"/>
    <col min="4354" max="4354" width="8.875" style="1" customWidth="1"/>
    <col min="4355" max="4355" width="21.75" style="1" customWidth="1"/>
    <col min="4356" max="4356" width="6.875" style="1" customWidth="1"/>
    <col min="4357" max="4357" width="19.5" style="1" customWidth="1"/>
    <col min="4358" max="4358" width="22.75" style="1" customWidth="1"/>
    <col min="4359" max="4359" width="11.125" style="1" customWidth="1"/>
    <col min="4360" max="4360" width="13.875" style="1" customWidth="1"/>
    <col min="4361" max="4361" width="12" style="1" customWidth="1"/>
    <col min="4362" max="4362" width="12.875" style="1" customWidth="1"/>
    <col min="4363" max="4363" width="13.875" style="1" customWidth="1"/>
    <col min="4364" max="4364" width="10.5" style="1" customWidth="1"/>
    <col min="4365" max="4365" width="7.125" style="1" customWidth="1"/>
    <col min="4366" max="4366" width="1.75" style="1" customWidth="1"/>
    <col min="4367" max="4367" width="7.375" style="1" customWidth="1"/>
    <col min="4368" max="4368" width="13.5" style="1" customWidth="1"/>
    <col min="4369" max="4369" width="9.125" style="1" customWidth="1"/>
    <col min="4370" max="4608" width="9" style="1"/>
    <col min="4609" max="4609" width="12.125" style="1" customWidth="1"/>
    <col min="4610" max="4610" width="8.875" style="1" customWidth="1"/>
    <col min="4611" max="4611" width="21.75" style="1" customWidth="1"/>
    <col min="4612" max="4612" width="6.875" style="1" customWidth="1"/>
    <col min="4613" max="4613" width="19.5" style="1" customWidth="1"/>
    <col min="4614" max="4614" width="22.75" style="1" customWidth="1"/>
    <col min="4615" max="4615" width="11.125" style="1" customWidth="1"/>
    <col min="4616" max="4616" width="13.875" style="1" customWidth="1"/>
    <col min="4617" max="4617" width="12" style="1" customWidth="1"/>
    <col min="4618" max="4618" width="12.875" style="1" customWidth="1"/>
    <col min="4619" max="4619" width="13.875" style="1" customWidth="1"/>
    <col min="4620" max="4620" width="10.5" style="1" customWidth="1"/>
    <col min="4621" max="4621" width="7.125" style="1" customWidth="1"/>
    <col min="4622" max="4622" width="1.75" style="1" customWidth="1"/>
    <col min="4623" max="4623" width="7.375" style="1" customWidth="1"/>
    <col min="4624" max="4624" width="13.5" style="1" customWidth="1"/>
    <col min="4625" max="4625" width="9.125" style="1" customWidth="1"/>
    <col min="4626" max="4864" width="9" style="1"/>
    <col min="4865" max="4865" width="12.125" style="1" customWidth="1"/>
    <col min="4866" max="4866" width="8.875" style="1" customWidth="1"/>
    <col min="4867" max="4867" width="21.75" style="1" customWidth="1"/>
    <col min="4868" max="4868" width="6.875" style="1" customWidth="1"/>
    <col min="4869" max="4869" width="19.5" style="1" customWidth="1"/>
    <col min="4870" max="4870" width="22.75" style="1" customWidth="1"/>
    <col min="4871" max="4871" width="11.125" style="1" customWidth="1"/>
    <col min="4872" max="4872" width="13.875" style="1" customWidth="1"/>
    <col min="4873" max="4873" width="12" style="1" customWidth="1"/>
    <col min="4874" max="4874" width="12.875" style="1" customWidth="1"/>
    <col min="4875" max="4875" width="13.875" style="1" customWidth="1"/>
    <col min="4876" max="4876" width="10.5" style="1" customWidth="1"/>
    <col min="4877" max="4877" width="7.125" style="1" customWidth="1"/>
    <col min="4878" max="4878" width="1.75" style="1" customWidth="1"/>
    <col min="4879" max="4879" width="7.375" style="1" customWidth="1"/>
    <col min="4880" max="4880" width="13.5" style="1" customWidth="1"/>
    <col min="4881" max="4881" width="9.125" style="1" customWidth="1"/>
    <col min="4882" max="5120" width="9" style="1"/>
    <col min="5121" max="5121" width="12.125" style="1" customWidth="1"/>
    <col min="5122" max="5122" width="8.875" style="1" customWidth="1"/>
    <col min="5123" max="5123" width="21.75" style="1" customWidth="1"/>
    <col min="5124" max="5124" width="6.875" style="1" customWidth="1"/>
    <col min="5125" max="5125" width="19.5" style="1" customWidth="1"/>
    <col min="5126" max="5126" width="22.75" style="1" customWidth="1"/>
    <col min="5127" max="5127" width="11.125" style="1" customWidth="1"/>
    <col min="5128" max="5128" width="13.875" style="1" customWidth="1"/>
    <col min="5129" max="5129" width="12" style="1" customWidth="1"/>
    <col min="5130" max="5130" width="12.875" style="1" customWidth="1"/>
    <col min="5131" max="5131" width="13.875" style="1" customWidth="1"/>
    <col min="5132" max="5132" width="10.5" style="1" customWidth="1"/>
    <col min="5133" max="5133" width="7.125" style="1" customWidth="1"/>
    <col min="5134" max="5134" width="1.75" style="1" customWidth="1"/>
    <col min="5135" max="5135" width="7.375" style="1" customWidth="1"/>
    <col min="5136" max="5136" width="13.5" style="1" customWidth="1"/>
    <col min="5137" max="5137" width="9.125" style="1" customWidth="1"/>
    <col min="5138" max="5376" width="9" style="1"/>
    <col min="5377" max="5377" width="12.125" style="1" customWidth="1"/>
    <col min="5378" max="5378" width="8.875" style="1" customWidth="1"/>
    <col min="5379" max="5379" width="21.75" style="1" customWidth="1"/>
    <col min="5380" max="5380" width="6.875" style="1" customWidth="1"/>
    <col min="5381" max="5381" width="19.5" style="1" customWidth="1"/>
    <col min="5382" max="5382" width="22.75" style="1" customWidth="1"/>
    <col min="5383" max="5383" width="11.125" style="1" customWidth="1"/>
    <col min="5384" max="5384" width="13.875" style="1" customWidth="1"/>
    <col min="5385" max="5385" width="12" style="1" customWidth="1"/>
    <col min="5386" max="5386" width="12.875" style="1" customWidth="1"/>
    <col min="5387" max="5387" width="13.875" style="1" customWidth="1"/>
    <col min="5388" max="5388" width="10.5" style="1" customWidth="1"/>
    <col min="5389" max="5389" width="7.125" style="1" customWidth="1"/>
    <col min="5390" max="5390" width="1.75" style="1" customWidth="1"/>
    <col min="5391" max="5391" width="7.375" style="1" customWidth="1"/>
    <col min="5392" max="5392" width="13.5" style="1" customWidth="1"/>
    <col min="5393" max="5393" width="9.125" style="1" customWidth="1"/>
    <col min="5394" max="5632" width="9" style="1"/>
    <col min="5633" max="5633" width="12.125" style="1" customWidth="1"/>
    <col min="5634" max="5634" width="8.875" style="1" customWidth="1"/>
    <col min="5635" max="5635" width="21.75" style="1" customWidth="1"/>
    <col min="5636" max="5636" width="6.875" style="1" customWidth="1"/>
    <col min="5637" max="5637" width="19.5" style="1" customWidth="1"/>
    <col min="5638" max="5638" width="22.75" style="1" customWidth="1"/>
    <col min="5639" max="5639" width="11.125" style="1" customWidth="1"/>
    <col min="5640" max="5640" width="13.875" style="1" customWidth="1"/>
    <col min="5641" max="5641" width="12" style="1" customWidth="1"/>
    <col min="5642" max="5642" width="12.875" style="1" customWidth="1"/>
    <col min="5643" max="5643" width="13.875" style="1" customWidth="1"/>
    <col min="5644" max="5644" width="10.5" style="1" customWidth="1"/>
    <col min="5645" max="5645" width="7.125" style="1" customWidth="1"/>
    <col min="5646" max="5646" width="1.75" style="1" customWidth="1"/>
    <col min="5647" max="5647" width="7.375" style="1" customWidth="1"/>
    <col min="5648" max="5648" width="13.5" style="1" customWidth="1"/>
    <col min="5649" max="5649" width="9.125" style="1" customWidth="1"/>
    <col min="5650" max="5888" width="9" style="1"/>
    <col min="5889" max="5889" width="12.125" style="1" customWidth="1"/>
    <col min="5890" max="5890" width="8.875" style="1" customWidth="1"/>
    <col min="5891" max="5891" width="21.75" style="1" customWidth="1"/>
    <col min="5892" max="5892" width="6.875" style="1" customWidth="1"/>
    <col min="5893" max="5893" width="19.5" style="1" customWidth="1"/>
    <col min="5894" max="5894" width="22.75" style="1" customWidth="1"/>
    <col min="5895" max="5895" width="11.125" style="1" customWidth="1"/>
    <col min="5896" max="5896" width="13.875" style="1" customWidth="1"/>
    <col min="5897" max="5897" width="12" style="1" customWidth="1"/>
    <col min="5898" max="5898" width="12.875" style="1" customWidth="1"/>
    <col min="5899" max="5899" width="13.875" style="1" customWidth="1"/>
    <col min="5900" max="5900" width="10.5" style="1" customWidth="1"/>
    <col min="5901" max="5901" width="7.125" style="1" customWidth="1"/>
    <col min="5902" max="5902" width="1.75" style="1" customWidth="1"/>
    <col min="5903" max="5903" width="7.375" style="1" customWidth="1"/>
    <col min="5904" max="5904" width="13.5" style="1" customWidth="1"/>
    <col min="5905" max="5905" width="9.125" style="1" customWidth="1"/>
    <col min="5906" max="6144" width="9" style="1"/>
    <col min="6145" max="6145" width="12.125" style="1" customWidth="1"/>
    <col min="6146" max="6146" width="8.875" style="1" customWidth="1"/>
    <col min="6147" max="6147" width="21.75" style="1" customWidth="1"/>
    <col min="6148" max="6148" width="6.875" style="1" customWidth="1"/>
    <col min="6149" max="6149" width="19.5" style="1" customWidth="1"/>
    <col min="6150" max="6150" width="22.75" style="1" customWidth="1"/>
    <col min="6151" max="6151" width="11.125" style="1" customWidth="1"/>
    <col min="6152" max="6152" width="13.875" style="1" customWidth="1"/>
    <col min="6153" max="6153" width="12" style="1" customWidth="1"/>
    <col min="6154" max="6154" width="12.875" style="1" customWidth="1"/>
    <col min="6155" max="6155" width="13.875" style="1" customWidth="1"/>
    <col min="6156" max="6156" width="10.5" style="1" customWidth="1"/>
    <col min="6157" max="6157" width="7.125" style="1" customWidth="1"/>
    <col min="6158" max="6158" width="1.75" style="1" customWidth="1"/>
    <col min="6159" max="6159" width="7.375" style="1" customWidth="1"/>
    <col min="6160" max="6160" width="13.5" style="1" customWidth="1"/>
    <col min="6161" max="6161" width="9.125" style="1" customWidth="1"/>
    <col min="6162" max="6400" width="9" style="1"/>
    <col min="6401" max="6401" width="12.125" style="1" customWidth="1"/>
    <col min="6402" max="6402" width="8.875" style="1" customWidth="1"/>
    <col min="6403" max="6403" width="21.75" style="1" customWidth="1"/>
    <col min="6404" max="6404" width="6.875" style="1" customWidth="1"/>
    <col min="6405" max="6405" width="19.5" style="1" customWidth="1"/>
    <col min="6406" max="6406" width="22.75" style="1" customWidth="1"/>
    <col min="6407" max="6407" width="11.125" style="1" customWidth="1"/>
    <col min="6408" max="6408" width="13.875" style="1" customWidth="1"/>
    <col min="6409" max="6409" width="12" style="1" customWidth="1"/>
    <col min="6410" max="6410" width="12.875" style="1" customWidth="1"/>
    <col min="6411" max="6411" width="13.875" style="1" customWidth="1"/>
    <col min="6412" max="6412" width="10.5" style="1" customWidth="1"/>
    <col min="6413" max="6413" width="7.125" style="1" customWidth="1"/>
    <col min="6414" max="6414" width="1.75" style="1" customWidth="1"/>
    <col min="6415" max="6415" width="7.375" style="1" customWidth="1"/>
    <col min="6416" max="6416" width="13.5" style="1" customWidth="1"/>
    <col min="6417" max="6417" width="9.125" style="1" customWidth="1"/>
    <col min="6418" max="6656" width="9" style="1"/>
    <col min="6657" max="6657" width="12.125" style="1" customWidth="1"/>
    <col min="6658" max="6658" width="8.875" style="1" customWidth="1"/>
    <col min="6659" max="6659" width="21.75" style="1" customWidth="1"/>
    <col min="6660" max="6660" width="6.875" style="1" customWidth="1"/>
    <col min="6661" max="6661" width="19.5" style="1" customWidth="1"/>
    <col min="6662" max="6662" width="22.75" style="1" customWidth="1"/>
    <col min="6663" max="6663" width="11.125" style="1" customWidth="1"/>
    <col min="6664" max="6664" width="13.875" style="1" customWidth="1"/>
    <col min="6665" max="6665" width="12" style="1" customWidth="1"/>
    <col min="6666" max="6666" width="12.875" style="1" customWidth="1"/>
    <col min="6667" max="6667" width="13.875" style="1" customWidth="1"/>
    <col min="6668" max="6668" width="10.5" style="1" customWidth="1"/>
    <col min="6669" max="6669" width="7.125" style="1" customWidth="1"/>
    <col min="6670" max="6670" width="1.75" style="1" customWidth="1"/>
    <col min="6671" max="6671" width="7.375" style="1" customWidth="1"/>
    <col min="6672" max="6672" width="13.5" style="1" customWidth="1"/>
    <col min="6673" max="6673" width="9.125" style="1" customWidth="1"/>
    <col min="6674" max="6912" width="9" style="1"/>
    <col min="6913" max="6913" width="12.125" style="1" customWidth="1"/>
    <col min="6914" max="6914" width="8.875" style="1" customWidth="1"/>
    <col min="6915" max="6915" width="21.75" style="1" customWidth="1"/>
    <col min="6916" max="6916" width="6.875" style="1" customWidth="1"/>
    <col min="6917" max="6917" width="19.5" style="1" customWidth="1"/>
    <col min="6918" max="6918" width="22.75" style="1" customWidth="1"/>
    <col min="6919" max="6919" width="11.125" style="1" customWidth="1"/>
    <col min="6920" max="6920" width="13.875" style="1" customWidth="1"/>
    <col min="6921" max="6921" width="12" style="1" customWidth="1"/>
    <col min="6922" max="6922" width="12.875" style="1" customWidth="1"/>
    <col min="6923" max="6923" width="13.875" style="1" customWidth="1"/>
    <col min="6924" max="6924" width="10.5" style="1" customWidth="1"/>
    <col min="6925" max="6925" width="7.125" style="1" customWidth="1"/>
    <col min="6926" max="6926" width="1.75" style="1" customWidth="1"/>
    <col min="6927" max="6927" width="7.375" style="1" customWidth="1"/>
    <col min="6928" max="6928" width="13.5" style="1" customWidth="1"/>
    <col min="6929" max="6929" width="9.125" style="1" customWidth="1"/>
    <col min="6930" max="7168" width="9" style="1"/>
    <col min="7169" max="7169" width="12.125" style="1" customWidth="1"/>
    <col min="7170" max="7170" width="8.875" style="1" customWidth="1"/>
    <col min="7171" max="7171" width="21.75" style="1" customWidth="1"/>
    <col min="7172" max="7172" width="6.875" style="1" customWidth="1"/>
    <col min="7173" max="7173" width="19.5" style="1" customWidth="1"/>
    <col min="7174" max="7174" width="22.75" style="1" customWidth="1"/>
    <col min="7175" max="7175" width="11.125" style="1" customWidth="1"/>
    <col min="7176" max="7176" width="13.875" style="1" customWidth="1"/>
    <col min="7177" max="7177" width="12" style="1" customWidth="1"/>
    <col min="7178" max="7178" width="12.875" style="1" customWidth="1"/>
    <col min="7179" max="7179" width="13.875" style="1" customWidth="1"/>
    <col min="7180" max="7180" width="10.5" style="1" customWidth="1"/>
    <col min="7181" max="7181" width="7.125" style="1" customWidth="1"/>
    <col min="7182" max="7182" width="1.75" style="1" customWidth="1"/>
    <col min="7183" max="7183" width="7.375" style="1" customWidth="1"/>
    <col min="7184" max="7184" width="13.5" style="1" customWidth="1"/>
    <col min="7185" max="7185" width="9.125" style="1" customWidth="1"/>
    <col min="7186" max="7424" width="9" style="1"/>
    <col min="7425" max="7425" width="12.125" style="1" customWidth="1"/>
    <col min="7426" max="7426" width="8.875" style="1" customWidth="1"/>
    <col min="7427" max="7427" width="21.75" style="1" customWidth="1"/>
    <col min="7428" max="7428" width="6.875" style="1" customWidth="1"/>
    <col min="7429" max="7429" width="19.5" style="1" customWidth="1"/>
    <col min="7430" max="7430" width="22.75" style="1" customWidth="1"/>
    <col min="7431" max="7431" width="11.125" style="1" customWidth="1"/>
    <col min="7432" max="7432" width="13.875" style="1" customWidth="1"/>
    <col min="7433" max="7433" width="12" style="1" customWidth="1"/>
    <col min="7434" max="7434" width="12.875" style="1" customWidth="1"/>
    <col min="7435" max="7435" width="13.875" style="1" customWidth="1"/>
    <col min="7436" max="7436" width="10.5" style="1" customWidth="1"/>
    <col min="7437" max="7437" width="7.125" style="1" customWidth="1"/>
    <col min="7438" max="7438" width="1.75" style="1" customWidth="1"/>
    <col min="7439" max="7439" width="7.375" style="1" customWidth="1"/>
    <col min="7440" max="7440" width="13.5" style="1" customWidth="1"/>
    <col min="7441" max="7441" width="9.125" style="1" customWidth="1"/>
    <col min="7442" max="7680" width="9" style="1"/>
    <col min="7681" max="7681" width="12.125" style="1" customWidth="1"/>
    <col min="7682" max="7682" width="8.875" style="1" customWidth="1"/>
    <col min="7683" max="7683" width="21.75" style="1" customWidth="1"/>
    <col min="7684" max="7684" width="6.875" style="1" customWidth="1"/>
    <col min="7685" max="7685" width="19.5" style="1" customWidth="1"/>
    <col min="7686" max="7686" width="22.75" style="1" customWidth="1"/>
    <col min="7687" max="7687" width="11.125" style="1" customWidth="1"/>
    <col min="7688" max="7688" width="13.875" style="1" customWidth="1"/>
    <col min="7689" max="7689" width="12" style="1" customWidth="1"/>
    <col min="7690" max="7690" width="12.875" style="1" customWidth="1"/>
    <col min="7691" max="7691" width="13.875" style="1" customWidth="1"/>
    <col min="7692" max="7692" width="10.5" style="1" customWidth="1"/>
    <col min="7693" max="7693" width="7.125" style="1" customWidth="1"/>
    <col min="7694" max="7694" width="1.75" style="1" customWidth="1"/>
    <col min="7695" max="7695" width="7.375" style="1" customWidth="1"/>
    <col min="7696" max="7696" width="13.5" style="1" customWidth="1"/>
    <col min="7697" max="7697" width="9.125" style="1" customWidth="1"/>
    <col min="7698" max="7936" width="9" style="1"/>
    <col min="7937" max="7937" width="12.125" style="1" customWidth="1"/>
    <col min="7938" max="7938" width="8.875" style="1" customWidth="1"/>
    <col min="7939" max="7939" width="21.75" style="1" customWidth="1"/>
    <col min="7940" max="7940" width="6.875" style="1" customWidth="1"/>
    <col min="7941" max="7941" width="19.5" style="1" customWidth="1"/>
    <col min="7942" max="7942" width="22.75" style="1" customWidth="1"/>
    <col min="7943" max="7943" width="11.125" style="1" customWidth="1"/>
    <col min="7944" max="7944" width="13.875" style="1" customWidth="1"/>
    <col min="7945" max="7945" width="12" style="1" customWidth="1"/>
    <col min="7946" max="7946" width="12.875" style="1" customWidth="1"/>
    <col min="7947" max="7947" width="13.875" style="1" customWidth="1"/>
    <col min="7948" max="7948" width="10.5" style="1" customWidth="1"/>
    <col min="7949" max="7949" width="7.125" style="1" customWidth="1"/>
    <col min="7950" max="7950" width="1.75" style="1" customWidth="1"/>
    <col min="7951" max="7951" width="7.375" style="1" customWidth="1"/>
    <col min="7952" max="7952" width="13.5" style="1" customWidth="1"/>
    <col min="7953" max="7953" width="9.125" style="1" customWidth="1"/>
    <col min="7954" max="8192" width="9" style="1"/>
    <col min="8193" max="8193" width="12.125" style="1" customWidth="1"/>
    <col min="8194" max="8194" width="8.875" style="1" customWidth="1"/>
    <col min="8195" max="8195" width="21.75" style="1" customWidth="1"/>
    <col min="8196" max="8196" width="6.875" style="1" customWidth="1"/>
    <col min="8197" max="8197" width="19.5" style="1" customWidth="1"/>
    <col min="8198" max="8198" width="22.75" style="1" customWidth="1"/>
    <col min="8199" max="8199" width="11.125" style="1" customWidth="1"/>
    <col min="8200" max="8200" width="13.875" style="1" customWidth="1"/>
    <col min="8201" max="8201" width="12" style="1" customWidth="1"/>
    <col min="8202" max="8202" width="12.875" style="1" customWidth="1"/>
    <col min="8203" max="8203" width="13.875" style="1" customWidth="1"/>
    <col min="8204" max="8204" width="10.5" style="1" customWidth="1"/>
    <col min="8205" max="8205" width="7.125" style="1" customWidth="1"/>
    <col min="8206" max="8206" width="1.75" style="1" customWidth="1"/>
    <col min="8207" max="8207" width="7.375" style="1" customWidth="1"/>
    <col min="8208" max="8208" width="13.5" style="1" customWidth="1"/>
    <col min="8209" max="8209" width="9.125" style="1" customWidth="1"/>
    <col min="8210" max="8448" width="9" style="1"/>
    <col min="8449" max="8449" width="12.125" style="1" customWidth="1"/>
    <col min="8450" max="8450" width="8.875" style="1" customWidth="1"/>
    <col min="8451" max="8451" width="21.75" style="1" customWidth="1"/>
    <col min="8452" max="8452" width="6.875" style="1" customWidth="1"/>
    <col min="8453" max="8453" width="19.5" style="1" customWidth="1"/>
    <col min="8454" max="8454" width="22.75" style="1" customWidth="1"/>
    <col min="8455" max="8455" width="11.125" style="1" customWidth="1"/>
    <col min="8456" max="8456" width="13.875" style="1" customWidth="1"/>
    <col min="8457" max="8457" width="12" style="1" customWidth="1"/>
    <col min="8458" max="8458" width="12.875" style="1" customWidth="1"/>
    <col min="8459" max="8459" width="13.875" style="1" customWidth="1"/>
    <col min="8460" max="8460" width="10.5" style="1" customWidth="1"/>
    <col min="8461" max="8461" width="7.125" style="1" customWidth="1"/>
    <col min="8462" max="8462" width="1.75" style="1" customWidth="1"/>
    <col min="8463" max="8463" width="7.375" style="1" customWidth="1"/>
    <col min="8464" max="8464" width="13.5" style="1" customWidth="1"/>
    <col min="8465" max="8465" width="9.125" style="1" customWidth="1"/>
    <col min="8466" max="8704" width="9" style="1"/>
    <col min="8705" max="8705" width="12.125" style="1" customWidth="1"/>
    <col min="8706" max="8706" width="8.875" style="1" customWidth="1"/>
    <col min="8707" max="8707" width="21.75" style="1" customWidth="1"/>
    <col min="8708" max="8708" width="6.875" style="1" customWidth="1"/>
    <col min="8709" max="8709" width="19.5" style="1" customWidth="1"/>
    <col min="8710" max="8710" width="22.75" style="1" customWidth="1"/>
    <col min="8711" max="8711" width="11.125" style="1" customWidth="1"/>
    <col min="8712" max="8712" width="13.875" style="1" customWidth="1"/>
    <col min="8713" max="8713" width="12" style="1" customWidth="1"/>
    <col min="8714" max="8714" width="12.875" style="1" customWidth="1"/>
    <col min="8715" max="8715" width="13.875" style="1" customWidth="1"/>
    <col min="8716" max="8716" width="10.5" style="1" customWidth="1"/>
    <col min="8717" max="8717" width="7.125" style="1" customWidth="1"/>
    <col min="8718" max="8718" width="1.75" style="1" customWidth="1"/>
    <col min="8719" max="8719" width="7.375" style="1" customWidth="1"/>
    <col min="8720" max="8720" width="13.5" style="1" customWidth="1"/>
    <col min="8721" max="8721" width="9.125" style="1" customWidth="1"/>
    <col min="8722" max="8960" width="9" style="1"/>
    <col min="8961" max="8961" width="12.125" style="1" customWidth="1"/>
    <col min="8962" max="8962" width="8.875" style="1" customWidth="1"/>
    <col min="8963" max="8963" width="21.75" style="1" customWidth="1"/>
    <col min="8964" max="8964" width="6.875" style="1" customWidth="1"/>
    <col min="8965" max="8965" width="19.5" style="1" customWidth="1"/>
    <col min="8966" max="8966" width="22.75" style="1" customWidth="1"/>
    <col min="8967" max="8967" width="11.125" style="1" customWidth="1"/>
    <col min="8968" max="8968" width="13.875" style="1" customWidth="1"/>
    <col min="8969" max="8969" width="12" style="1" customWidth="1"/>
    <col min="8970" max="8970" width="12.875" style="1" customWidth="1"/>
    <col min="8971" max="8971" width="13.875" style="1" customWidth="1"/>
    <col min="8972" max="8972" width="10.5" style="1" customWidth="1"/>
    <col min="8973" max="8973" width="7.125" style="1" customWidth="1"/>
    <col min="8974" max="8974" width="1.75" style="1" customWidth="1"/>
    <col min="8975" max="8975" width="7.375" style="1" customWidth="1"/>
    <col min="8976" max="8976" width="13.5" style="1" customWidth="1"/>
    <col min="8977" max="8977" width="9.125" style="1" customWidth="1"/>
    <col min="8978" max="9216" width="9" style="1"/>
    <col min="9217" max="9217" width="12.125" style="1" customWidth="1"/>
    <col min="9218" max="9218" width="8.875" style="1" customWidth="1"/>
    <col min="9219" max="9219" width="21.75" style="1" customWidth="1"/>
    <col min="9220" max="9220" width="6.875" style="1" customWidth="1"/>
    <col min="9221" max="9221" width="19.5" style="1" customWidth="1"/>
    <col min="9222" max="9222" width="22.75" style="1" customWidth="1"/>
    <col min="9223" max="9223" width="11.125" style="1" customWidth="1"/>
    <col min="9224" max="9224" width="13.875" style="1" customWidth="1"/>
    <col min="9225" max="9225" width="12" style="1" customWidth="1"/>
    <col min="9226" max="9226" width="12.875" style="1" customWidth="1"/>
    <col min="9227" max="9227" width="13.875" style="1" customWidth="1"/>
    <col min="9228" max="9228" width="10.5" style="1" customWidth="1"/>
    <col min="9229" max="9229" width="7.125" style="1" customWidth="1"/>
    <col min="9230" max="9230" width="1.75" style="1" customWidth="1"/>
    <col min="9231" max="9231" width="7.375" style="1" customWidth="1"/>
    <col min="9232" max="9232" width="13.5" style="1" customWidth="1"/>
    <col min="9233" max="9233" width="9.125" style="1" customWidth="1"/>
    <col min="9234" max="9472" width="9" style="1"/>
    <col min="9473" max="9473" width="12.125" style="1" customWidth="1"/>
    <col min="9474" max="9474" width="8.875" style="1" customWidth="1"/>
    <col min="9475" max="9475" width="21.75" style="1" customWidth="1"/>
    <col min="9476" max="9476" width="6.875" style="1" customWidth="1"/>
    <col min="9477" max="9477" width="19.5" style="1" customWidth="1"/>
    <col min="9478" max="9478" width="22.75" style="1" customWidth="1"/>
    <col min="9479" max="9479" width="11.125" style="1" customWidth="1"/>
    <col min="9480" max="9480" width="13.875" style="1" customWidth="1"/>
    <col min="9481" max="9481" width="12" style="1" customWidth="1"/>
    <col min="9482" max="9482" width="12.875" style="1" customWidth="1"/>
    <col min="9483" max="9483" width="13.875" style="1" customWidth="1"/>
    <col min="9484" max="9484" width="10.5" style="1" customWidth="1"/>
    <col min="9485" max="9485" width="7.125" style="1" customWidth="1"/>
    <col min="9486" max="9486" width="1.75" style="1" customWidth="1"/>
    <col min="9487" max="9487" width="7.375" style="1" customWidth="1"/>
    <col min="9488" max="9488" width="13.5" style="1" customWidth="1"/>
    <col min="9489" max="9489" width="9.125" style="1" customWidth="1"/>
    <col min="9490" max="9728" width="9" style="1"/>
    <col min="9729" max="9729" width="12.125" style="1" customWidth="1"/>
    <col min="9730" max="9730" width="8.875" style="1" customWidth="1"/>
    <col min="9731" max="9731" width="21.75" style="1" customWidth="1"/>
    <col min="9732" max="9732" width="6.875" style="1" customWidth="1"/>
    <col min="9733" max="9733" width="19.5" style="1" customWidth="1"/>
    <col min="9734" max="9734" width="22.75" style="1" customWidth="1"/>
    <col min="9735" max="9735" width="11.125" style="1" customWidth="1"/>
    <col min="9736" max="9736" width="13.875" style="1" customWidth="1"/>
    <col min="9737" max="9737" width="12" style="1" customWidth="1"/>
    <col min="9738" max="9738" width="12.875" style="1" customWidth="1"/>
    <col min="9739" max="9739" width="13.875" style="1" customWidth="1"/>
    <col min="9740" max="9740" width="10.5" style="1" customWidth="1"/>
    <col min="9741" max="9741" width="7.125" style="1" customWidth="1"/>
    <col min="9742" max="9742" width="1.75" style="1" customWidth="1"/>
    <col min="9743" max="9743" width="7.375" style="1" customWidth="1"/>
    <col min="9744" max="9744" width="13.5" style="1" customWidth="1"/>
    <col min="9745" max="9745" width="9.125" style="1" customWidth="1"/>
    <col min="9746" max="9984" width="9" style="1"/>
    <col min="9985" max="9985" width="12.125" style="1" customWidth="1"/>
    <col min="9986" max="9986" width="8.875" style="1" customWidth="1"/>
    <col min="9987" max="9987" width="21.75" style="1" customWidth="1"/>
    <col min="9988" max="9988" width="6.875" style="1" customWidth="1"/>
    <col min="9989" max="9989" width="19.5" style="1" customWidth="1"/>
    <col min="9990" max="9990" width="22.75" style="1" customWidth="1"/>
    <col min="9991" max="9991" width="11.125" style="1" customWidth="1"/>
    <col min="9992" max="9992" width="13.875" style="1" customWidth="1"/>
    <col min="9993" max="9993" width="12" style="1" customWidth="1"/>
    <col min="9994" max="9994" width="12.875" style="1" customWidth="1"/>
    <col min="9995" max="9995" width="13.875" style="1" customWidth="1"/>
    <col min="9996" max="9996" width="10.5" style="1" customWidth="1"/>
    <col min="9997" max="9997" width="7.125" style="1" customWidth="1"/>
    <col min="9998" max="9998" width="1.75" style="1" customWidth="1"/>
    <col min="9999" max="9999" width="7.375" style="1" customWidth="1"/>
    <col min="10000" max="10000" width="13.5" style="1" customWidth="1"/>
    <col min="10001" max="10001" width="9.125" style="1" customWidth="1"/>
    <col min="10002" max="10240" width="9" style="1"/>
    <col min="10241" max="10241" width="12.125" style="1" customWidth="1"/>
    <col min="10242" max="10242" width="8.875" style="1" customWidth="1"/>
    <col min="10243" max="10243" width="21.75" style="1" customWidth="1"/>
    <col min="10244" max="10244" width="6.875" style="1" customWidth="1"/>
    <col min="10245" max="10245" width="19.5" style="1" customWidth="1"/>
    <col min="10246" max="10246" width="22.75" style="1" customWidth="1"/>
    <col min="10247" max="10247" width="11.125" style="1" customWidth="1"/>
    <col min="10248" max="10248" width="13.875" style="1" customWidth="1"/>
    <col min="10249" max="10249" width="12" style="1" customWidth="1"/>
    <col min="10250" max="10250" width="12.875" style="1" customWidth="1"/>
    <col min="10251" max="10251" width="13.875" style="1" customWidth="1"/>
    <col min="10252" max="10252" width="10.5" style="1" customWidth="1"/>
    <col min="10253" max="10253" width="7.125" style="1" customWidth="1"/>
    <col min="10254" max="10254" width="1.75" style="1" customWidth="1"/>
    <col min="10255" max="10255" width="7.375" style="1" customWidth="1"/>
    <col min="10256" max="10256" width="13.5" style="1" customWidth="1"/>
    <col min="10257" max="10257" width="9.125" style="1" customWidth="1"/>
    <col min="10258" max="10496" width="9" style="1"/>
    <col min="10497" max="10497" width="12.125" style="1" customWidth="1"/>
    <col min="10498" max="10498" width="8.875" style="1" customWidth="1"/>
    <col min="10499" max="10499" width="21.75" style="1" customWidth="1"/>
    <col min="10500" max="10500" width="6.875" style="1" customWidth="1"/>
    <col min="10501" max="10501" width="19.5" style="1" customWidth="1"/>
    <col min="10502" max="10502" width="22.75" style="1" customWidth="1"/>
    <col min="10503" max="10503" width="11.125" style="1" customWidth="1"/>
    <col min="10504" max="10504" width="13.875" style="1" customWidth="1"/>
    <col min="10505" max="10505" width="12" style="1" customWidth="1"/>
    <col min="10506" max="10506" width="12.875" style="1" customWidth="1"/>
    <col min="10507" max="10507" width="13.875" style="1" customWidth="1"/>
    <col min="10508" max="10508" width="10.5" style="1" customWidth="1"/>
    <col min="10509" max="10509" width="7.125" style="1" customWidth="1"/>
    <col min="10510" max="10510" width="1.75" style="1" customWidth="1"/>
    <col min="10511" max="10511" width="7.375" style="1" customWidth="1"/>
    <col min="10512" max="10512" width="13.5" style="1" customWidth="1"/>
    <col min="10513" max="10513" width="9.125" style="1" customWidth="1"/>
    <col min="10514" max="10752" width="9" style="1"/>
    <col min="10753" max="10753" width="12.125" style="1" customWidth="1"/>
    <col min="10754" max="10754" width="8.875" style="1" customWidth="1"/>
    <col min="10755" max="10755" width="21.75" style="1" customWidth="1"/>
    <col min="10756" max="10756" width="6.875" style="1" customWidth="1"/>
    <col min="10757" max="10757" width="19.5" style="1" customWidth="1"/>
    <col min="10758" max="10758" width="22.75" style="1" customWidth="1"/>
    <col min="10759" max="10759" width="11.125" style="1" customWidth="1"/>
    <col min="10760" max="10760" width="13.875" style="1" customWidth="1"/>
    <col min="10761" max="10761" width="12" style="1" customWidth="1"/>
    <col min="10762" max="10762" width="12.875" style="1" customWidth="1"/>
    <col min="10763" max="10763" width="13.875" style="1" customWidth="1"/>
    <col min="10764" max="10764" width="10.5" style="1" customWidth="1"/>
    <col min="10765" max="10765" width="7.125" style="1" customWidth="1"/>
    <col min="10766" max="10766" width="1.75" style="1" customWidth="1"/>
    <col min="10767" max="10767" width="7.375" style="1" customWidth="1"/>
    <col min="10768" max="10768" width="13.5" style="1" customWidth="1"/>
    <col min="10769" max="10769" width="9.125" style="1" customWidth="1"/>
    <col min="10770" max="11008" width="9" style="1"/>
    <col min="11009" max="11009" width="12.125" style="1" customWidth="1"/>
    <col min="11010" max="11010" width="8.875" style="1" customWidth="1"/>
    <col min="11011" max="11011" width="21.75" style="1" customWidth="1"/>
    <col min="11012" max="11012" width="6.875" style="1" customWidth="1"/>
    <col min="11013" max="11013" width="19.5" style="1" customWidth="1"/>
    <col min="11014" max="11014" width="22.75" style="1" customWidth="1"/>
    <col min="11015" max="11015" width="11.125" style="1" customWidth="1"/>
    <col min="11016" max="11016" width="13.875" style="1" customWidth="1"/>
    <col min="11017" max="11017" width="12" style="1" customWidth="1"/>
    <col min="11018" max="11018" width="12.875" style="1" customWidth="1"/>
    <col min="11019" max="11019" width="13.875" style="1" customWidth="1"/>
    <col min="11020" max="11020" width="10.5" style="1" customWidth="1"/>
    <col min="11021" max="11021" width="7.125" style="1" customWidth="1"/>
    <col min="11022" max="11022" width="1.75" style="1" customWidth="1"/>
    <col min="11023" max="11023" width="7.375" style="1" customWidth="1"/>
    <col min="11024" max="11024" width="13.5" style="1" customWidth="1"/>
    <col min="11025" max="11025" width="9.125" style="1" customWidth="1"/>
    <col min="11026" max="11264" width="9" style="1"/>
    <col min="11265" max="11265" width="12.125" style="1" customWidth="1"/>
    <col min="11266" max="11266" width="8.875" style="1" customWidth="1"/>
    <col min="11267" max="11267" width="21.75" style="1" customWidth="1"/>
    <col min="11268" max="11268" width="6.875" style="1" customWidth="1"/>
    <col min="11269" max="11269" width="19.5" style="1" customWidth="1"/>
    <col min="11270" max="11270" width="22.75" style="1" customWidth="1"/>
    <col min="11271" max="11271" width="11.125" style="1" customWidth="1"/>
    <col min="11272" max="11272" width="13.875" style="1" customWidth="1"/>
    <col min="11273" max="11273" width="12" style="1" customWidth="1"/>
    <col min="11274" max="11274" width="12.875" style="1" customWidth="1"/>
    <col min="11275" max="11275" width="13.875" style="1" customWidth="1"/>
    <col min="11276" max="11276" width="10.5" style="1" customWidth="1"/>
    <col min="11277" max="11277" width="7.125" style="1" customWidth="1"/>
    <col min="11278" max="11278" width="1.75" style="1" customWidth="1"/>
    <col min="11279" max="11279" width="7.375" style="1" customWidth="1"/>
    <col min="11280" max="11280" width="13.5" style="1" customWidth="1"/>
    <col min="11281" max="11281" width="9.125" style="1" customWidth="1"/>
    <col min="11282" max="11520" width="9" style="1"/>
    <col min="11521" max="11521" width="12.125" style="1" customWidth="1"/>
    <col min="11522" max="11522" width="8.875" style="1" customWidth="1"/>
    <col min="11523" max="11523" width="21.75" style="1" customWidth="1"/>
    <col min="11524" max="11524" width="6.875" style="1" customWidth="1"/>
    <col min="11525" max="11525" width="19.5" style="1" customWidth="1"/>
    <col min="11526" max="11526" width="22.75" style="1" customWidth="1"/>
    <col min="11527" max="11527" width="11.125" style="1" customWidth="1"/>
    <col min="11528" max="11528" width="13.875" style="1" customWidth="1"/>
    <col min="11529" max="11529" width="12" style="1" customWidth="1"/>
    <col min="11530" max="11530" width="12.875" style="1" customWidth="1"/>
    <col min="11531" max="11531" width="13.875" style="1" customWidth="1"/>
    <col min="11532" max="11532" width="10.5" style="1" customWidth="1"/>
    <col min="11533" max="11533" width="7.125" style="1" customWidth="1"/>
    <col min="11534" max="11534" width="1.75" style="1" customWidth="1"/>
    <col min="11535" max="11535" width="7.375" style="1" customWidth="1"/>
    <col min="11536" max="11536" width="13.5" style="1" customWidth="1"/>
    <col min="11537" max="11537" width="9.125" style="1" customWidth="1"/>
    <col min="11538" max="11776" width="9" style="1"/>
    <col min="11777" max="11777" width="12.125" style="1" customWidth="1"/>
    <col min="11778" max="11778" width="8.875" style="1" customWidth="1"/>
    <col min="11779" max="11779" width="21.75" style="1" customWidth="1"/>
    <col min="11780" max="11780" width="6.875" style="1" customWidth="1"/>
    <col min="11781" max="11781" width="19.5" style="1" customWidth="1"/>
    <col min="11782" max="11782" width="22.75" style="1" customWidth="1"/>
    <col min="11783" max="11783" width="11.125" style="1" customWidth="1"/>
    <col min="11784" max="11784" width="13.875" style="1" customWidth="1"/>
    <col min="11785" max="11785" width="12" style="1" customWidth="1"/>
    <col min="11786" max="11786" width="12.875" style="1" customWidth="1"/>
    <col min="11787" max="11787" width="13.875" style="1" customWidth="1"/>
    <col min="11788" max="11788" width="10.5" style="1" customWidth="1"/>
    <col min="11789" max="11789" width="7.125" style="1" customWidth="1"/>
    <col min="11790" max="11790" width="1.75" style="1" customWidth="1"/>
    <col min="11791" max="11791" width="7.375" style="1" customWidth="1"/>
    <col min="11792" max="11792" width="13.5" style="1" customWidth="1"/>
    <col min="11793" max="11793" width="9.125" style="1" customWidth="1"/>
    <col min="11794" max="12032" width="9" style="1"/>
    <col min="12033" max="12033" width="12.125" style="1" customWidth="1"/>
    <col min="12034" max="12034" width="8.875" style="1" customWidth="1"/>
    <col min="12035" max="12035" width="21.75" style="1" customWidth="1"/>
    <col min="12036" max="12036" width="6.875" style="1" customWidth="1"/>
    <col min="12037" max="12037" width="19.5" style="1" customWidth="1"/>
    <col min="12038" max="12038" width="22.75" style="1" customWidth="1"/>
    <col min="12039" max="12039" width="11.125" style="1" customWidth="1"/>
    <col min="12040" max="12040" width="13.875" style="1" customWidth="1"/>
    <col min="12041" max="12041" width="12" style="1" customWidth="1"/>
    <col min="12042" max="12042" width="12.875" style="1" customWidth="1"/>
    <col min="12043" max="12043" width="13.875" style="1" customWidth="1"/>
    <col min="12044" max="12044" width="10.5" style="1" customWidth="1"/>
    <col min="12045" max="12045" width="7.125" style="1" customWidth="1"/>
    <col min="12046" max="12046" width="1.75" style="1" customWidth="1"/>
    <col min="12047" max="12047" width="7.375" style="1" customWidth="1"/>
    <col min="12048" max="12048" width="13.5" style="1" customWidth="1"/>
    <col min="12049" max="12049" width="9.125" style="1" customWidth="1"/>
    <col min="12050" max="12288" width="9" style="1"/>
    <col min="12289" max="12289" width="12.125" style="1" customWidth="1"/>
    <col min="12290" max="12290" width="8.875" style="1" customWidth="1"/>
    <col min="12291" max="12291" width="21.75" style="1" customWidth="1"/>
    <col min="12292" max="12292" width="6.875" style="1" customWidth="1"/>
    <col min="12293" max="12293" width="19.5" style="1" customWidth="1"/>
    <col min="12294" max="12294" width="22.75" style="1" customWidth="1"/>
    <col min="12295" max="12295" width="11.125" style="1" customWidth="1"/>
    <col min="12296" max="12296" width="13.875" style="1" customWidth="1"/>
    <col min="12297" max="12297" width="12" style="1" customWidth="1"/>
    <col min="12298" max="12298" width="12.875" style="1" customWidth="1"/>
    <col min="12299" max="12299" width="13.875" style="1" customWidth="1"/>
    <col min="12300" max="12300" width="10.5" style="1" customWidth="1"/>
    <col min="12301" max="12301" width="7.125" style="1" customWidth="1"/>
    <col min="12302" max="12302" width="1.75" style="1" customWidth="1"/>
    <col min="12303" max="12303" width="7.375" style="1" customWidth="1"/>
    <col min="12304" max="12304" width="13.5" style="1" customWidth="1"/>
    <col min="12305" max="12305" width="9.125" style="1" customWidth="1"/>
    <col min="12306" max="12544" width="9" style="1"/>
    <col min="12545" max="12545" width="12.125" style="1" customWidth="1"/>
    <col min="12546" max="12546" width="8.875" style="1" customWidth="1"/>
    <col min="12547" max="12547" width="21.75" style="1" customWidth="1"/>
    <col min="12548" max="12548" width="6.875" style="1" customWidth="1"/>
    <col min="12549" max="12549" width="19.5" style="1" customWidth="1"/>
    <col min="12550" max="12550" width="22.75" style="1" customWidth="1"/>
    <col min="12551" max="12551" width="11.125" style="1" customWidth="1"/>
    <col min="12552" max="12552" width="13.875" style="1" customWidth="1"/>
    <col min="12553" max="12553" width="12" style="1" customWidth="1"/>
    <col min="12554" max="12554" width="12.875" style="1" customWidth="1"/>
    <col min="12555" max="12555" width="13.875" style="1" customWidth="1"/>
    <col min="12556" max="12556" width="10.5" style="1" customWidth="1"/>
    <col min="12557" max="12557" width="7.125" style="1" customWidth="1"/>
    <col min="12558" max="12558" width="1.75" style="1" customWidth="1"/>
    <col min="12559" max="12559" width="7.375" style="1" customWidth="1"/>
    <col min="12560" max="12560" width="13.5" style="1" customWidth="1"/>
    <col min="12561" max="12561" width="9.125" style="1" customWidth="1"/>
    <col min="12562" max="12800" width="9" style="1"/>
    <col min="12801" max="12801" width="12.125" style="1" customWidth="1"/>
    <col min="12802" max="12802" width="8.875" style="1" customWidth="1"/>
    <col min="12803" max="12803" width="21.75" style="1" customWidth="1"/>
    <col min="12804" max="12804" width="6.875" style="1" customWidth="1"/>
    <col min="12805" max="12805" width="19.5" style="1" customWidth="1"/>
    <col min="12806" max="12806" width="22.75" style="1" customWidth="1"/>
    <col min="12807" max="12807" width="11.125" style="1" customWidth="1"/>
    <col min="12808" max="12808" width="13.875" style="1" customWidth="1"/>
    <col min="12809" max="12809" width="12" style="1" customWidth="1"/>
    <col min="12810" max="12810" width="12.875" style="1" customWidth="1"/>
    <col min="12811" max="12811" width="13.875" style="1" customWidth="1"/>
    <col min="12812" max="12812" width="10.5" style="1" customWidth="1"/>
    <col min="12813" max="12813" width="7.125" style="1" customWidth="1"/>
    <col min="12814" max="12814" width="1.75" style="1" customWidth="1"/>
    <col min="12815" max="12815" width="7.375" style="1" customWidth="1"/>
    <col min="12816" max="12816" width="13.5" style="1" customWidth="1"/>
    <col min="12817" max="12817" width="9.125" style="1" customWidth="1"/>
    <col min="12818" max="13056" width="9" style="1"/>
    <col min="13057" max="13057" width="12.125" style="1" customWidth="1"/>
    <col min="13058" max="13058" width="8.875" style="1" customWidth="1"/>
    <col min="13059" max="13059" width="21.75" style="1" customWidth="1"/>
    <col min="13060" max="13060" width="6.875" style="1" customWidth="1"/>
    <col min="13061" max="13061" width="19.5" style="1" customWidth="1"/>
    <col min="13062" max="13062" width="22.75" style="1" customWidth="1"/>
    <col min="13063" max="13063" width="11.125" style="1" customWidth="1"/>
    <col min="13064" max="13064" width="13.875" style="1" customWidth="1"/>
    <col min="13065" max="13065" width="12" style="1" customWidth="1"/>
    <col min="13066" max="13066" width="12.875" style="1" customWidth="1"/>
    <col min="13067" max="13067" width="13.875" style="1" customWidth="1"/>
    <col min="13068" max="13068" width="10.5" style="1" customWidth="1"/>
    <col min="13069" max="13069" width="7.125" style="1" customWidth="1"/>
    <col min="13070" max="13070" width="1.75" style="1" customWidth="1"/>
    <col min="13071" max="13071" width="7.375" style="1" customWidth="1"/>
    <col min="13072" max="13072" width="13.5" style="1" customWidth="1"/>
    <col min="13073" max="13073" width="9.125" style="1" customWidth="1"/>
    <col min="13074" max="13312" width="9" style="1"/>
    <col min="13313" max="13313" width="12.125" style="1" customWidth="1"/>
    <col min="13314" max="13314" width="8.875" style="1" customWidth="1"/>
    <col min="13315" max="13315" width="21.75" style="1" customWidth="1"/>
    <col min="13316" max="13316" width="6.875" style="1" customWidth="1"/>
    <col min="13317" max="13317" width="19.5" style="1" customWidth="1"/>
    <col min="13318" max="13318" width="22.75" style="1" customWidth="1"/>
    <col min="13319" max="13319" width="11.125" style="1" customWidth="1"/>
    <col min="13320" max="13320" width="13.875" style="1" customWidth="1"/>
    <col min="13321" max="13321" width="12" style="1" customWidth="1"/>
    <col min="13322" max="13322" width="12.875" style="1" customWidth="1"/>
    <col min="13323" max="13323" width="13.875" style="1" customWidth="1"/>
    <col min="13324" max="13324" width="10.5" style="1" customWidth="1"/>
    <col min="13325" max="13325" width="7.125" style="1" customWidth="1"/>
    <col min="13326" max="13326" width="1.75" style="1" customWidth="1"/>
    <col min="13327" max="13327" width="7.375" style="1" customWidth="1"/>
    <col min="13328" max="13328" width="13.5" style="1" customWidth="1"/>
    <col min="13329" max="13329" width="9.125" style="1" customWidth="1"/>
    <col min="13330" max="13568" width="9" style="1"/>
    <col min="13569" max="13569" width="12.125" style="1" customWidth="1"/>
    <col min="13570" max="13570" width="8.875" style="1" customWidth="1"/>
    <col min="13571" max="13571" width="21.75" style="1" customWidth="1"/>
    <col min="13572" max="13572" width="6.875" style="1" customWidth="1"/>
    <col min="13573" max="13573" width="19.5" style="1" customWidth="1"/>
    <col min="13574" max="13574" width="22.75" style="1" customWidth="1"/>
    <col min="13575" max="13575" width="11.125" style="1" customWidth="1"/>
    <col min="13576" max="13576" width="13.875" style="1" customWidth="1"/>
    <col min="13577" max="13577" width="12" style="1" customWidth="1"/>
    <col min="13578" max="13578" width="12.875" style="1" customWidth="1"/>
    <col min="13579" max="13579" width="13.875" style="1" customWidth="1"/>
    <col min="13580" max="13580" width="10.5" style="1" customWidth="1"/>
    <col min="13581" max="13581" width="7.125" style="1" customWidth="1"/>
    <col min="13582" max="13582" width="1.75" style="1" customWidth="1"/>
    <col min="13583" max="13583" width="7.375" style="1" customWidth="1"/>
    <col min="13584" max="13584" width="13.5" style="1" customWidth="1"/>
    <col min="13585" max="13585" width="9.125" style="1" customWidth="1"/>
    <col min="13586" max="13824" width="9" style="1"/>
    <col min="13825" max="13825" width="12.125" style="1" customWidth="1"/>
    <col min="13826" max="13826" width="8.875" style="1" customWidth="1"/>
    <col min="13827" max="13827" width="21.75" style="1" customWidth="1"/>
    <col min="13828" max="13828" width="6.875" style="1" customWidth="1"/>
    <col min="13829" max="13829" width="19.5" style="1" customWidth="1"/>
    <col min="13830" max="13830" width="22.75" style="1" customWidth="1"/>
    <col min="13831" max="13831" width="11.125" style="1" customWidth="1"/>
    <col min="13832" max="13832" width="13.875" style="1" customWidth="1"/>
    <col min="13833" max="13833" width="12" style="1" customWidth="1"/>
    <col min="13834" max="13834" width="12.875" style="1" customWidth="1"/>
    <col min="13835" max="13835" width="13.875" style="1" customWidth="1"/>
    <col min="13836" max="13836" width="10.5" style="1" customWidth="1"/>
    <col min="13837" max="13837" width="7.125" style="1" customWidth="1"/>
    <col min="13838" max="13838" width="1.75" style="1" customWidth="1"/>
    <col min="13839" max="13839" width="7.375" style="1" customWidth="1"/>
    <col min="13840" max="13840" width="13.5" style="1" customWidth="1"/>
    <col min="13841" max="13841" width="9.125" style="1" customWidth="1"/>
    <col min="13842" max="14080" width="9" style="1"/>
    <col min="14081" max="14081" width="12.125" style="1" customWidth="1"/>
    <col min="14082" max="14082" width="8.875" style="1" customWidth="1"/>
    <col min="14083" max="14083" width="21.75" style="1" customWidth="1"/>
    <col min="14084" max="14084" width="6.875" style="1" customWidth="1"/>
    <col min="14085" max="14085" width="19.5" style="1" customWidth="1"/>
    <col min="14086" max="14086" width="22.75" style="1" customWidth="1"/>
    <col min="14087" max="14087" width="11.125" style="1" customWidth="1"/>
    <col min="14088" max="14088" width="13.875" style="1" customWidth="1"/>
    <col min="14089" max="14089" width="12" style="1" customWidth="1"/>
    <col min="14090" max="14090" width="12.875" style="1" customWidth="1"/>
    <col min="14091" max="14091" width="13.875" style="1" customWidth="1"/>
    <col min="14092" max="14092" width="10.5" style="1" customWidth="1"/>
    <col min="14093" max="14093" width="7.125" style="1" customWidth="1"/>
    <col min="14094" max="14094" width="1.75" style="1" customWidth="1"/>
    <col min="14095" max="14095" width="7.375" style="1" customWidth="1"/>
    <col min="14096" max="14096" width="13.5" style="1" customWidth="1"/>
    <col min="14097" max="14097" width="9.125" style="1" customWidth="1"/>
    <col min="14098" max="14336" width="9" style="1"/>
    <col min="14337" max="14337" width="12.125" style="1" customWidth="1"/>
    <col min="14338" max="14338" width="8.875" style="1" customWidth="1"/>
    <col min="14339" max="14339" width="21.75" style="1" customWidth="1"/>
    <col min="14340" max="14340" width="6.875" style="1" customWidth="1"/>
    <col min="14341" max="14341" width="19.5" style="1" customWidth="1"/>
    <col min="14342" max="14342" width="22.75" style="1" customWidth="1"/>
    <col min="14343" max="14343" width="11.125" style="1" customWidth="1"/>
    <col min="14344" max="14344" width="13.875" style="1" customWidth="1"/>
    <col min="14345" max="14345" width="12" style="1" customWidth="1"/>
    <col min="14346" max="14346" width="12.875" style="1" customWidth="1"/>
    <col min="14347" max="14347" width="13.875" style="1" customWidth="1"/>
    <col min="14348" max="14348" width="10.5" style="1" customWidth="1"/>
    <col min="14349" max="14349" width="7.125" style="1" customWidth="1"/>
    <col min="14350" max="14350" width="1.75" style="1" customWidth="1"/>
    <col min="14351" max="14351" width="7.375" style="1" customWidth="1"/>
    <col min="14352" max="14352" width="13.5" style="1" customWidth="1"/>
    <col min="14353" max="14353" width="9.125" style="1" customWidth="1"/>
    <col min="14354" max="14592" width="9" style="1"/>
    <col min="14593" max="14593" width="12.125" style="1" customWidth="1"/>
    <col min="14594" max="14594" width="8.875" style="1" customWidth="1"/>
    <col min="14595" max="14595" width="21.75" style="1" customWidth="1"/>
    <col min="14596" max="14596" width="6.875" style="1" customWidth="1"/>
    <col min="14597" max="14597" width="19.5" style="1" customWidth="1"/>
    <col min="14598" max="14598" width="22.75" style="1" customWidth="1"/>
    <col min="14599" max="14599" width="11.125" style="1" customWidth="1"/>
    <col min="14600" max="14600" width="13.875" style="1" customWidth="1"/>
    <col min="14601" max="14601" width="12" style="1" customWidth="1"/>
    <col min="14602" max="14602" width="12.875" style="1" customWidth="1"/>
    <col min="14603" max="14603" width="13.875" style="1" customWidth="1"/>
    <col min="14604" max="14604" width="10.5" style="1" customWidth="1"/>
    <col min="14605" max="14605" width="7.125" style="1" customWidth="1"/>
    <col min="14606" max="14606" width="1.75" style="1" customWidth="1"/>
    <col min="14607" max="14607" width="7.375" style="1" customWidth="1"/>
    <col min="14608" max="14608" width="13.5" style="1" customWidth="1"/>
    <col min="14609" max="14609" width="9.125" style="1" customWidth="1"/>
    <col min="14610" max="14848" width="9" style="1"/>
    <col min="14849" max="14849" width="12.125" style="1" customWidth="1"/>
    <col min="14850" max="14850" width="8.875" style="1" customWidth="1"/>
    <col min="14851" max="14851" width="21.75" style="1" customWidth="1"/>
    <col min="14852" max="14852" width="6.875" style="1" customWidth="1"/>
    <col min="14853" max="14853" width="19.5" style="1" customWidth="1"/>
    <col min="14854" max="14854" width="22.75" style="1" customWidth="1"/>
    <col min="14855" max="14855" width="11.125" style="1" customWidth="1"/>
    <col min="14856" max="14856" width="13.875" style="1" customWidth="1"/>
    <col min="14857" max="14857" width="12" style="1" customWidth="1"/>
    <col min="14858" max="14858" width="12.875" style="1" customWidth="1"/>
    <col min="14859" max="14859" width="13.875" style="1" customWidth="1"/>
    <col min="14860" max="14860" width="10.5" style="1" customWidth="1"/>
    <col min="14861" max="14861" width="7.125" style="1" customWidth="1"/>
    <col min="14862" max="14862" width="1.75" style="1" customWidth="1"/>
    <col min="14863" max="14863" width="7.375" style="1" customWidth="1"/>
    <col min="14864" max="14864" width="13.5" style="1" customWidth="1"/>
    <col min="14865" max="14865" width="9.125" style="1" customWidth="1"/>
    <col min="14866" max="15104" width="9" style="1"/>
    <col min="15105" max="15105" width="12.125" style="1" customWidth="1"/>
    <col min="15106" max="15106" width="8.875" style="1" customWidth="1"/>
    <col min="15107" max="15107" width="21.75" style="1" customWidth="1"/>
    <col min="15108" max="15108" width="6.875" style="1" customWidth="1"/>
    <col min="15109" max="15109" width="19.5" style="1" customWidth="1"/>
    <col min="15110" max="15110" width="22.75" style="1" customWidth="1"/>
    <col min="15111" max="15111" width="11.125" style="1" customWidth="1"/>
    <col min="15112" max="15112" width="13.875" style="1" customWidth="1"/>
    <col min="15113" max="15113" width="12" style="1" customWidth="1"/>
    <col min="15114" max="15114" width="12.875" style="1" customWidth="1"/>
    <col min="15115" max="15115" width="13.875" style="1" customWidth="1"/>
    <col min="15116" max="15116" width="10.5" style="1" customWidth="1"/>
    <col min="15117" max="15117" width="7.125" style="1" customWidth="1"/>
    <col min="15118" max="15118" width="1.75" style="1" customWidth="1"/>
    <col min="15119" max="15119" width="7.375" style="1" customWidth="1"/>
    <col min="15120" max="15120" width="13.5" style="1" customWidth="1"/>
    <col min="15121" max="15121" width="9.125" style="1" customWidth="1"/>
    <col min="15122" max="15360" width="9" style="1"/>
    <col min="15361" max="15361" width="12.125" style="1" customWidth="1"/>
    <col min="15362" max="15362" width="8.875" style="1" customWidth="1"/>
    <col min="15363" max="15363" width="21.75" style="1" customWidth="1"/>
    <col min="15364" max="15364" width="6.875" style="1" customWidth="1"/>
    <col min="15365" max="15365" width="19.5" style="1" customWidth="1"/>
    <col min="15366" max="15366" width="22.75" style="1" customWidth="1"/>
    <col min="15367" max="15367" width="11.125" style="1" customWidth="1"/>
    <col min="15368" max="15368" width="13.875" style="1" customWidth="1"/>
    <col min="15369" max="15369" width="12" style="1" customWidth="1"/>
    <col min="15370" max="15370" width="12.875" style="1" customWidth="1"/>
    <col min="15371" max="15371" width="13.875" style="1" customWidth="1"/>
    <col min="15372" max="15372" width="10.5" style="1" customWidth="1"/>
    <col min="15373" max="15373" width="7.125" style="1" customWidth="1"/>
    <col min="15374" max="15374" width="1.75" style="1" customWidth="1"/>
    <col min="15375" max="15375" width="7.375" style="1" customWidth="1"/>
    <col min="15376" max="15376" width="13.5" style="1" customWidth="1"/>
    <col min="15377" max="15377" width="9.125" style="1" customWidth="1"/>
    <col min="15378" max="15616" width="9" style="1"/>
    <col min="15617" max="15617" width="12.125" style="1" customWidth="1"/>
    <col min="15618" max="15618" width="8.875" style="1" customWidth="1"/>
    <col min="15619" max="15619" width="21.75" style="1" customWidth="1"/>
    <col min="15620" max="15620" width="6.875" style="1" customWidth="1"/>
    <col min="15621" max="15621" width="19.5" style="1" customWidth="1"/>
    <col min="15622" max="15622" width="22.75" style="1" customWidth="1"/>
    <col min="15623" max="15623" width="11.125" style="1" customWidth="1"/>
    <col min="15624" max="15624" width="13.875" style="1" customWidth="1"/>
    <col min="15625" max="15625" width="12" style="1" customWidth="1"/>
    <col min="15626" max="15626" width="12.875" style="1" customWidth="1"/>
    <col min="15627" max="15627" width="13.875" style="1" customWidth="1"/>
    <col min="15628" max="15628" width="10.5" style="1" customWidth="1"/>
    <col min="15629" max="15629" width="7.125" style="1" customWidth="1"/>
    <col min="15630" max="15630" width="1.75" style="1" customWidth="1"/>
    <col min="15631" max="15631" width="7.375" style="1" customWidth="1"/>
    <col min="15632" max="15632" width="13.5" style="1" customWidth="1"/>
    <col min="15633" max="15633" width="9.125" style="1" customWidth="1"/>
    <col min="15634" max="15872" width="9" style="1"/>
    <col min="15873" max="15873" width="12.125" style="1" customWidth="1"/>
    <col min="15874" max="15874" width="8.875" style="1" customWidth="1"/>
    <col min="15875" max="15875" width="21.75" style="1" customWidth="1"/>
    <col min="15876" max="15876" width="6.875" style="1" customWidth="1"/>
    <col min="15877" max="15877" width="19.5" style="1" customWidth="1"/>
    <col min="15878" max="15878" width="22.75" style="1" customWidth="1"/>
    <col min="15879" max="15879" width="11.125" style="1" customWidth="1"/>
    <col min="15880" max="15880" width="13.875" style="1" customWidth="1"/>
    <col min="15881" max="15881" width="12" style="1" customWidth="1"/>
    <col min="15882" max="15882" width="12.875" style="1" customWidth="1"/>
    <col min="15883" max="15883" width="13.875" style="1" customWidth="1"/>
    <col min="15884" max="15884" width="10.5" style="1" customWidth="1"/>
    <col min="15885" max="15885" width="7.125" style="1" customWidth="1"/>
    <col min="15886" max="15886" width="1.75" style="1" customWidth="1"/>
    <col min="15887" max="15887" width="7.375" style="1" customWidth="1"/>
    <col min="15888" max="15888" width="13.5" style="1" customWidth="1"/>
    <col min="15889" max="15889" width="9.125" style="1" customWidth="1"/>
    <col min="15890" max="16128" width="9" style="1"/>
    <col min="16129" max="16129" width="12.125" style="1" customWidth="1"/>
    <col min="16130" max="16130" width="8.875" style="1" customWidth="1"/>
    <col min="16131" max="16131" width="21.75" style="1" customWidth="1"/>
    <col min="16132" max="16132" width="6.875" style="1" customWidth="1"/>
    <col min="16133" max="16133" width="19.5" style="1" customWidth="1"/>
    <col min="16134" max="16134" width="22.75" style="1" customWidth="1"/>
    <col min="16135" max="16135" width="11.125" style="1" customWidth="1"/>
    <col min="16136" max="16136" width="13.875" style="1" customWidth="1"/>
    <col min="16137" max="16137" width="12" style="1" customWidth="1"/>
    <col min="16138" max="16138" width="12.875" style="1" customWidth="1"/>
    <col min="16139" max="16139" width="13.875" style="1" customWidth="1"/>
    <col min="16140" max="16140" width="10.5" style="1" customWidth="1"/>
    <col min="16141" max="16141" width="7.125" style="1" customWidth="1"/>
    <col min="16142" max="16142" width="1.75" style="1" customWidth="1"/>
    <col min="16143" max="16143" width="7.375" style="1" customWidth="1"/>
    <col min="16144" max="16144" width="13.5" style="1" customWidth="1"/>
    <col min="16145" max="16145" width="9.125" style="1" customWidth="1"/>
    <col min="16146" max="16384" width="9" style="1"/>
  </cols>
  <sheetData>
    <row r="1" spans="1:17" ht="31.5">
      <c r="A1" s="329" t="s">
        <v>39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>
      <c r="A2" s="2"/>
      <c r="B2" s="60"/>
      <c r="C2" s="3"/>
      <c r="D2" s="60"/>
      <c r="E2" s="3"/>
      <c r="F2" s="3"/>
      <c r="G2" s="4"/>
      <c r="H2" s="272"/>
      <c r="I2" s="272"/>
      <c r="J2" s="272"/>
      <c r="K2" s="272"/>
      <c r="L2" s="2"/>
      <c r="M2" s="4"/>
      <c r="N2" s="2"/>
      <c r="O2" s="4"/>
      <c r="P2" s="2"/>
      <c r="Q2" s="2"/>
    </row>
    <row r="3" spans="1:17" s="9" customFormat="1" ht="15" thickBot="1">
      <c r="A3" s="5"/>
      <c r="B3" s="61"/>
      <c r="C3" s="6"/>
      <c r="D3" s="61"/>
      <c r="E3" s="6"/>
      <c r="F3" s="6"/>
      <c r="G3" s="7"/>
      <c r="H3" s="159"/>
      <c r="I3" s="159"/>
      <c r="J3" s="159"/>
      <c r="K3" s="159"/>
      <c r="L3" s="5"/>
      <c r="M3" s="7"/>
      <c r="N3" s="5"/>
      <c r="O3" s="7"/>
      <c r="P3" s="5"/>
      <c r="Q3" s="8" t="s">
        <v>0</v>
      </c>
    </row>
    <row r="4" spans="1:17" s="233" customFormat="1" ht="23.25" customHeight="1">
      <c r="A4" s="330" t="s">
        <v>1</v>
      </c>
      <c r="B4" s="331"/>
      <c r="C4" s="332" t="s">
        <v>25</v>
      </c>
      <c r="D4" s="334" t="s">
        <v>26</v>
      </c>
      <c r="E4" s="334" t="s">
        <v>27</v>
      </c>
      <c r="F4" s="334" t="s">
        <v>28</v>
      </c>
      <c r="G4" s="331" t="s">
        <v>29</v>
      </c>
      <c r="H4" s="337" t="s">
        <v>2</v>
      </c>
      <c r="I4" s="337"/>
      <c r="J4" s="337"/>
      <c r="K4" s="338" t="s">
        <v>31</v>
      </c>
      <c r="L4" s="331" t="s">
        <v>19</v>
      </c>
      <c r="M4" s="331" t="s">
        <v>32</v>
      </c>
      <c r="N4" s="331"/>
      <c r="O4" s="331"/>
      <c r="P4" s="331" t="s">
        <v>33</v>
      </c>
      <c r="Q4" s="340" t="s">
        <v>34</v>
      </c>
    </row>
    <row r="5" spans="1:17" s="233" customFormat="1" ht="20.25" customHeight="1">
      <c r="A5" s="234" t="s">
        <v>3</v>
      </c>
      <c r="B5" s="235" t="s">
        <v>4</v>
      </c>
      <c r="C5" s="333"/>
      <c r="D5" s="335"/>
      <c r="E5" s="335"/>
      <c r="F5" s="335"/>
      <c r="G5" s="336"/>
      <c r="H5" s="273" t="s">
        <v>30</v>
      </c>
      <c r="I5" s="273" t="s">
        <v>24</v>
      </c>
      <c r="J5" s="273" t="s">
        <v>5</v>
      </c>
      <c r="K5" s="339"/>
      <c r="L5" s="336"/>
      <c r="M5" s="336"/>
      <c r="N5" s="336"/>
      <c r="O5" s="336"/>
      <c r="P5" s="336"/>
      <c r="Q5" s="341"/>
    </row>
    <row r="6" spans="1:17" s="233" customFormat="1" ht="33" customHeight="1">
      <c r="A6" s="326" t="s">
        <v>6</v>
      </c>
      <c r="B6" s="327"/>
      <c r="C6" s="315">
        <f>C60+C81+C97+C104+C108+C112+C118+C125+C131</f>
        <v>116</v>
      </c>
      <c r="D6" s="316"/>
      <c r="E6" s="316"/>
      <c r="F6" s="316"/>
      <c r="G6" s="317"/>
      <c r="H6" s="318">
        <f>H60+H81+H97+H104+H108+H112+H118+H125+H131</f>
        <v>126088766</v>
      </c>
      <c r="I6" s="318">
        <f t="shared" ref="I6:K6" si="0">I60+I81+I97+I104+I108+I112+I118+I125+I131</f>
        <v>40457181</v>
      </c>
      <c r="J6" s="318">
        <f t="shared" si="0"/>
        <v>166545947</v>
      </c>
      <c r="K6" s="318">
        <f t="shared" si="0"/>
        <v>50009236</v>
      </c>
      <c r="L6" s="319"/>
      <c r="M6" s="319"/>
      <c r="N6" s="319"/>
      <c r="O6" s="319"/>
      <c r="P6" s="319"/>
      <c r="Q6" s="320"/>
    </row>
    <row r="7" spans="1:17" s="237" customFormat="1" ht="23.1" customHeight="1">
      <c r="A7" s="309" t="s">
        <v>438</v>
      </c>
      <c r="B7" s="295" t="s">
        <v>278</v>
      </c>
      <c r="C7" s="310" t="s">
        <v>273</v>
      </c>
      <c r="D7" s="295" t="s">
        <v>279</v>
      </c>
      <c r="E7" s="294" t="s">
        <v>280</v>
      </c>
      <c r="F7" s="311" t="s">
        <v>281</v>
      </c>
      <c r="G7" s="295" t="s">
        <v>282</v>
      </c>
      <c r="H7" s="312">
        <v>3747000</v>
      </c>
      <c r="I7" s="312">
        <v>940000</v>
      </c>
      <c r="J7" s="312">
        <f>H7+I7</f>
        <v>4687000</v>
      </c>
      <c r="K7" s="312">
        <v>425000</v>
      </c>
      <c r="L7" s="313">
        <v>2011.09</v>
      </c>
      <c r="M7" s="313">
        <v>2011.09</v>
      </c>
      <c r="N7" s="294" t="s">
        <v>8</v>
      </c>
      <c r="O7" s="295">
        <v>2013.12</v>
      </c>
      <c r="P7" s="295" t="s">
        <v>164</v>
      </c>
      <c r="Q7" s="314"/>
    </row>
    <row r="8" spans="1:17" s="237" customFormat="1" ht="23.1" customHeight="1">
      <c r="A8" s="101" t="s">
        <v>438</v>
      </c>
      <c r="B8" s="97" t="s">
        <v>274</v>
      </c>
      <c r="C8" s="105" t="s">
        <v>273</v>
      </c>
      <c r="D8" s="97" t="s">
        <v>11</v>
      </c>
      <c r="E8" s="96" t="s">
        <v>275</v>
      </c>
      <c r="F8" s="96" t="s">
        <v>276</v>
      </c>
      <c r="G8" s="97" t="s">
        <v>9</v>
      </c>
      <c r="H8" s="274">
        <v>18000</v>
      </c>
      <c r="I8" s="274">
        <v>17000</v>
      </c>
      <c r="J8" s="274">
        <f>H8+I8</f>
        <v>35000</v>
      </c>
      <c r="K8" s="274">
        <v>18000</v>
      </c>
      <c r="L8" s="97">
        <v>2011.08</v>
      </c>
      <c r="M8" s="97">
        <v>2011.08</v>
      </c>
      <c r="N8" s="96" t="s">
        <v>8</v>
      </c>
      <c r="O8" s="97">
        <v>2011.11</v>
      </c>
      <c r="P8" s="97" t="s">
        <v>277</v>
      </c>
      <c r="Q8" s="100"/>
    </row>
    <row r="9" spans="1:17" s="237" customFormat="1" ht="23.1" customHeight="1">
      <c r="A9" s="101" t="s">
        <v>438</v>
      </c>
      <c r="B9" s="97" t="s">
        <v>278</v>
      </c>
      <c r="C9" s="105" t="s">
        <v>273</v>
      </c>
      <c r="D9" s="97" t="s">
        <v>11</v>
      </c>
      <c r="E9" s="96" t="s">
        <v>284</v>
      </c>
      <c r="F9" s="96" t="s">
        <v>285</v>
      </c>
      <c r="G9" s="97" t="s">
        <v>282</v>
      </c>
      <c r="H9" s="274">
        <v>5209149</v>
      </c>
      <c r="I9" s="274">
        <v>1671630</v>
      </c>
      <c r="J9" s="274">
        <f>H9+I9</f>
        <v>6880779</v>
      </c>
      <c r="K9" s="274">
        <v>3400000</v>
      </c>
      <c r="L9" s="97">
        <v>2011.07</v>
      </c>
      <c r="M9" s="97">
        <v>2011.08</v>
      </c>
      <c r="N9" s="96" t="s">
        <v>8</v>
      </c>
      <c r="O9" s="97">
        <v>2013.06</v>
      </c>
      <c r="P9" s="97" t="s">
        <v>283</v>
      </c>
      <c r="Q9" s="100"/>
    </row>
    <row r="10" spans="1:17" s="237" customFormat="1" ht="23.1" customHeight="1">
      <c r="A10" s="95" t="s">
        <v>437</v>
      </c>
      <c r="B10" s="99" t="s">
        <v>286</v>
      </c>
      <c r="C10" s="238" t="s">
        <v>273</v>
      </c>
      <c r="D10" s="99" t="s">
        <v>7</v>
      </c>
      <c r="E10" s="172" t="s">
        <v>287</v>
      </c>
      <c r="F10" s="172" t="s">
        <v>288</v>
      </c>
      <c r="G10" s="99" t="s">
        <v>47</v>
      </c>
      <c r="H10" s="275">
        <v>1107627</v>
      </c>
      <c r="I10" s="275">
        <v>295841</v>
      </c>
      <c r="J10" s="275">
        <v>1403468</v>
      </c>
      <c r="K10" s="275">
        <v>360000</v>
      </c>
      <c r="L10" s="99">
        <v>2011.08</v>
      </c>
      <c r="M10" s="99">
        <v>2011.08</v>
      </c>
      <c r="N10" s="172" t="s">
        <v>48</v>
      </c>
      <c r="O10" s="99">
        <v>2012.12</v>
      </c>
      <c r="P10" s="99" t="s">
        <v>289</v>
      </c>
      <c r="Q10" s="146"/>
    </row>
    <row r="11" spans="1:17" s="237" customFormat="1" ht="23.1" customHeight="1">
      <c r="A11" s="95" t="s">
        <v>658</v>
      </c>
      <c r="B11" s="97" t="s">
        <v>286</v>
      </c>
      <c r="C11" s="238" t="s">
        <v>659</v>
      </c>
      <c r="D11" s="97" t="s">
        <v>64</v>
      </c>
      <c r="E11" s="96" t="s">
        <v>287</v>
      </c>
      <c r="F11" s="96" t="s">
        <v>288</v>
      </c>
      <c r="G11" s="97" t="s">
        <v>47</v>
      </c>
      <c r="H11" s="271">
        <v>130756</v>
      </c>
      <c r="I11" s="271">
        <v>32535</v>
      </c>
      <c r="J11" s="271">
        <v>163291</v>
      </c>
      <c r="K11" s="271">
        <v>20000</v>
      </c>
      <c r="L11" s="97">
        <v>2011.08</v>
      </c>
      <c r="M11" s="99">
        <v>2011.08</v>
      </c>
      <c r="N11" s="96" t="s">
        <v>48</v>
      </c>
      <c r="O11" s="97">
        <v>2012.12</v>
      </c>
      <c r="P11" s="97" t="s">
        <v>289</v>
      </c>
      <c r="Q11" s="100"/>
    </row>
    <row r="12" spans="1:17" s="237" customFormat="1" ht="23.1" customHeight="1">
      <c r="A12" s="95" t="s">
        <v>658</v>
      </c>
      <c r="B12" s="97" t="s">
        <v>286</v>
      </c>
      <c r="C12" s="238" t="s">
        <v>659</v>
      </c>
      <c r="D12" s="97" t="s">
        <v>243</v>
      </c>
      <c r="E12" s="96" t="s">
        <v>287</v>
      </c>
      <c r="F12" s="239" t="s">
        <v>288</v>
      </c>
      <c r="G12" s="97" t="s">
        <v>47</v>
      </c>
      <c r="H12" s="271">
        <v>57225</v>
      </c>
      <c r="I12" s="271">
        <v>15072</v>
      </c>
      <c r="J12" s="271">
        <v>72297</v>
      </c>
      <c r="K12" s="271">
        <v>10000</v>
      </c>
      <c r="L12" s="97">
        <v>2011.08</v>
      </c>
      <c r="M12" s="99">
        <v>2011.08</v>
      </c>
      <c r="N12" s="96" t="s">
        <v>48</v>
      </c>
      <c r="O12" s="97">
        <v>2012.12</v>
      </c>
      <c r="P12" s="97" t="s">
        <v>289</v>
      </c>
      <c r="Q12" s="187"/>
    </row>
    <row r="13" spans="1:17" s="237" customFormat="1" ht="23.1" customHeight="1">
      <c r="A13" s="95" t="s">
        <v>658</v>
      </c>
      <c r="B13" s="97" t="s">
        <v>286</v>
      </c>
      <c r="C13" s="238" t="s">
        <v>659</v>
      </c>
      <c r="D13" s="97" t="s">
        <v>7</v>
      </c>
      <c r="E13" s="96" t="s">
        <v>290</v>
      </c>
      <c r="F13" s="239" t="s">
        <v>291</v>
      </c>
      <c r="G13" s="97" t="s">
        <v>47</v>
      </c>
      <c r="H13" s="271">
        <v>500000</v>
      </c>
      <c r="I13" s="271">
        <v>200000</v>
      </c>
      <c r="J13" s="271">
        <v>700000</v>
      </c>
      <c r="K13" s="271">
        <v>500000</v>
      </c>
      <c r="L13" s="97">
        <v>2011.07</v>
      </c>
      <c r="M13" s="97">
        <v>2011.07</v>
      </c>
      <c r="N13" s="96" t="s">
        <v>48</v>
      </c>
      <c r="O13" s="97">
        <v>2011.12</v>
      </c>
      <c r="P13" s="97" t="s">
        <v>49</v>
      </c>
      <c r="Q13" s="187"/>
    </row>
    <row r="14" spans="1:17" s="237" customFormat="1" ht="23.1" customHeight="1">
      <c r="A14" s="95" t="s">
        <v>658</v>
      </c>
      <c r="B14" s="97" t="s">
        <v>286</v>
      </c>
      <c r="C14" s="238" t="s">
        <v>659</v>
      </c>
      <c r="D14" s="97" t="s">
        <v>7</v>
      </c>
      <c r="E14" s="96" t="s">
        <v>292</v>
      </c>
      <c r="F14" s="96" t="s">
        <v>293</v>
      </c>
      <c r="G14" s="97" t="s">
        <v>47</v>
      </c>
      <c r="H14" s="271">
        <v>120000</v>
      </c>
      <c r="I14" s="271">
        <v>0</v>
      </c>
      <c r="J14" s="271">
        <v>120000</v>
      </c>
      <c r="K14" s="271">
        <v>120000</v>
      </c>
      <c r="L14" s="97">
        <v>2011.08</v>
      </c>
      <c r="M14" s="97">
        <v>2011.08</v>
      </c>
      <c r="N14" s="96" t="s">
        <v>48</v>
      </c>
      <c r="O14" s="97">
        <v>2011.12</v>
      </c>
      <c r="P14" s="97" t="s">
        <v>294</v>
      </c>
      <c r="Q14" s="100"/>
    </row>
    <row r="15" spans="1:17" s="237" customFormat="1" ht="23.1" customHeight="1">
      <c r="A15" s="95" t="s">
        <v>658</v>
      </c>
      <c r="B15" s="97" t="s">
        <v>286</v>
      </c>
      <c r="C15" s="238" t="s">
        <v>659</v>
      </c>
      <c r="D15" s="97" t="s">
        <v>7</v>
      </c>
      <c r="E15" s="96" t="s">
        <v>292</v>
      </c>
      <c r="F15" s="96" t="s">
        <v>295</v>
      </c>
      <c r="G15" s="97" t="s">
        <v>47</v>
      </c>
      <c r="H15" s="271">
        <v>375000</v>
      </c>
      <c r="I15" s="271">
        <v>25000</v>
      </c>
      <c r="J15" s="271">
        <v>400000</v>
      </c>
      <c r="K15" s="271">
        <v>375000</v>
      </c>
      <c r="L15" s="97">
        <v>2011.08</v>
      </c>
      <c r="M15" s="97">
        <v>2011.08</v>
      </c>
      <c r="N15" s="96" t="s">
        <v>48</v>
      </c>
      <c r="O15" s="97">
        <v>2011.12</v>
      </c>
      <c r="P15" s="97" t="s">
        <v>49</v>
      </c>
      <c r="Q15" s="100"/>
    </row>
    <row r="16" spans="1:17" s="237" customFormat="1" ht="23.1" customHeight="1">
      <c r="A16" s="95" t="s">
        <v>658</v>
      </c>
      <c r="B16" s="97" t="s">
        <v>304</v>
      </c>
      <c r="C16" s="79" t="s">
        <v>659</v>
      </c>
      <c r="D16" s="97" t="s">
        <v>59</v>
      </c>
      <c r="E16" s="96" t="s">
        <v>305</v>
      </c>
      <c r="F16" s="96" t="s">
        <v>306</v>
      </c>
      <c r="G16" s="97" t="s">
        <v>47</v>
      </c>
      <c r="H16" s="271">
        <v>2323068</v>
      </c>
      <c r="I16" s="271">
        <v>723454</v>
      </c>
      <c r="J16" s="271">
        <v>3046522</v>
      </c>
      <c r="K16" s="271">
        <v>2000000</v>
      </c>
      <c r="L16" s="97">
        <v>2011.07</v>
      </c>
      <c r="M16" s="97">
        <v>2011.07</v>
      </c>
      <c r="N16" s="96" t="s">
        <v>48</v>
      </c>
      <c r="O16" s="97">
        <v>2012.12</v>
      </c>
      <c r="P16" s="97" t="s">
        <v>307</v>
      </c>
      <c r="Q16" s="100"/>
    </row>
    <row r="17" spans="1:17" s="237" customFormat="1" ht="23.1" customHeight="1">
      <c r="A17" s="95" t="s">
        <v>658</v>
      </c>
      <c r="B17" s="97" t="s">
        <v>304</v>
      </c>
      <c r="C17" s="79" t="s">
        <v>659</v>
      </c>
      <c r="D17" s="97" t="s">
        <v>239</v>
      </c>
      <c r="E17" s="96" t="s">
        <v>308</v>
      </c>
      <c r="F17" s="96" t="s">
        <v>309</v>
      </c>
      <c r="G17" s="97" t="s">
        <v>47</v>
      </c>
      <c r="H17" s="271">
        <v>401000</v>
      </c>
      <c r="I17" s="271">
        <v>114800</v>
      </c>
      <c r="J17" s="271">
        <v>515800</v>
      </c>
      <c r="K17" s="271">
        <v>401000</v>
      </c>
      <c r="L17" s="97">
        <v>2011.07</v>
      </c>
      <c r="M17" s="97">
        <v>2011.07</v>
      </c>
      <c r="N17" s="96" t="s">
        <v>48</v>
      </c>
      <c r="O17" s="97">
        <v>2011.12</v>
      </c>
      <c r="P17" s="97" t="s">
        <v>307</v>
      </c>
      <c r="Q17" s="100"/>
    </row>
    <row r="18" spans="1:17" s="237" customFormat="1" ht="23.1" customHeight="1">
      <c r="A18" s="101" t="s">
        <v>660</v>
      </c>
      <c r="B18" s="97" t="s">
        <v>661</v>
      </c>
      <c r="C18" s="105" t="s">
        <v>659</v>
      </c>
      <c r="D18" s="97" t="s">
        <v>662</v>
      </c>
      <c r="E18" s="96" t="s">
        <v>663</v>
      </c>
      <c r="F18" s="155" t="s">
        <v>664</v>
      </c>
      <c r="G18" s="97" t="s">
        <v>665</v>
      </c>
      <c r="H18" s="274">
        <v>1240000</v>
      </c>
      <c r="I18" s="274">
        <v>220000</v>
      </c>
      <c r="J18" s="274">
        <f>H18+I18</f>
        <v>1460000</v>
      </c>
      <c r="K18" s="274">
        <v>936000</v>
      </c>
      <c r="L18" s="97">
        <v>2011.09</v>
      </c>
      <c r="M18" s="97">
        <v>2011.09</v>
      </c>
      <c r="N18" s="96" t="s">
        <v>666</v>
      </c>
      <c r="O18" s="97">
        <v>2012.12</v>
      </c>
      <c r="P18" s="97" t="s">
        <v>667</v>
      </c>
      <c r="Q18" s="100"/>
    </row>
    <row r="19" spans="1:17" s="237" customFormat="1" ht="23.1" customHeight="1">
      <c r="A19" s="101" t="s">
        <v>660</v>
      </c>
      <c r="B19" s="97" t="s">
        <v>661</v>
      </c>
      <c r="C19" s="105" t="s">
        <v>659</v>
      </c>
      <c r="D19" s="97" t="s">
        <v>662</v>
      </c>
      <c r="E19" s="96" t="s">
        <v>668</v>
      </c>
      <c r="F19" s="96" t="s">
        <v>669</v>
      </c>
      <c r="G19" s="97" t="s">
        <v>665</v>
      </c>
      <c r="H19" s="274">
        <v>480000</v>
      </c>
      <c r="I19" s="274">
        <v>51000</v>
      </c>
      <c r="J19" s="274">
        <f>H19+I19</f>
        <v>531000</v>
      </c>
      <c r="K19" s="274">
        <v>480000</v>
      </c>
      <c r="L19" s="97">
        <v>2011.09</v>
      </c>
      <c r="M19" s="97">
        <v>2011.09</v>
      </c>
      <c r="N19" s="96" t="s">
        <v>666</v>
      </c>
      <c r="O19" s="97">
        <v>2011.12</v>
      </c>
      <c r="P19" s="97" t="s">
        <v>667</v>
      </c>
      <c r="Q19" s="187"/>
    </row>
    <row r="20" spans="1:17" s="237" customFormat="1" ht="23.1" customHeight="1">
      <c r="A20" s="101" t="s">
        <v>207</v>
      </c>
      <c r="B20" s="97" t="s">
        <v>670</v>
      </c>
      <c r="C20" s="79" t="s">
        <v>247</v>
      </c>
      <c r="D20" s="97" t="s">
        <v>59</v>
      </c>
      <c r="E20" s="96" t="s">
        <v>248</v>
      </c>
      <c r="F20" s="96" t="s">
        <v>249</v>
      </c>
      <c r="G20" s="97" t="s">
        <v>47</v>
      </c>
      <c r="H20" s="271">
        <v>1230000</v>
      </c>
      <c r="I20" s="271">
        <v>0</v>
      </c>
      <c r="J20" s="271">
        <f>SUM(H20:I20)</f>
        <v>1230000</v>
      </c>
      <c r="K20" s="271">
        <v>590295</v>
      </c>
      <c r="L20" s="97">
        <v>2011.08</v>
      </c>
      <c r="M20" s="97">
        <v>2011.08</v>
      </c>
      <c r="N20" s="96" t="s">
        <v>48</v>
      </c>
      <c r="O20" s="97">
        <v>2012.12</v>
      </c>
      <c r="P20" s="97" t="s">
        <v>49</v>
      </c>
      <c r="Q20" s="100"/>
    </row>
    <row r="21" spans="1:17" s="237" customFormat="1" ht="23.1" customHeight="1">
      <c r="A21" s="95" t="s">
        <v>671</v>
      </c>
      <c r="B21" s="97" t="s">
        <v>672</v>
      </c>
      <c r="C21" s="79" t="s">
        <v>247</v>
      </c>
      <c r="D21" s="97" t="s">
        <v>379</v>
      </c>
      <c r="E21" s="96" t="s">
        <v>380</v>
      </c>
      <c r="F21" s="239" t="s">
        <v>381</v>
      </c>
      <c r="G21" s="97" t="s">
        <v>47</v>
      </c>
      <c r="H21" s="271">
        <v>2290000</v>
      </c>
      <c r="I21" s="271">
        <v>687000</v>
      </c>
      <c r="J21" s="271">
        <f>H21+I21</f>
        <v>2977000</v>
      </c>
      <c r="K21" s="271">
        <v>180000</v>
      </c>
      <c r="L21" s="97">
        <v>2011.9</v>
      </c>
      <c r="M21" s="97">
        <v>2011.07</v>
      </c>
      <c r="N21" s="96" t="s">
        <v>48</v>
      </c>
      <c r="O21" s="97">
        <v>2013.12</v>
      </c>
      <c r="P21" s="97" t="s">
        <v>10</v>
      </c>
      <c r="Q21" s="187"/>
    </row>
    <row r="22" spans="1:17" s="237" customFormat="1" ht="23.1" customHeight="1">
      <c r="A22" s="95" t="s">
        <v>671</v>
      </c>
      <c r="B22" s="97" t="s">
        <v>673</v>
      </c>
      <c r="C22" s="79" t="s">
        <v>247</v>
      </c>
      <c r="D22" s="97" t="s">
        <v>239</v>
      </c>
      <c r="E22" s="96" t="s">
        <v>382</v>
      </c>
      <c r="F22" s="239" t="s">
        <v>383</v>
      </c>
      <c r="G22" s="97" t="s">
        <v>47</v>
      </c>
      <c r="H22" s="271">
        <v>85000</v>
      </c>
      <c r="I22" s="271">
        <v>0</v>
      </c>
      <c r="J22" s="271">
        <f>H22+I22</f>
        <v>85000</v>
      </c>
      <c r="K22" s="271">
        <v>85000</v>
      </c>
      <c r="L22" s="97">
        <v>2011.08</v>
      </c>
      <c r="M22" s="97">
        <v>2011.8</v>
      </c>
      <c r="N22" s="96"/>
      <c r="O22" s="97">
        <v>2011.11</v>
      </c>
      <c r="P22" s="97" t="s">
        <v>223</v>
      </c>
      <c r="Q22" s="187"/>
    </row>
    <row r="23" spans="1:17" s="237" customFormat="1" ht="23.1" customHeight="1">
      <c r="A23" s="101" t="s">
        <v>660</v>
      </c>
      <c r="B23" s="97" t="s">
        <v>674</v>
      </c>
      <c r="C23" s="79" t="s">
        <v>247</v>
      </c>
      <c r="D23" s="97" t="s">
        <v>675</v>
      </c>
      <c r="E23" s="96" t="s">
        <v>676</v>
      </c>
      <c r="F23" s="96" t="s">
        <v>677</v>
      </c>
      <c r="G23" s="97" t="s">
        <v>665</v>
      </c>
      <c r="H23" s="274">
        <v>43713</v>
      </c>
      <c r="I23" s="274">
        <v>231909</v>
      </c>
      <c r="J23" s="274">
        <f>H23+I23</f>
        <v>275622</v>
      </c>
      <c r="K23" s="274">
        <v>275622</v>
      </c>
      <c r="L23" s="97">
        <v>2011.07</v>
      </c>
      <c r="M23" s="97">
        <v>2011.07</v>
      </c>
      <c r="N23" s="96" t="s">
        <v>666</v>
      </c>
      <c r="O23" s="97">
        <v>2011.09</v>
      </c>
      <c r="P23" s="97" t="s">
        <v>678</v>
      </c>
      <c r="Q23" s="100"/>
    </row>
    <row r="24" spans="1:17" s="237" customFormat="1" ht="23.1" customHeight="1">
      <c r="A24" s="101" t="s">
        <v>660</v>
      </c>
      <c r="B24" s="97" t="s">
        <v>674</v>
      </c>
      <c r="C24" s="79" t="s">
        <v>247</v>
      </c>
      <c r="D24" s="97" t="s">
        <v>679</v>
      </c>
      <c r="E24" s="96" t="s">
        <v>680</v>
      </c>
      <c r="F24" s="96" t="s">
        <v>681</v>
      </c>
      <c r="G24" s="97" t="s">
        <v>665</v>
      </c>
      <c r="H24" s="274">
        <v>94138</v>
      </c>
      <c r="I24" s="276">
        <v>0</v>
      </c>
      <c r="J24" s="274">
        <f>H24+I24</f>
        <v>94138</v>
      </c>
      <c r="K24" s="274">
        <v>94138</v>
      </c>
      <c r="L24" s="97">
        <v>2011.08</v>
      </c>
      <c r="M24" s="97">
        <v>2011.08</v>
      </c>
      <c r="N24" s="96" t="s">
        <v>666</v>
      </c>
      <c r="O24" s="97">
        <v>2011.12</v>
      </c>
      <c r="P24" s="97" t="s">
        <v>682</v>
      </c>
      <c r="Q24" s="100"/>
    </row>
    <row r="25" spans="1:17" s="237" customFormat="1" ht="23.1" customHeight="1">
      <c r="A25" s="95" t="s">
        <v>683</v>
      </c>
      <c r="B25" s="97" t="s">
        <v>43</v>
      </c>
      <c r="C25" s="79" t="s">
        <v>247</v>
      </c>
      <c r="D25" s="97" t="s">
        <v>44</v>
      </c>
      <c r="E25" s="96" t="s">
        <v>45</v>
      </c>
      <c r="F25" s="240" t="s">
        <v>46</v>
      </c>
      <c r="G25" s="97" t="s">
        <v>47</v>
      </c>
      <c r="H25" s="271">
        <v>1200000</v>
      </c>
      <c r="I25" s="271">
        <v>0</v>
      </c>
      <c r="J25" s="271">
        <v>1200000</v>
      </c>
      <c r="K25" s="271">
        <v>500000</v>
      </c>
      <c r="L25" s="97">
        <v>2011.08</v>
      </c>
      <c r="M25" s="97">
        <v>2011.8</v>
      </c>
      <c r="N25" s="96" t="s">
        <v>48</v>
      </c>
      <c r="O25" s="97">
        <v>2012.12</v>
      </c>
      <c r="P25" s="97" t="s">
        <v>49</v>
      </c>
      <c r="Q25" s="100"/>
    </row>
    <row r="26" spans="1:17" s="237" customFormat="1" ht="23.1" customHeight="1">
      <c r="A26" s="101" t="s">
        <v>660</v>
      </c>
      <c r="B26" s="97" t="s">
        <v>684</v>
      </c>
      <c r="C26" s="79" t="s">
        <v>247</v>
      </c>
      <c r="D26" s="97" t="s">
        <v>685</v>
      </c>
      <c r="E26" s="96" t="s">
        <v>686</v>
      </c>
      <c r="F26" s="96" t="s">
        <v>687</v>
      </c>
      <c r="G26" s="99" t="s">
        <v>688</v>
      </c>
      <c r="H26" s="276">
        <v>47160</v>
      </c>
      <c r="I26" s="276">
        <v>0</v>
      </c>
      <c r="J26" s="276">
        <f>H26+I26</f>
        <v>47160</v>
      </c>
      <c r="K26" s="276">
        <v>47160</v>
      </c>
      <c r="L26" s="99">
        <v>2011.07</v>
      </c>
      <c r="M26" s="97">
        <v>2011.07</v>
      </c>
      <c r="N26" s="96" t="s">
        <v>666</v>
      </c>
      <c r="O26" s="97">
        <v>2011.08</v>
      </c>
      <c r="P26" s="99" t="s">
        <v>689</v>
      </c>
      <c r="Q26" s="146"/>
    </row>
    <row r="27" spans="1:17" s="237" customFormat="1" ht="23.1" customHeight="1">
      <c r="A27" s="101" t="s">
        <v>660</v>
      </c>
      <c r="B27" s="97" t="s">
        <v>684</v>
      </c>
      <c r="C27" s="79" t="s">
        <v>247</v>
      </c>
      <c r="D27" s="97" t="s">
        <v>662</v>
      </c>
      <c r="E27" s="96" t="s">
        <v>690</v>
      </c>
      <c r="F27" s="96" t="s">
        <v>691</v>
      </c>
      <c r="G27" s="99" t="s">
        <v>692</v>
      </c>
      <c r="H27" s="276">
        <v>1116000</v>
      </c>
      <c r="I27" s="276">
        <v>400000</v>
      </c>
      <c r="J27" s="276">
        <f>H27+I27</f>
        <v>1516000</v>
      </c>
      <c r="K27" s="276">
        <v>991000</v>
      </c>
      <c r="L27" s="99">
        <v>2011.09</v>
      </c>
      <c r="M27" s="97">
        <v>2011.09</v>
      </c>
      <c r="N27" s="96" t="s">
        <v>666</v>
      </c>
      <c r="O27" s="97">
        <v>2012.12</v>
      </c>
      <c r="P27" s="99" t="s">
        <v>667</v>
      </c>
      <c r="Q27" s="146"/>
    </row>
    <row r="28" spans="1:17" s="237" customFormat="1" ht="23.1" customHeight="1">
      <c r="A28" s="101" t="s">
        <v>660</v>
      </c>
      <c r="B28" s="97" t="s">
        <v>684</v>
      </c>
      <c r="C28" s="79" t="s">
        <v>247</v>
      </c>
      <c r="D28" s="97" t="s">
        <v>662</v>
      </c>
      <c r="E28" s="96" t="s">
        <v>693</v>
      </c>
      <c r="F28" s="96" t="s">
        <v>694</v>
      </c>
      <c r="G28" s="99" t="s">
        <v>692</v>
      </c>
      <c r="H28" s="276">
        <v>2000000</v>
      </c>
      <c r="I28" s="276">
        <v>620000</v>
      </c>
      <c r="J28" s="276">
        <f>H28+I28</f>
        <v>2620000</v>
      </c>
      <c r="K28" s="276">
        <v>600000</v>
      </c>
      <c r="L28" s="99">
        <v>2011.09</v>
      </c>
      <c r="M28" s="97">
        <v>2011.09</v>
      </c>
      <c r="N28" s="96" t="s">
        <v>666</v>
      </c>
      <c r="O28" s="97">
        <v>2013.12</v>
      </c>
      <c r="P28" s="99" t="s">
        <v>667</v>
      </c>
      <c r="Q28" s="146"/>
    </row>
    <row r="29" spans="1:17" s="237" customFormat="1" ht="23.1" customHeight="1">
      <c r="A29" s="101" t="s">
        <v>660</v>
      </c>
      <c r="B29" s="97" t="s">
        <v>684</v>
      </c>
      <c r="C29" s="79" t="s">
        <v>247</v>
      </c>
      <c r="D29" s="97" t="s">
        <v>662</v>
      </c>
      <c r="E29" s="96" t="s">
        <v>695</v>
      </c>
      <c r="F29" s="96" t="s">
        <v>696</v>
      </c>
      <c r="G29" s="99" t="s">
        <v>692</v>
      </c>
      <c r="H29" s="276">
        <v>3100000</v>
      </c>
      <c r="I29" s="276">
        <v>927000</v>
      </c>
      <c r="J29" s="276">
        <f>H29+I29</f>
        <v>4027000</v>
      </c>
      <c r="K29" s="276">
        <v>600000</v>
      </c>
      <c r="L29" s="99">
        <v>2011.09</v>
      </c>
      <c r="M29" s="97">
        <v>2011.09</v>
      </c>
      <c r="N29" s="96" t="s">
        <v>666</v>
      </c>
      <c r="O29" s="97">
        <v>2013.12</v>
      </c>
      <c r="P29" s="99" t="s">
        <v>667</v>
      </c>
      <c r="Q29" s="146"/>
    </row>
    <row r="30" spans="1:17" s="237" customFormat="1" ht="23.1" customHeight="1">
      <c r="A30" s="95" t="s">
        <v>697</v>
      </c>
      <c r="B30" s="97" t="s">
        <v>698</v>
      </c>
      <c r="C30" s="79" t="s">
        <v>247</v>
      </c>
      <c r="D30" s="97" t="s">
        <v>685</v>
      </c>
      <c r="E30" s="96" t="s">
        <v>699</v>
      </c>
      <c r="F30" s="96" t="s">
        <v>700</v>
      </c>
      <c r="G30" s="97" t="s">
        <v>665</v>
      </c>
      <c r="H30" s="271">
        <v>59772</v>
      </c>
      <c r="I30" s="271">
        <v>60097</v>
      </c>
      <c r="J30" s="271">
        <f>SUM(H30:I30)</f>
        <v>119869</v>
      </c>
      <c r="K30" s="271">
        <v>38540</v>
      </c>
      <c r="L30" s="97">
        <v>2011.08</v>
      </c>
      <c r="M30" s="97">
        <v>2011.09</v>
      </c>
      <c r="N30" s="96" t="s">
        <v>666</v>
      </c>
      <c r="O30" s="97">
        <v>2012.12</v>
      </c>
      <c r="P30" s="97" t="s">
        <v>701</v>
      </c>
      <c r="Q30" s="100"/>
    </row>
    <row r="31" spans="1:17" s="241" customFormat="1" ht="23.1" customHeight="1">
      <c r="A31" s="101" t="s">
        <v>660</v>
      </c>
      <c r="B31" s="97" t="s">
        <v>702</v>
      </c>
      <c r="C31" s="79" t="s">
        <v>247</v>
      </c>
      <c r="D31" s="97" t="s">
        <v>675</v>
      </c>
      <c r="E31" s="96" t="s">
        <v>703</v>
      </c>
      <c r="F31" s="96" t="s">
        <v>704</v>
      </c>
      <c r="G31" s="97" t="s">
        <v>665</v>
      </c>
      <c r="H31" s="276">
        <v>1358</v>
      </c>
      <c r="I31" s="276">
        <v>581</v>
      </c>
      <c r="J31" s="276">
        <v>1939</v>
      </c>
      <c r="K31" s="276">
        <v>400</v>
      </c>
      <c r="L31" s="99">
        <v>2011.09</v>
      </c>
      <c r="M31" s="97">
        <v>2011.09</v>
      </c>
      <c r="N31" s="96" t="s">
        <v>666</v>
      </c>
      <c r="O31" s="97">
        <v>2013.12</v>
      </c>
      <c r="P31" s="99" t="s">
        <v>667</v>
      </c>
      <c r="Q31" s="146"/>
    </row>
    <row r="32" spans="1:17" s="241" customFormat="1" ht="23.1" customHeight="1">
      <c r="A32" s="101" t="s">
        <v>660</v>
      </c>
      <c r="B32" s="97" t="s">
        <v>705</v>
      </c>
      <c r="C32" s="79" t="s">
        <v>247</v>
      </c>
      <c r="D32" s="97" t="s">
        <v>662</v>
      </c>
      <c r="E32" s="96" t="s">
        <v>706</v>
      </c>
      <c r="F32" s="236" t="s">
        <v>707</v>
      </c>
      <c r="G32" s="97" t="s">
        <v>665</v>
      </c>
      <c r="H32" s="274">
        <v>1800000</v>
      </c>
      <c r="I32" s="274">
        <v>200000</v>
      </c>
      <c r="J32" s="274">
        <f>H32+I32</f>
        <v>2000000</v>
      </c>
      <c r="K32" s="274">
        <v>200000</v>
      </c>
      <c r="L32" s="97">
        <v>2011.08</v>
      </c>
      <c r="M32" s="97">
        <v>2011.08</v>
      </c>
      <c r="N32" s="96" t="s">
        <v>666</v>
      </c>
      <c r="O32" s="97">
        <v>2013.12</v>
      </c>
      <c r="P32" s="97" t="s">
        <v>667</v>
      </c>
      <c r="Q32" s="100"/>
    </row>
    <row r="33" spans="1:17" s="237" customFormat="1" ht="23.1" customHeight="1">
      <c r="A33" s="101" t="s">
        <v>660</v>
      </c>
      <c r="B33" s="97" t="s">
        <v>705</v>
      </c>
      <c r="C33" s="79" t="s">
        <v>247</v>
      </c>
      <c r="D33" s="97" t="s">
        <v>685</v>
      </c>
      <c r="E33" s="96" t="s">
        <v>708</v>
      </c>
      <c r="F33" s="96" t="s">
        <v>709</v>
      </c>
      <c r="G33" s="97" t="s">
        <v>665</v>
      </c>
      <c r="H33" s="274">
        <v>100000</v>
      </c>
      <c r="I33" s="276">
        <v>0</v>
      </c>
      <c r="J33" s="274">
        <f>H33+I33</f>
        <v>100000</v>
      </c>
      <c r="K33" s="276">
        <v>0</v>
      </c>
      <c r="L33" s="97">
        <v>2011.08</v>
      </c>
      <c r="M33" s="97">
        <v>2011.08</v>
      </c>
      <c r="N33" s="96" t="s">
        <v>666</v>
      </c>
      <c r="O33" s="97">
        <v>2013.12</v>
      </c>
      <c r="P33" s="97" t="s">
        <v>667</v>
      </c>
      <c r="Q33" s="187"/>
    </row>
    <row r="34" spans="1:17" s="237" customFormat="1" ht="23.1" customHeight="1">
      <c r="A34" s="101" t="s">
        <v>660</v>
      </c>
      <c r="B34" s="97" t="s">
        <v>705</v>
      </c>
      <c r="C34" s="79" t="s">
        <v>247</v>
      </c>
      <c r="D34" s="97" t="s">
        <v>710</v>
      </c>
      <c r="E34" s="96" t="s">
        <v>711</v>
      </c>
      <c r="F34" s="96" t="s">
        <v>709</v>
      </c>
      <c r="G34" s="97" t="s">
        <v>665</v>
      </c>
      <c r="H34" s="274">
        <v>60000</v>
      </c>
      <c r="I34" s="276">
        <v>0</v>
      </c>
      <c r="J34" s="274">
        <f>H34+I34</f>
        <v>60000</v>
      </c>
      <c r="K34" s="276">
        <v>0</v>
      </c>
      <c r="L34" s="97">
        <v>2011.08</v>
      </c>
      <c r="M34" s="97">
        <v>2011.08</v>
      </c>
      <c r="N34" s="96" t="s">
        <v>666</v>
      </c>
      <c r="O34" s="97">
        <v>2013.12</v>
      </c>
      <c r="P34" s="97" t="s">
        <v>667</v>
      </c>
      <c r="Q34" s="187"/>
    </row>
    <row r="35" spans="1:17" s="237" customFormat="1" ht="23.1" customHeight="1">
      <c r="A35" s="101" t="s">
        <v>660</v>
      </c>
      <c r="B35" s="97" t="s">
        <v>705</v>
      </c>
      <c r="C35" s="79" t="s">
        <v>247</v>
      </c>
      <c r="D35" s="97" t="s">
        <v>712</v>
      </c>
      <c r="E35" s="96" t="s">
        <v>713</v>
      </c>
      <c r="F35" s="236" t="s">
        <v>714</v>
      </c>
      <c r="G35" s="97" t="s">
        <v>665</v>
      </c>
      <c r="H35" s="274">
        <v>530000</v>
      </c>
      <c r="I35" s="274">
        <v>35000</v>
      </c>
      <c r="J35" s="274">
        <f>H35+I35</f>
        <v>565000</v>
      </c>
      <c r="K35" s="274">
        <f>J35</f>
        <v>565000</v>
      </c>
      <c r="L35" s="97">
        <v>2011.08</v>
      </c>
      <c r="M35" s="97">
        <v>2011.08</v>
      </c>
      <c r="N35" s="96" t="s">
        <v>666</v>
      </c>
      <c r="O35" s="97">
        <v>2011.12</v>
      </c>
      <c r="P35" s="97" t="s">
        <v>667</v>
      </c>
      <c r="Q35" s="100"/>
    </row>
    <row r="36" spans="1:17" s="237" customFormat="1" ht="23.1" customHeight="1">
      <c r="A36" s="101" t="s">
        <v>207</v>
      </c>
      <c r="B36" s="97" t="s">
        <v>715</v>
      </c>
      <c r="C36" s="79" t="s">
        <v>247</v>
      </c>
      <c r="D36" s="97" t="s">
        <v>239</v>
      </c>
      <c r="E36" s="96" t="s">
        <v>716</v>
      </c>
      <c r="F36" s="96" t="s">
        <v>240</v>
      </c>
      <c r="G36" s="97" t="s">
        <v>47</v>
      </c>
      <c r="H36" s="271">
        <v>286726</v>
      </c>
      <c r="I36" s="271">
        <v>0</v>
      </c>
      <c r="J36" s="271">
        <f>SUM(H36:I36)</f>
        <v>286726</v>
      </c>
      <c r="K36" s="271">
        <v>80000</v>
      </c>
      <c r="L36" s="97">
        <v>2011.07</v>
      </c>
      <c r="M36" s="97">
        <v>2011.07</v>
      </c>
      <c r="N36" s="96" t="s">
        <v>48</v>
      </c>
      <c r="O36" s="97">
        <v>2012.12</v>
      </c>
      <c r="P36" s="97" t="s">
        <v>10</v>
      </c>
      <c r="Q36" s="100"/>
    </row>
    <row r="37" spans="1:17" s="237" customFormat="1" ht="23.1" customHeight="1">
      <c r="A37" s="101" t="s">
        <v>207</v>
      </c>
      <c r="B37" s="97" t="s">
        <v>715</v>
      </c>
      <c r="C37" s="79" t="s">
        <v>247</v>
      </c>
      <c r="D37" s="97" t="s">
        <v>241</v>
      </c>
      <c r="E37" s="96" t="s">
        <v>717</v>
      </c>
      <c r="F37" s="96" t="s">
        <v>242</v>
      </c>
      <c r="G37" s="97" t="s">
        <v>47</v>
      </c>
      <c r="H37" s="271">
        <v>1199982</v>
      </c>
      <c r="I37" s="271">
        <v>103710</v>
      </c>
      <c r="J37" s="271">
        <f>SUM(H37:I37)</f>
        <v>1303692</v>
      </c>
      <c r="K37" s="271">
        <v>847400</v>
      </c>
      <c r="L37" s="97">
        <v>2011.07</v>
      </c>
      <c r="M37" s="97">
        <v>2011.07</v>
      </c>
      <c r="N37" s="96" t="s">
        <v>48</v>
      </c>
      <c r="O37" s="97">
        <v>2012.12</v>
      </c>
      <c r="P37" s="97" t="s">
        <v>10</v>
      </c>
      <c r="Q37" s="100"/>
    </row>
    <row r="38" spans="1:17" s="237" customFormat="1" ht="23.1" customHeight="1">
      <c r="A38" s="101" t="s">
        <v>207</v>
      </c>
      <c r="B38" s="97" t="s">
        <v>715</v>
      </c>
      <c r="C38" s="79" t="s">
        <v>247</v>
      </c>
      <c r="D38" s="97" t="s">
        <v>64</v>
      </c>
      <c r="E38" s="96" t="s">
        <v>718</v>
      </c>
      <c r="F38" s="96" t="s">
        <v>242</v>
      </c>
      <c r="G38" s="97" t="s">
        <v>47</v>
      </c>
      <c r="H38" s="271">
        <v>119020</v>
      </c>
      <c r="I38" s="271">
        <v>0</v>
      </c>
      <c r="J38" s="271">
        <f>SUM(H38:I38)</f>
        <v>119020</v>
      </c>
      <c r="K38" s="271">
        <v>77000</v>
      </c>
      <c r="L38" s="97">
        <v>2011.07</v>
      </c>
      <c r="M38" s="97">
        <v>2011.07</v>
      </c>
      <c r="N38" s="96" t="s">
        <v>48</v>
      </c>
      <c r="O38" s="97">
        <v>2012.12</v>
      </c>
      <c r="P38" s="97" t="s">
        <v>10</v>
      </c>
      <c r="Q38" s="100"/>
    </row>
    <row r="39" spans="1:17" s="237" customFormat="1" ht="23.1" customHeight="1">
      <c r="A39" s="101" t="s">
        <v>207</v>
      </c>
      <c r="B39" s="97" t="s">
        <v>715</v>
      </c>
      <c r="C39" s="79" t="s">
        <v>247</v>
      </c>
      <c r="D39" s="97" t="s">
        <v>243</v>
      </c>
      <c r="E39" s="96" t="s">
        <v>719</v>
      </c>
      <c r="F39" s="96" t="s">
        <v>244</v>
      </c>
      <c r="G39" s="97" t="s">
        <v>47</v>
      </c>
      <c r="H39" s="271">
        <v>58498</v>
      </c>
      <c r="I39" s="271">
        <v>0</v>
      </c>
      <c r="J39" s="271">
        <f>SUM(H39:I39)</f>
        <v>58498</v>
      </c>
      <c r="K39" s="271">
        <v>41000</v>
      </c>
      <c r="L39" s="97">
        <v>2011.07</v>
      </c>
      <c r="M39" s="97">
        <v>2011.07</v>
      </c>
      <c r="N39" s="96" t="s">
        <v>48</v>
      </c>
      <c r="O39" s="97">
        <v>2012.12</v>
      </c>
      <c r="P39" s="97" t="s">
        <v>10</v>
      </c>
      <c r="Q39" s="100"/>
    </row>
    <row r="40" spans="1:17" s="237" customFormat="1" ht="23.1" customHeight="1">
      <c r="A40" s="101" t="s">
        <v>720</v>
      </c>
      <c r="B40" s="97" t="s">
        <v>721</v>
      </c>
      <c r="C40" s="79" t="s">
        <v>247</v>
      </c>
      <c r="D40" s="112" t="s">
        <v>662</v>
      </c>
      <c r="E40" s="112" t="s">
        <v>722</v>
      </c>
      <c r="F40" s="112" t="s">
        <v>723</v>
      </c>
      <c r="G40" s="112" t="s">
        <v>665</v>
      </c>
      <c r="H40" s="277">
        <v>1400000</v>
      </c>
      <c r="I40" s="277">
        <v>300000</v>
      </c>
      <c r="J40" s="278">
        <f>SUM(H40:I40)</f>
        <v>1700000</v>
      </c>
      <c r="K40" s="277">
        <v>100000</v>
      </c>
      <c r="L40" s="112">
        <v>2011.08</v>
      </c>
      <c r="M40" s="112">
        <v>2011.08</v>
      </c>
      <c r="N40" s="112" t="s">
        <v>666</v>
      </c>
      <c r="O40" s="112">
        <v>2014.12</v>
      </c>
      <c r="P40" s="112" t="s">
        <v>724</v>
      </c>
      <c r="Q40" s="138"/>
    </row>
    <row r="41" spans="1:17" s="237" customFormat="1" ht="23.1" customHeight="1">
      <c r="A41" s="101" t="s">
        <v>720</v>
      </c>
      <c r="B41" s="97" t="s">
        <v>721</v>
      </c>
      <c r="C41" s="79" t="s">
        <v>247</v>
      </c>
      <c r="D41" s="97" t="s">
        <v>679</v>
      </c>
      <c r="E41" s="97" t="s">
        <v>725</v>
      </c>
      <c r="F41" s="97" t="s">
        <v>726</v>
      </c>
      <c r="G41" s="97" t="s">
        <v>665</v>
      </c>
      <c r="H41" s="160">
        <v>1100000</v>
      </c>
      <c r="I41" s="279">
        <v>0</v>
      </c>
      <c r="J41" s="160">
        <f t="shared" ref="J41:J54" si="1">H41+I41</f>
        <v>1100000</v>
      </c>
      <c r="K41" s="160">
        <v>500000</v>
      </c>
      <c r="L41" s="97">
        <v>2011.08</v>
      </c>
      <c r="M41" s="97">
        <v>2011.08</v>
      </c>
      <c r="N41" s="97" t="s">
        <v>666</v>
      </c>
      <c r="O41" s="97">
        <v>2012.12</v>
      </c>
      <c r="P41" s="97" t="s">
        <v>667</v>
      </c>
      <c r="Q41" s="103"/>
    </row>
    <row r="42" spans="1:17" s="237" customFormat="1" ht="23.1" customHeight="1">
      <c r="A42" s="101" t="s">
        <v>720</v>
      </c>
      <c r="B42" s="97" t="s">
        <v>721</v>
      </c>
      <c r="C42" s="79" t="s">
        <v>247</v>
      </c>
      <c r="D42" s="97" t="s">
        <v>675</v>
      </c>
      <c r="E42" s="97" t="s">
        <v>727</v>
      </c>
      <c r="F42" s="97" t="s">
        <v>728</v>
      </c>
      <c r="G42" s="97" t="s">
        <v>665</v>
      </c>
      <c r="H42" s="160">
        <v>1600000</v>
      </c>
      <c r="I42" s="279">
        <v>0</v>
      </c>
      <c r="J42" s="160">
        <f t="shared" si="1"/>
        <v>1600000</v>
      </c>
      <c r="K42" s="160">
        <v>900000</v>
      </c>
      <c r="L42" s="97">
        <v>2011.08</v>
      </c>
      <c r="M42" s="97">
        <v>2011.08</v>
      </c>
      <c r="N42" s="97" t="s">
        <v>666</v>
      </c>
      <c r="O42" s="97">
        <v>2013.12</v>
      </c>
      <c r="P42" s="97" t="s">
        <v>667</v>
      </c>
      <c r="Q42" s="103"/>
    </row>
    <row r="43" spans="1:17" s="237" customFormat="1" ht="23.1" customHeight="1">
      <c r="A43" s="242" t="s">
        <v>729</v>
      </c>
      <c r="B43" s="99"/>
      <c r="C43" s="79" t="s">
        <v>247</v>
      </c>
      <c r="D43" s="141" t="s">
        <v>730</v>
      </c>
      <c r="E43" s="143" t="s">
        <v>731</v>
      </c>
      <c r="F43" s="141" t="s">
        <v>732</v>
      </c>
      <c r="G43" s="141" t="s">
        <v>47</v>
      </c>
      <c r="H43" s="280">
        <v>1100000</v>
      </c>
      <c r="I43" s="280">
        <v>300000</v>
      </c>
      <c r="J43" s="280">
        <f t="shared" si="1"/>
        <v>1400000</v>
      </c>
      <c r="K43" s="280">
        <v>1200000</v>
      </c>
      <c r="L43" s="243" t="s">
        <v>733</v>
      </c>
      <c r="M43" s="141">
        <v>2011.09</v>
      </c>
      <c r="N43" s="143" t="s">
        <v>48</v>
      </c>
      <c r="O43" s="141">
        <v>2012.02</v>
      </c>
      <c r="P43" s="141" t="s">
        <v>667</v>
      </c>
      <c r="Q43" s="146"/>
    </row>
    <row r="44" spans="1:17" s="241" customFormat="1" ht="23.1" customHeight="1">
      <c r="A44" s="95" t="s">
        <v>729</v>
      </c>
      <c r="B44" s="97"/>
      <c r="C44" s="79" t="s">
        <v>247</v>
      </c>
      <c r="D44" s="141" t="s">
        <v>712</v>
      </c>
      <c r="E44" s="143" t="s">
        <v>734</v>
      </c>
      <c r="F44" s="141" t="s">
        <v>735</v>
      </c>
      <c r="G44" s="141" t="s">
        <v>47</v>
      </c>
      <c r="H44" s="280">
        <v>1040000</v>
      </c>
      <c r="I44" s="280">
        <f>260000</f>
        <v>260000</v>
      </c>
      <c r="J44" s="280">
        <f t="shared" si="1"/>
        <v>1300000</v>
      </c>
      <c r="K44" s="280">
        <v>200000</v>
      </c>
      <c r="L44" s="243" t="s">
        <v>739</v>
      </c>
      <c r="M44" s="141">
        <v>2011.09</v>
      </c>
      <c r="N44" s="143" t="s">
        <v>48</v>
      </c>
      <c r="O44" s="141">
        <v>2012.12</v>
      </c>
      <c r="P44" s="141" t="s">
        <v>701</v>
      </c>
      <c r="Q44" s="100"/>
    </row>
    <row r="45" spans="1:17" s="237" customFormat="1" ht="23.1" customHeight="1">
      <c r="A45" s="95" t="s">
        <v>729</v>
      </c>
      <c r="B45" s="97"/>
      <c r="C45" s="79" t="s">
        <v>247</v>
      </c>
      <c r="D45" s="141" t="s">
        <v>736</v>
      </c>
      <c r="E45" s="143" t="s">
        <v>737</v>
      </c>
      <c r="F45" s="141" t="s">
        <v>738</v>
      </c>
      <c r="G45" s="141" t="s">
        <v>47</v>
      </c>
      <c r="H45" s="280">
        <v>1480000</v>
      </c>
      <c r="I45" s="280">
        <v>370000</v>
      </c>
      <c r="J45" s="280">
        <f t="shared" si="1"/>
        <v>1850000</v>
      </c>
      <c r="K45" s="280">
        <v>300000</v>
      </c>
      <c r="L45" s="243" t="s">
        <v>739</v>
      </c>
      <c r="M45" s="243" t="s">
        <v>877</v>
      </c>
      <c r="N45" s="143" t="s">
        <v>48</v>
      </c>
      <c r="O45" s="141">
        <v>2012.12</v>
      </c>
      <c r="P45" s="141" t="s">
        <v>701</v>
      </c>
      <c r="Q45" s="187"/>
    </row>
    <row r="46" spans="1:17" s="241" customFormat="1" ht="23.1" customHeight="1">
      <c r="A46" s="95" t="s">
        <v>729</v>
      </c>
      <c r="B46" s="97"/>
      <c r="C46" s="79" t="s">
        <v>247</v>
      </c>
      <c r="D46" s="97" t="s">
        <v>679</v>
      </c>
      <c r="E46" s="96" t="s">
        <v>740</v>
      </c>
      <c r="F46" s="244" t="s">
        <v>741</v>
      </c>
      <c r="G46" s="97" t="s">
        <v>665</v>
      </c>
      <c r="H46" s="271">
        <v>100000</v>
      </c>
      <c r="I46" s="271">
        <v>0</v>
      </c>
      <c r="J46" s="271">
        <f t="shared" si="1"/>
        <v>100000</v>
      </c>
      <c r="K46" s="271">
        <v>100000</v>
      </c>
      <c r="L46" s="245">
        <v>2011.09</v>
      </c>
      <c r="M46" s="97">
        <v>2011.09</v>
      </c>
      <c r="N46" s="97" t="s">
        <v>666</v>
      </c>
      <c r="O46" s="97">
        <v>2011.11</v>
      </c>
      <c r="P46" s="97" t="s">
        <v>701</v>
      </c>
      <c r="Q46" s="187"/>
    </row>
    <row r="47" spans="1:17" s="237" customFormat="1" ht="23.1" customHeight="1">
      <c r="A47" s="95" t="s">
        <v>729</v>
      </c>
      <c r="B47" s="97"/>
      <c r="C47" s="79" t="s">
        <v>247</v>
      </c>
      <c r="D47" s="97" t="s">
        <v>712</v>
      </c>
      <c r="E47" s="96" t="s">
        <v>742</v>
      </c>
      <c r="F47" s="244" t="s">
        <v>743</v>
      </c>
      <c r="G47" s="97" t="s">
        <v>665</v>
      </c>
      <c r="H47" s="271">
        <v>150000</v>
      </c>
      <c r="I47" s="271">
        <v>0</v>
      </c>
      <c r="J47" s="271">
        <f t="shared" si="1"/>
        <v>150000</v>
      </c>
      <c r="K47" s="271">
        <v>150000</v>
      </c>
      <c r="L47" s="245">
        <v>2011.09</v>
      </c>
      <c r="M47" s="97">
        <v>2011.09</v>
      </c>
      <c r="N47" s="97"/>
      <c r="O47" s="97">
        <v>2011.11</v>
      </c>
      <c r="P47" s="97" t="s">
        <v>701</v>
      </c>
      <c r="Q47" s="187"/>
    </row>
    <row r="48" spans="1:17" s="237" customFormat="1" ht="23.1" customHeight="1">
      <c r="A48" s="95" t="s">
        <v>729</v>
      </c>
      <c r="B48" s="97"/>
      <c r="C48" s="79" t="s">
        <v>247</v>
      </c>
      <c r="D48" s="97" t="s">
        <v>712</v>
      </c>
      <c r="E48" s="96" t="s">
        <v>742</v>
      </c>
      <c r="F48" s="97" t="s">
        <v>744</v>
      </c>
      <c r="G48" s="97" t="s">
        <v>665</v>
      </c>
      <c r="H48" s="271">
        <v>251000</v>
      </c>
      <c r="I48" s="271">
        <v>0</v>
      </c>
      <c r="J48" s="271">
        <f t="shared" si="1"/>
        <v>251000</v>
      </c>
      <c r="K48" s="271">
        <v>251000</v>
      </c>
      <c r="L48" s="245" t="s">
        <v>739</v>
      </c>
      <c r="M48" s="243" t="s">
        <v>877</v>
      </c>
      <c r="N48" s="106"/>
      <c r="O48" s="97">
        <v>2011.12</v>
      </c>
      <c r="P48" s="106" t="s">
        <v>701</v>
      </c>
      <c r="Q48" s="187"/>
    </row>
    <row r="49" spans="1:17" s="237" customFormat="1" ht="23.1" customHeight="1">
      <c r="A49" s="95" t="s">
        <v>729</v>
      </c>
      <c r="B49" s="97"/>
      <c r="C49" s="79" t="s">
        <v>247</v>
      </c>
      <c r="D49" s="97" t="s">
        <v>712</v>
      </c>
      <c r="E49" s="96" t="s">
        <v>742</v>
      </c>
      <c r="F49" s="97" t="s">
        <v>745</v>
      </c>
      <c r="G49" s="97" t="s">
        <v>665</v>
      </c>
      <c r="H49" s="271">
        <v>180000</v>
      </c>
      <c r="I49" s="271">
        <v>0</v>
      </c>
      <c r="J49" s="271">
        <f t="shared" si="1"/>
        <v>180000</v>
      </c>
      <c r="K49" s="271">
        <v>180000</v>
      </c>
      <c r="L49" s="245" t="s">
        <v>739</v>
      </c>
      <c r="M49" s="243" t="s">
        <v>877</v>
      </c>
      <c r="N49" s="106"/>
      <c r="O49" s="97">
        <v>2011.12</v>
      </c>
      <c r="P49" s="97" t="s">
        <v>701</v>
      </c>
      <c r="Q49" s="187"/>
    </row>
    <row r="50" spans="1:17" s="241" customFormat="1" ht="23.1" customHeight="1">
      <c r="A50" s="101" t="s">
        <v>660</v>
      </c>
      <c r="B50" s="97" t="s">
        <v>684</v>
      </c>
      <c r="C50" s="79" t="s">
        <v>247</v>
      </c>
      <c r="D50" s="97" t="s">
        <v>746</v>
      </c>
      <c r="E50" s="96" t="s">
        <v>747</v>
      </c>
      <c r="F50" s="96" t="s">
        <v>748</v>
      </c>
      <c r="G50" s="99" t="s">
        <v>688</v>
      </c>
      <c r="H50" s="276">
        <v>100000</v>
      </c>
      <c r="I50" s="276">
        <v>75000</v>
      </c>
      <c r="J50" s="276">
        <f t="shared" si="1"/>
        <v>175000</v>
      </c>
      <c r="K50" s="276">
        <v>100000</v>
      </c>
      <c r="L50" s="99">
        <v>2011.09</v>
      </c>
      <c r="M50" s="97">
        <v>2011.09</v>
      </c>
      <c r="N50" s="96" t="s">
        <v>666</v>
      </c>
      <c r="O50" s="97">
        <v>2011.12</v>
      </c>
      <c r="P50" s="99" t="s">
        <v>667</v>
      </c>
      <c r="Q50" s="146"/>
    </row>
    <row r="51" spans="1:17" s="237" customFormat="1" ht="23.1" customHeight="1">
      <c r="A51" s="101" t="s">
        <v>660</v>
      </c>
      <c r="B51" s="97" t="s">
        <v>684</v>
      </c>
      <c r="C51" s="79" t="s">
        <v>247</v>
      </c>
      <c r="D51" s="97" t="s">
        <v>746</v>
      </c>
      <c r="E51" s="96" t="s">
        <v>749</v>
      </c>
      <c r="F51" s="96" t="s">
        <v>748</v>
      </c>
      <c r="G51" s="99" t="s">
        <v>688</v>
      </c>
      <c r="H51" s="276">
        <v>90000</v>
      </c>
      <c r="I51" s="276">
        <v>90000</v>
      </c>
      <c r="J51" s="276">
        <f t="shared" si="1"/>
        <v>180000</v>
      </c>
      <c r="K51" s="276">
        <v>90000</v>
      </c>
      <c r="L51" s="99">
        <v>2011.09</v>
      </c>
      <c r="M51" s="97">
        <v>2011.09</v>
      </c>
      <c r="N51" s="96" t="s">
        <v>666</v>
      </c>
      <c r="O51" s="97">
        <v>2011.12</v>
      </c>
      <c r="P51" s="99" t="s">
        <v>667</v>
      </c>
      <c r="Q51" s="146"/>
    </row>
    <row r="52" spans="1:17" s="237" customFormat="1" ht="23.1" customHeight="1">
      <c r="A52" s="101" t="s">
        <v>660</v>
      </c>
      <c r="B52" s="97" t="s">
        <v>684</v>
      </c>
      <c r="C52" s="79" t="s">
        <v>247</v>
      </c>
      <c r="D52" s="97" t="s">
        <v>746</v>
      </c>
      <c r="E52" s="96" t="s">
        <v>750</v>
      </c>
      <c r="F52" s="96" t="s">
        <v>748</v>
      </c>
      <c r="G52" s="99" t="s">
        <v>688</v>
      </c>
      <c r="H52" s="276">
        <v>55000</v>
      </c>
      <c r="I52" s="276">
        <v>55000</v>
      </c>
      <c r="J52" s="276">
        <f t="shared" si="1"/>
        <v>110000</v>
      </c>
      <c r="K52" s="276">
        <v>55000</v>
      </c>
      <c r="L52" s="99">
        <v>2011.09</v>
      </c>
      <c r="M52" s="97">
        <v>2011.09</v>
      </c>
      <c r="N52" s="96" t="s">
        <v>666</v>
      </c>
      <c r="O52" s="97">
        <v>2011.12</v>
      </c>
      <c r="P52" s="99" t="s">
        <v>667</v>
      </c>
      <c r="Q52" s="146"/>
    </row>
    <row r="53" spans="1:17" s="237" customFormat="1" ht="23.1" customHeight="1">
      <c r="A53" s="101" t="s">
        <v>660</v>
      </c>
      <c r="B53" s="97" t="s">
        <v>684</v>
      </c>
      <c r="C53" s="79" t="s">
        <v>247</v>
      </c>
      <c r="D53" s="97" t="s">
        <v>746</v>
      </c>
      <c r="E53" s="96" t="s">
        <v>751</v>
      </c>
      <c r="F53" s="96" t="s">
        <v>748</v>
      </c>
      <c r="G53" s="99" t="s">
        <v>688</v>
      </c>
      <c r="H53" s="276">
        <v>56000</v>
      </c>
      <c r="I53" s="276">
        <v>56000</v>
      </c>
      <c r="J53" s="276">
        <f t="shared" si="1"/>
        <v>112000</v>
      </c>
      <c r="K53" s="276">
        <v>56000</v>
      </c>
      <c r="L53" s="99">
        <v>2011.09</v>
      </c>
      <c r="M53" s="97">
        <v>2011.09</v>
      </c>
      <c r="N53" s="96" t="s">
        <v>666</v>
      </c>
      <c r="O53" s="97">
        <v>2011.12</v>
      </c>
      <c r="P53" s="99" t="s">
        <v>667</v>
      </c>
      <c r="Q53" s="146"/>
    </row>
    <row r="54" spans="1:17" s="237" customFormat="1" ht="23.1" customHeight="1">
      <c r="A54" s="101" t="s">
        <v>660</v>
      </c>
      <c r="B54" s="97" t="s">
        <v>684</v>
      </c>
      <c r="C54" s="79" t="s">
        <v>247</v>
      </c>
      <c r="D54" s="97" t="s">
        <v>746</v>
      </c>
      <c r="E54" s="96" t="s">
        <v>752</v>
      </c>
      <c r="F54" s="96" t="s">
        <v>748</v>
      </c>
      <c r="G54" s="99" t="s">
        <v>688</v>
      </c>
      <c r="H54" s="276">
        <v>100000</v>
      </c>
      <c r="I54" s="276">
        <v>100000</v>
      </c>
      <c r="J54" s="276">
        <f t="shared" si="1"/>
        <v>200000</v>
      </c>
      <c r="K54" s="276">
        <v>100000</v>
      </c>
      <c r="L54" s="99">
        <v>2011.09</v>
      </c>
      <c r="M54" s="97">
        <v>2011.09</v>
      </c>
      <c r="N54" s="96" t="s">
        <v>666</v>
      </c>
      <c r="O54" s="97">
        <v>2011.12</v>
      </c>
      <c r="P54" s="99" t="s">
        <v>667</v>
      </c>
      <c r="Q54" s="146"/>
    </row>
    <row r="55" spans="1:17" s="237" customFormat="1" ht="23.1" customHeight="1">
      <c r="A55" s="101" t="s">
        <v>720</v>
      </c>
      <c r="B55" s="97" t="s">
        <v>721</v>
      </c>
      <c r="C55" s="79" t="s">
        <v>247</v>
      </c>
      <c r="D55" s="97" t="s">
        <v>662</v>
      </c>
      <c r="E55" s="97" t="s">
        <v>753</v>
      </c>
      <c r="F55" s="131" t="s">
        <v>754</v>
      </c>
      <c r="G55" s="97" t="s">
        <v>665</v>
      </c>
      <c r="H55" s="160">
        <v>857000</v>
      </c>
      <c r="I55" s="160">
        <v>311432</v>
      </c>
      <c r="J55" s="160">
        <f>SUM(H55:I55)</f>
        <v>1168432</v>
      </c>
      <c r="K55" s="160">
        <v>857000</v>
      </c>
      <c r="L55" s="97">
        <v>2011.08</v>
      </c>
      <c r="M55" s="97">
        <v>2011.08</v>
      </c>
      <c r="N55" s="97" t="s">
        <v>666</v>
      </c>
      <c r="O55" s="97">
        <v>2011.12</v>
      </c>
      <c r="P55" s="97" t="s">
        <v>755</v>
      </c>
      <c r="Q55" s="103"/>
    </row>
    <row r="56" spans="1:17" s="237" customFormat="1" ht="23.1" customHeight="1">
      <c r="A56" s="101" t="s">
        <v>720</v>
      </c>
      <c r="B56" s="97" t="s">
        <v>721</v>
      </c>
      <c r="C56" s="79" t="s">
        <v>247</v>
      </c>
      <c r="D56" s="97" t="s">
        <v>685</v>
      </c>
      <c r="E56" s="97" t="s">
        <v>753</v>
      </c>
      <c r="F56" s="97" t="s">
        <v>685</v>
      </c>
      <c r="G56" s="97" t="s">
        <v>665</v>
      </c>
      <c r="H56" s="160">
        <v>40579</v>
      </c>
      <c r="I56" s="160">
        <v>38368</v>
      </c>
      <c r="J56" s="160">
        <f>SUM(H56:I56)</f>
        <v>78947</v>
      </c>
      <c r="K56" s="160">
        <v>40579</v>
      </c>
      <c r="L56" s="97">
        <v>2011.08</v>
      </c>
      <c r="M56" s="97">
        <v>2011.08</v>
      </c>
      <c r="N56" s="97" t="s">
        <v>666</v>
      </c>
      <c r="O56" s="97">
        <v>2011.12</v>
      </c>
      <c r="P56" s="97" t="s">
        <v>755</v>
      </c>
      <c r="Q56" s="103"/>
    </row>
    <row r="57" spans="1:17" s="237" customFormat="1" ht="23.1" customHeight="1">
      <c r="A57" s="95" t="s">
        <v>683</v>
      </c>
      <c r="B57" s="97" t="s">
        <v>756</v>
      </c>
      <c r="C57" s="79" t="s">
        <v>247</v>
      </c>
      <c r="D57" s="97" t="s">
        <v>59</v>
      </c>
      <c r="E57" s="96" t="s">
        <v>60</v>
      </c>
      <c r="F57" s="96" t="s">
        <v>61</v>
      </c>
      <c r="G57" s="97" t="s">
        <v>47</v>
      </c>
      <c r="H57" s="271">
        <v>589254</v>
      </c>
      <c r="I57" s="271">
        <v>95103</v>
      </c>
      <c r="J57" s="271">
        <v>684357</v>
      </c>
      <c r="K57" s="271">
        <v>684357</v>
      </c>
      <c r="L57" s="97">
        <v>2011.08</v>
      </c>
      <c r="M57" s="97">
        <v>2011.08</v>
      </c>
      <c r="N57" s="96" t="s">
        <v>48</v>
      </c>
      <c r="O57" s="97">
        <v>2012.03</v>
      </c>
      <c r="P57" s="97" t="s">
        <v>10</v>
      </c>
      <c r="Q57" s="100"/>
    </row>
    <row r="58" spans="1:17" s="237" customFormat="1" ht="23.1" customHeight="1">
      <c r="A58" s="101" t="s">
        <v>660</v>
      </c>
      <c r="B58" s="97" t="s">
        <v>757</v>
      </c>
      <c r="C58" s="79" t="s">
        <v>247</v>
      </c>
      <c r="D58" s="97" t="s">
        <v>675</v>
      </c>
      <c r="E58" s="96" t="s">
        <v>758</v>
      </c>
      <c r="F58" s="96" t="s">
        <v>759</v>
      </c>
      <c r="G58" s="97" t="s">
        <v>665</v>
      </c>
      <c r="H58" s="274">
        <v>382085</v>
      </c>
      <c r="I58" s="274">
        <v>67904</v>
      </c>
      <c r="J58" s="274">
        <f>SUM(H58:I58)</f>
        <v>449989</v>
      </c>
      <c r="K58" s="274">
        <v>490692</v>
      </c>
      <c r="L58" s="97">
        <v>2011.08</v>
      </c>
      <c r="M58" s="97">
        <v>2011.08</v>
      </c>
      <c r="N58" s="96" t="s">
        <v>666</v>
      </c>
      <c r="O58" s="97">
        <v>2011.12</v>
      </c>
      <c r="P58" s="97" t="s">
        <v>760</v>
      </c>
      <c r="Q58" s="100"/>
    </row>
    <row r="59" spans="1:17" s="237" customFormat="1" ht="23.1" customHeight="1">
      <c r="A59" s="101" t="s">
        <v>660</v>
      </c>
      <c r="B59" s="97" t="s">
        <v>757</v>
      </c>
      <c r="C59" s="79" t="s">
        <v>247</v>
      </c>
      <c r="D59" s="97" t="s">
        <v>675</v>
      </c>
      <c r="E59" s="96" t="s">
        <v>761</v>
      </c>
      <c r="F59" s="96" t="s">
        <v>762</v>
      </c>
      <c r="G59" s="97" t="s">
        <v>665</v>
      </c>
      <c r="H59" s="274">
        <v>570999</v>
      </c>
      <c r="I59" s="274">
        <v>6180</v>
      </c>
      <c r="J59" s="274">
        <f>SUM(H59:I59)</f>
        <v>577179</v>
      </c>
      <c r="K59" s="274">
        <v>629387</v>
      </c>
      <c r="L59" s="97">
        <v>2011.09</v>
      </c>
      <c r="M59" s="97">
        <v>2011.09</v>
      </c>
      <c r="N59" s="96" t="s">
        <v>666</v>
      </c>
      <c r="O59" s="97">
        <v>2011.12</v>
      </c>
      <c r="P59" s="97" t="s">
        <v>760</v>
      </c>
      <c r="Q59" s="100"/>
    </row>
    <row r="60" spans="1:17" s="237" customFormat="1" ht="23.1" customHeight="1">
      <c r="A60" s="246" t="s">
        <v>763</v>
      </c>
      <c r="B60" s="247"/>
      <c r="C60" s="269">
        <f>COUNTA(C7:C59)</f>
        <v>53</v>
      </c>
      <c r="D60" s="247"/>
      <c r="E60" s="248"/>
      <c r="F60" s="248"/>
      <c r="G60" s="247"/>
      <c r="H60" s="281">
        <f>SUM(H7:H59)</f>
        <v>42372109</v>
      </c>
      <c r="I60" s="281">
        <f t="shared" ref="I60:K60" si="2">SUM(I7:I59)</f>
        <v>9696616</v>
      </c>
      <c r="J60" s="281">
        <f t="shared" si="2"/>
        <v>52068725</v>
      </c>
      <c r="K60" s="281">
        <f t="shared" si="2"/>
        <v>21841570</v>
      </c>
      <c r="L60" s="247"/>
      <c r="M60" s="247"/>
      <c r="N60" s="248"/>
      <c r="O60" s="247"/>
      <c r="P60" s="247"/>
      <c r="Q60" s="249"/>
    </row>
    <row r="61" spans="1:17" s="237" customFormat="1" ht="23.1" customHeight="1">
      <c r="A61" s="101" t="s">
        <v>660</v>
      </c>
      <c r="B61" s="97" t="s">
        <v>764</v>
      </c>
      <c r="C61" s="105" t="s">
        <v>63</v>
      </c>
      <c r="D61" s="97" t="s">
        <v>675</v>
      </c>
      <c r="E61" s="96" t="s">
        <v>765</v>
      </c>
      <c r="F61" s="96" t="s">
        <v>766</v>
      </c>
      <c r="G61" s="97" t="s">
        <v>665</v>
      </c>
      <c r="H61" s="274">
        <v>450000</v>
      </c>
      <c r="I61" s="274">
        <v>120000</v>
      </c>
      <c r="J61" s="274">
        <f t="shared" ref="J61:J66" si="3">H61+I61</f>
        <v>570000</v>
      </c>
      <c r="K61" s="274">
        <v>100000</v>
      </c>
      <c r="L61" s="97">
        <v>2011.09</v>
      </c>
      <c r="M61" s="97">
        <v>2011.09</v>
      </c>
      <c r="N61" s="96"/>
      <c r="O61" s="97">
        <v>2013.12</v>
      </c>
      <c r="P61" s="97" t="s">
        <v>667</v>
      </c>
      <c r="Q61" s="100"/>
    </row>
    <row r="62" spans="1:17" s="237" customFormat="1" ht="23.1" customHeight="1">
      <c r="A62" s="101" t="s">
        <v>660</v>
      </c>
      <c r="B62" s="97" t="s">
        <v>764</v>
      </c>
      <c r="C62" s="105" t="s">
        <v>63</v>
      </c>
      <c r="D62" s="97" t="s">
        <v>685</v>
      </c>
      <c r="E62" s="96" t="s">
        <v>767</v>
      </c>
      <c r="F62" s="96" t="s">
        <v>768</v>
      </c>
      <c r="G62" s="97" t="s">
        <v>769</v>
      </c>
      <c r="H62" s="274">
        <v>275484</v>
      </c>
      <c r="I62" s="274">
        <v>380033</v>
      </c>
      <c r="J62" s="274">
        <f t="shared" si="3"/>
        <v>655517</v>
      </c>
      <c r="K62" s="274">
        <v>130706</v>
      </c>
      <c r="L62" s="97">
        <v>2011.09</v>
      </c>
      <c r="M62" s="97">
        <v>2011.09</v>
      </c>
      <c r="N62" s="96"/>
      <c r="O62" s="97">
        <v>2013.12</v>
      </c>
      <c r="P62" s="97" t="s">
        <v>770</v>
      </c>
      <c r="Q62" s="100"/>
    </row>
    <row r="63" spans="1:17" s="237" customFormat="1" ht="23.1" customHeight="1">
      <c r="A63" s="95" t="s">
        <v>671</v>
      </c>
      <c r="B63" s="97" t="s">
        <v>386</v>
      </c>
      <c r="C63" s="105" t="s">
        <v>63</v>
      </c>
      <c r="D63" s="97" t="s">
        <v>7</v>
      </c>
      <c r="E63" s="96" t="s">
        <v>387</v>
      </c>
      <c r="F63" s="239" t="s">
        <v>388</v>
      </c>
      <c r="G63" s="97" t="s">
        <v>13</v>
      </c>
      <c r="H63" s="271">
        <v>2465991</v>
      </c>
      <c r="I63" s="271">
        <v>910210</v>
      </c>
      <c r="J63" s="271">
        <f t="shared" si="3"/>
        <v>3376201</v>
      </c>
      <c r="K63" s="271">
        <v>50000</v>
      </c>
      <c r="L63" s="97">
        <v>2011.07</v>
      </c>
      <c r="M63" s="97">
        <v>2011.08</v>
      </c>
      <c r="N63" s="96"/>
      <c r="O63" s="97">
        <v>2014.12</v>
      </c>
      <c r="P63" s="97" t="s">
        <v>228</v>
      </c>
      <c r="Q63" s="187"/>
    </row>
    <row r="64" spans="1:17" s="237" customFormat="1" ht="23.1" customHeight="1">
      <c r="A64" s="95" t="s">
        <v>771</v>
      </c>
      <c r="B64" s="97" t="s">
        <v>396</v>
      </c>
      <c r="C64" s="105" t="s">
        <v>63</v>
      </c>
      <c r="D64" s="97" t="s">
        <v>399</v>
      </c>
      <c r="E64" s="96" t="s">
        <v>400</v>
      </c>
      <c r="F64" s="239" t="s">
        <v>401</v>
      </c>
      <c r="G64" s="97" t="s">
        <v>47</v>
      </c>
      <c r="H64" s="271">
        <v>800000</v>
      </c>
      <c r="I64" s="271">
        <v>1800000</v>
      </c>
      <c r="J64" s="271">
        <f t="shared" si="3"/>
        <v>2600000</v>
      </c>
      <c r="K64" s="271">
        <v>20000</v>
      </c>
      <c r="L64" s="97">
        <v>2011.9</v>
      </c>
      <c r="M64" s="97" t="s">
        <v>878</v>
      </c>
      <c r="N64" s="96" t="s">
        <v>48</v>
      </c>
      <c r="O64" s="97">
        <v>2014.12</v>
      </c>
      <c r="P64" s="97" t="s">
        <v>49</v>
      </c>
      <c r="Q64" s="187"/>
    </row>
    <row r="65" spans="1:17" s="237" customFormat="1" ht="23.1" customHeight="1">
      <c r="A65" s="95" t="s">
        <v>671</v>
      </c>
      <c r="B65" s="97" t="s">
        <v>396</v>
      </c>
      <c r="C65" s="105" t="s">
        <v>63</v>
      </c>
      <c r="D65" s="97" t="s">
        <v>7</v>
      </c>
      <c r="E65" s="96" t="s">
        <v>402</v>
      </c>
      <c r="F65" s="239" t="s">
        <v>403</v>
      </c>
      <c r="G65" s="97" t="s">
        <v>47</v>
      </c>
      <c r="H65" s="271">
        <v>1300000</v>
      </c>
      <c r="I65" s="271">
        <v>500000</v>
      </c>
      <c r="J65" s="271">
        <f t="shared" si="3"/>
        <v>1800000</v>
      </c>
      <c r="K65" s="271">
        <v>40000</v>
      </c>
      <c r="L65" s="97">
        <v>2011.9</v>
      </c>
      <c r="M65" s="97" t="s">
        <v>878</v>
      </c>
      <c r="N65" s="96" t="s">
        <v>48</v>
      </c>
      <c r="O65" s="97">
        <v>2014.12</v>
      </c>
      <c r="P65" s="97" t="s">
        <v>223</v>
      </c>
      <c r="Q65" s="187"/>
    </row>
    <row r="66" spans="1:17" s="237" customFormat="1" ht="23.1" customHeight="1">
      <c r="A66" s="95" t="s">
        <v>671</v>
      </c>
      <c r="B66" s="97" t="s">
        <v>396</v>
      </c>
      <c r="C66" s="105" t="s">
        <v>63</v>
      </c>
      <c r="D66" s="97" t="s">
        <v>7</v>
      </c>
      <c r="E66" s="96" t="s">
        <v>404</v>
      </c>
      <c r="F66" s="239" t="s">
        <v>405</v>
      </c>
      <c r="G66" s="97" t="s">
        <v>47</v>
      </c>
      <c r="H66" s="271">
        <v>1100000</v>
      </c>
      <c r="I66" s="271">
        <v>700000</v>
      </c>
      <c r="J66" s="271">
        <f t="shared" si="3"/>
        <v>1800000</v>
      </c>
      <c r="K66" s="271">
        <v>40000</v>
      </c>
      <c r="L66" s="97">
        <v>2011.9</v>
      </c>
      <c r="M66" s="97" t="s">
        <v>878</v>
      </c>
      <c r="N66" s="96"/>
      <c r="O66" s="97">
        <v>2014.12</v>
      </c>
      <c r="P66" s="97" t="s">
        <v>223</v>
      </c>
      <c r="Q66" s="187"/>
    </row>
    <row r="67" spans="1:17" s="237" customFormat="1" ht="23.1" customHeight="1">
      <c r="A67" s="95" t="s">
        <v>683</v>
      </c>
      <c r="B67" s="97" t="s">
        <v>62</v>
      </c>
      <c r="C67" s="105" t="s">
        <v>63</v>
      </c>
      <c r="D67" s="97" t="s">
        <v>64</v>
      </c>
      <c r="E67" s="96" t="s">
        <v>65</v>
      </c>
      <c r="F67" s="96" t="s">
        <v>66</v>
      </c>
      <c r="G67" s="97" t="s">
        <v>47</v>
      </c>
      <c r="H67" s="271">
        <v>331265</v>
      </c>
      <c r="I67" s="271">
        <v>637032</v>
      </c>
      <c r="J67" s="271">
        <v>968297</v>
      </c>
      <c r="K67" s="271">
        <v>1000</v>
      </c>
      <c r="L67" s="97">
        <v>2011.9</v>
      </c>
      <c r="M67" s="97">
        <v>2011.09</v>
      </c>
      <c r="N67" s="96" t="s">
        <v>48</v>
      </c>
      <c r="O67" s="97">
        <v>2013.12</v>
      </c>
      <c r="P67" s="97" t="s">
        <v>10</v>
      </c>
      <c r="Q67" s="100"/>
    </row>
    <row r="68" spans="1:17" s="237" customFormat="1" ht="23.1" customHeight="1">
      <c r="A68" s="101" t="s">
        <v>660</v>
      </c>
      <c r="B68" s="97" t="s">
        <v>705</v>
      </c>
      <c r="C68" s="105" t="s">
        <v>63</v>
      </c>
      <c r="D68" s="97" t="s">
        <v>675</v>
      </c>
      <c r="E68" s="96" t="s">
        <v>772</v>
      </c>
      <c r="F68" s="236" t="s">
        <v>773</v>
      </c>
      <c r="G68" s="97" t="s">
        <v>665</v>
      </c>
      <c r="H68" s="274">
        <v>1000000</v>
      </c>
      <c r="I68" s="276">
        <v>0</v>
      </c>
      <c r="J68" s="274">
        <f t="shared" ref="J68:J73" si="4">H68+I68</f>
        <v>1000000</v>
      </c>
      <c r="K68" s="274">
        <v>100000</v>
      </c>
      <c r="L68" s="97">
        <v>2011.09</v>
      </c>
      <c r="M68" s="97">
        <v>2011.09</v>
      </c>
      <c r="N68" s="96" t="s">
        <v>666</v>
      </c>
      <c r="O68" s="97">
        <v>2013.12</v>
      </c>
      <c r="P68" s="97" t="s">
        <v>667</v>
      </c>
      <c r="Q68" s="100"/>
    </row>
    <row r="69" spans="1:17" s="237" customFormat="1" ht="23.1" customHeight="1">
      <c r="A69" s="95" t="s">
        <v>671</v>
      </c>
      <c r="B69" s="97" t="s">
        <v>672</v>
      </c>
      <c r="C69" s="105" t="s">
        <v>63</v>
      </c>
      <c r="D69" s="97" t="s">
        <v>7</v>
      </c>
      <c r="E69" s="96" t="s">
        <v>373</v>
      </c>
      <c r="F69" s="239" t="s">
        <v>374</v>
      </c>
      <c r="G69" s="97" t="s">
        <v>47</v>
      </c>
      <c r="H69" s="271">
        <v>21277</v>
      </c>
      <c r="I69" s="271">
        <v>2223</v>
      </c>
      <c r="J69" s="271">
        <f t="shared" si="4"/>
        <v>23500</v>
      </c>
      <c r="K69" s="271">
        <v>21277</v>
      </c>
      <c r="L69" s="97">
        <v>2011.8</v>
      </c>
      <c r="M69" s="97">
        <v>2011.06</v>
      </c>
      <c r="N69" s="96" t="s">
        <v>48</v>
      </c>
      <c r="O69" s="97">
        <v>2011.12</v>
      </c>
      <c r="P69" s="97" t="s">
        <v>10</v>
      </c>
      <c r="Q69" s="187"/>
    </row>
    <row r="70" spans="1:17" s="237" customFormat="1" ht="23.1" customHeight="1">
      <c r="A70" s="95" t="s">
        <v>671</v>
      </c>
      <c r="B70" s="97" t="s">
        <v>672</v>
      </c>
      <c r="C70" s="105" t="s">
        <v>63</v>
      </c>
      <c r="D70" s="97" t="s">
        <v>7</v>
      </c>
      <c r="E70" s="96" t="s">
        <v>375</v>
      </c>
      <c r="F70" s="239" t="s">
        <v>376</v>
      </c>
      <c r="G70" s="97" t="s">
        <v>47</v>
      </c>
      <c r="H70" s="271">
        <v>21536</v>
      </c>
      <c r="I70" s="271">
        <v>9764</v>
      </c>
      <c r="J70" s="271">
        <f t="shared" si="4"/>
        <v>31300</v>
      </c>
      <c r="K70" s="271">
        <v>21536</v>
      </c>
      <c r="L70" s="97">
        <v>2011.8</v>
      </c>
      <c r="M70" s="97">
        <v>2011.06</v>
      </c>
      <c r="N70" s="96" t="s">
        <v>48</v>
      </c>
      <c r="O70" s="97">
        <v>2011.12</v>
      </c>
      <c r="P70" s="97" t="s">
        <v>10</v>
      </c>
      <c r="Q70" s="187"/>
    </row>
    <row r="71" spans="1:17" s="237" customFormat="1" ht="23.1" customHeight="1">
      <c r="A71" s="95" t="s">
        <v>671</v>
      </c>
      <c r="B71" s="97" t="s">
        <v>672</v>
      </c>
      <c r="C71" s="105" t="s">
        <v>63</v>
      </c>
      <c r="D71" s="97" t="s">
        <v>7</v>
      </c>
      <c r="E71" s="96" t="s">
        <v>377</v>
      </c>
      <c r="F71" s="239" t="s">
        <v>378</v>
      </c>
      <c r="G71" s="97" t="s">
        <v>47</v>
      </c>
      <c r="H71" s="271">
        <v>38819</v>
      </c>
      <c r="I71" s="271">
        <v>5781</v>
      </c>
      <c r="J71" s="271">
        <f t="shared" si="4"/>
        <v>44600</v>
      </c>
      <c r="K71" s="271">
        <v>38819</v>
      </c>
      <c r="L71" s="97">
        <v>2011.9</v>
      </c>
      <c r="M71" s="97">
        <v>2011.9</v>
      </c>
      <c r="N71" s="96" t="s">
        <v>48</v>
      </c>
      <c r="O71" s="97">
        <v>2011.12</v>
      </c>
      <c r="P71" s="97" t="s">
        <v>10</v>
      </c>
      <c r="Q71" s="187"/>
    </row>
    <row r="72" spans="1:17" s="237" customFormat="1" ht="23.1" customHeight="1">
      <c r="A72" s="95" t="s">
        <v>671</v>
      </c>
      <c r="B72" s="97" t="s">
        <v>392</v>
      </c>
      <c r="C72" s="105" t="s">
        <v>63</v>
      </c>
      <c r="D72" s="97" t="s">
        <v>393</v>
      </c>
      <c r="E72" s="96" t="s">
        <v>394</v>
      </c>
      <c r="F72" s="239" t="s">
        <v>395</v>
      </c>
      <c r="G72" s="97" t="s">
        <v>13</v>
      </c>
      <c r="H72" s="271">
        <v>100000</v>
      </c>
      <c r="I72" s="271">
        <v>0</v>
      </c>
      <c r="J72" s="271">
        <f t="shared" si="4"/>
        <v>100000</v>
      </c>
      <c r="K72" s="271">
        <v>100000</v>
      </c>
      <c r="L72" s="97">
        <v>2011.07</v>
      </c>
      <c r="M72" s="97">
        <v>2011.08</v>
      </c>
      <c r="N72" s="96" t="s">
        <v>48</v>
      </c>
      <c r="O72" s="97">
        <v>2011.12</v>
      </c>
      <c r="P72" s="97" t="s">
        <v>10</v>
      </c>
      <c r="Q72" s="187"/>
    </row>
    <row r="73" spans="1:17" s="237" customFormat="1" ht="23.1" customHeight="1">
      <c r="A73" s="95" t="s">
        <v>697</v>
      </c>
      <c r="B73" s="97" t="s">
        <v>774</v>
      </c>
      <c r="C73" s="105" t="s">
        <v>63</v>
      </c>
      <c r="D73" s="97" t="s">
        <v>675</v>
      </c>
      <c r="E73" s="96" t="s">
        <v>775</v>
      </c>
      <c r="F73" s="239" t="s">
        <v>776</v>
      </c>
      <c r="G73" s="97" t="s">
        <v>665</v>
      </c>
      <c r="H73" s="271">
        <v>119000</v>
      </c>
      <c r="I73" s="271">
        <v>81000</v>
      </c>
      <c r="J73" s="271">
        <f t="shared" si="4"/>
        <v>200000</v>
      </c>
      <c r="K73" s="271">
        <v>200000</v>
      </c>
      <c r="L73" s="97">
        <v>2011.09</v>
      </c>
      <c r="M73" s="97">
        <v>2011.09</v>
      </c>
      <c r="N73" s="96" t="s">
        <v>666</v>
      </c>
      <c r="O73" s="97">
        <v>2011.12</v>
      </c>
      <c r="P73" s="97" t="s">
        <v>667</v>
      </c>
      <c r="Q73" s="187"/>
    </row>
    <row r="74" spans="1:17" s="237" customFormat="1" ht="23.1" customHeight="1">
      <c r="A74" s="95" t="s">
        <v>658</v>
      </c>
      <c r="B74" s="97" t="s">
        <v>286</v>
      </c>
      <c r="C74" s="105" t="s">
        <v>63</v>
      </c>
      <c r="D74" s="97" t="s">
        <v>7</v>
      </c>
      <c r="E74" s="96" t="s">
        <v>296</v>
      </c>
      <c r="F74" s="96" t="s">
        <v>297</v>
      </c>
      <c r="G74" s="97" t="s">
        <v>47</v>
      </c>
      <c r="H74" s="271">
        <v>519800</v>
      </c>
      <c r="I74" s="271">
        <v>232200</v>
      </c>
      <c r="J74" s="271">
        <v>752000</v>
      </c>
      <c r="K74" s="271">
        <v>100000</v>
      </c>
      <c r="L74" s="97" t="s">
        <v>298</v>
      </c>
      <c r="M74" s="97">
        <v>2011.09</v>
      </c>
      <c r="N74" s="96" t="s">
        <v>48</v>
      </c>
      <c r="O74" s="97">
        <v>2014.12</v>
      </c>
      <c r="P74" s="97" t="s">
        <v>10</v>
      </c>
      <c r="Q74" s="100"/>
    </row>
    <row r="75" spans="1:17" s="237" customFormat="1" ht="23.1" customHeight="1">
      <c r="A75" s="101" t="s">
        <v>207</v>
      </c>
      <c r="B75" s="97" t="s">
        <v>777</v>
      </c>
      <c r="C75" s="105" t="s">
        <v>63</v>
      </c>
      <c r="D75" s="97" t="s">
        <v>7</v>
      </c>
      <c r="E75" s="96" t="s">
        <v>210</v>
      </c>
      <c r="F75" s="239" t="s">
        <v>211</v>
      </c>
      <c r="G75" s="97" t="s">
        <v>47</v>
      </c>
      <c r="H75" s="271">
        <v>1921007</v>
      </c>
      <c r="I75" s="271">
        <v>1795509</v>
      </c>
      <c r="J75" s="271">
        <f t="shared" ref="J75:J80" si="5">SUM(H75:I75)</f>
        <v>3716516</v>
      </c>
      <c r="K75" s="271">
        <v>74000</v>
      </c>
      <c r="L75" s="97">
        <v>2011.09</v>
      </c>
      <c r="M75" s="97">
        <v>2011.09</v>
      </c>
      <c r="N75" s="96" t="s">
        <v>48</v>
      </c>
      <c r="O75" s="97">
        <v>2013.12</v>
      </c>
      <c r="P75" s="97" t="s">
        <v>49</v>
      </c>
      <c r="Q75" s="187"/>
    </row>
    <row r="76" spans="1:17" s="237" customFormat="1" ht="23.1" customHeight="1">
      <c r="A76" s="101" t="s">
        <v>207</v>
      </c>
      <c r="B76" s="97" t="s">
        <v>777</v>
      </c>
      <c r="C76" s="105" t="s">
        <v>63</v>
      </c>
      <c r="D76" s="97" t="s">
        <v>7</v>
      </c>
      <c r="E76" s="96" t="s">
        <v>212</v>
      </c>
      <c r="F76" s="239" t="s">
        <v>213</v>
      </c>
      <c r="G76" s="97" t="s">
        <v>47</v>
      </c>
      <c r="H76" s="271">
        <v>2229233</v>
      </c>
      <c r="I76" s="271">
        <v>608947</v>
      </c>
      <c r="J76" s="271">
        <f t="shared" si="5"/>
        <v>2838180</v>
      </c>
      <c r="K76" s="271">
        <v>8612</v>
      </c>
      <c r="L76" s="97">
        <v>2011.09</v>
      </c>
      <c r="M76" s="97">
        <v>2011.09</v>
      </c>
      <c r="N76" s="96" t="s">
        <v>48</v>
      </c>
      <c r="O76" s="97">
        <v>2013.12</v>
      </c>
      <c r="P76" s="97" t="s">
        <v>49</v>
      </c>
      <c r="Q76" s="187"/>
    </row>
    <row r="77" spans="1:17" s="237" customFormat="1" ht="23.1" customHeight="1">
      <c r="A77" s="101" t="s">
        <v>207</v>
      </c>
      <c r="B77" s="97" t="s">
        <v>777</v>
      </c>
      <c r="C77" s="105" t="s">
        <v>63</v>
      </c>
      <c r="D77" s="97" t="s">
        <v>7</v>
      </c>
      <c r="E77" s="96" t="s">
        <v>214</v>
      </c>
      <c r="F77" s="96" t="s">
        <v>215</v>
      </c>
      <c r="G77" s="97" t="s">
        <v>47</v>
      </c>
      <c r="H77" s="271">
        <v>1094988</v>
      </c>
      <c r="I77" s="271">
        <v>436249</v>
      </c>
      <c r="J77" s="271">
        <f t="shared" si="5"/>
        <v>1531237</v>
      </c>
      <c r="K77" s="271">
        <v>42000</v>
      </c>
      <c r="L77" s="97">
        <v>2011.09</v>
      </c>
      <c r="M77" s="97">
        <v>2011.09</v>
      </c>
      <c r="N77" s="96" t="s">
        <v>48</v>
      </c>
      <c r="O77" s="97">
        <v>2013.12</v>
      </c>
      <c r="P77" s="97" t="s">
        <v>49</v>
      </c>
      <c r="Q77" s="100"/>
    </row>
    <row r="78" spans="1:17" s="237" customFormat="1" ht="23.1" customHeight="1">
      <c r="A78" s="101" t="s">
        <v>207</v>
      </c>
      <c r="B78" s="97" t="s">
        <v>778</v>
      </c>
      <c r="C78" s="105" t="s">
        <v>63</v>
      </c>
      <c r="D78" s="97" t="s">
        <v>7</v>
      </c>
      <c r="E78" s="96" t="s">
        <v>779</v>
      </c>
      <c r="F78" s="96" t="s">
        <v>232</v>
      </c>
      <c r="G78" s="97" t="s">
        <v>47</v>
      </c>
      <c r="H78" s="271">
        <v>1360000</v>
      </c>
      <c r="I78" s="271">
        <v>250000</v>
      </c>
      <c r="J78" s="271">
        <f t="shared" si="5"/>
        <v>1610000</v>
      </c>
      <c r="K78" s="271">
        <v>40000</v>
      </c>
      <c r="L78" s="97">
        <v>2011.09</v>
      </c>
      <c r="M78" s="97">
        <v>2011.09</v>
      </c>
      <c r="N78" s="96" t="s">
        <v>48</v>
      </c>
      <c r="O78" s="97">
        <v>2013.12</v>
      </c>
      <c r="P78" s="97" t="s">
        <v>49</v>
      </c>
      <c r="Q78" s="100"/>
    </row>
    <row r="79" spans="1:17" s="237" customFormat="1" ht="23.1" customHeight="1">
      <c r="A79" s="101" t="s">
        <v>207</v>
      </c>
      <c r="B79" s="97" t="s">
        <v>780</v>
      </c>
      <c r="C79" s="105" t="s">
        <v>63</v>
      </c>
      <c r="D79" s="97" t="s">
        <v>7</v>
      </c>
      <c r="E79" s="96" t="s">
        <v>235</v>
      </c>
      <c r="F79" s="96" t="s">
        <v>236</v>
      </c>
      <c r="G79" s="97" t="s">
        <v>47</v>
      </c>
      <c r="H79" s="271">
        <v>1138000</v>
      </c>
      <c r="I79" s="271">
        <v>1188000</v>
      </c>
      <c r="J79" s="271">
        <f t="shared" si="5"/>
        <v>2326000</v>
      </c>
      <c r="K79" s="271">
        <v>140000</v>
      </c>
      <c r="L79" s="97">
        <v>2011.09</v>
      </c>
      <c r="M79" s="97">
        <v>2011.09</v>
      </c>
      <c r="N79" s="96" t="s">
        <v>48</v>
      </c>
      <c r="O79" s="97">
        <v>2013.12</v>
      </c>
      <c r="P79" s="97" t="s">
        <v>49</v>
      </c>
      <c r="Q79" s="100"/>
    </row>
    <row r="80" spans="1:17" s="237" customFormat="1" ht="23.1" customHeight="1">
      <c r="A80" s="101" t="s">
        <v>207</v>
      </c>
      <c r="B80" s="97" t="s">
        <v>780</v>
      </c>
      <c r="C80" s="105" t="s">
        <v>63</v>
      </c>
      <c r="D80" s="97" t="s">
        <v>7</v>
      </c>
      <c r="E80" s="96" t="s">
        <v>237</v>
      </c>
      <c r="F80" s="96" t="s">
        <v>238</v>
      </c>
      <c r="G80" s="97" t="s">
        <v>47</v>
      </c>
      <c r="H80" s="271">
        <v>825000</v>
      </c>
      <c r="I80" s="271">
        <v>348000</v>
      </c>
      <c r="J80" s="271">
        <f t="shared" si="5"/>
        <v>1173000</v>
      </c>
      <c r="K80" s="271">
        <v>35000</v>
      </c>
      <c r="L80" s="97">
        <v>2011.09</v>
      </c>
      <c r="M80" s="97">
        <v>2011.09</v>
      </c>
      <c r="N80" s="96" t="s">
        <v>48</v>
      </c>
      <c r="O80" s="97">
        <v>2013.12</v>
      </c>
      <c r="P80" s="97" t="s">
        <v>49</v>
      </c>
      <c r="Q80" s="100"/>
    </row>
    <row r="81" spans="1:17" s="237" customFormat="1" ht="23.1" customHeight="1">
      <c r="A81" s="246" t="s">
        <v>763</v>
      </c>
      <c r="B81" s="247"/>
      <c r="C81" s="270">
        <f>COUNTA(C61:C80)</f>
        <v>20</v>
      </c>
      <c r="D81" s="247"/>
      <c r="E81" s="248"/>
      <c r="F81" s="248"/>
      <c r="G81" s="247"/>
      <c r="H81" s="282">
        <f>SUM(H61:H80)</f>
        <v>17111400</v>
      </c>
      <c r="I81" s="282">
        <f t="shared" ref="I81:K81" si="6">SUM(I61:I80)</f>
        <v>10004948</v>
      </c>
      <c r="J81" s="282">
        <f t="shared" si="6"/>
        <v>27116348</v>
      </c>
      <c r="K81" s="282">
        <f t="shared" si="6"/>
        <v>1302950</v>
      </c>
      <c r="L81" s="247"/>
      <c r="M81" s="247"/>
      <c r="N81" s="248"/>
      <c r="O81" s="247"/>
      <c r="P81" s="247"/>
      <c r="Q81" s="249"/>
    </row>
    <row r="82" spans="1:17" s="237" customFormat="1" ht="23.1" customHeight="1">
      <c r="A82" s="95" t="s">
        <v>683</v>
      </c>
      <c r="B82" s="97" t="s">
        <v>781</v>
      </c>
      <c r="C82" s="79" t="s">
        <v>782</v>
      </c>
      <c r="D82" s="97" t="s">
        <v>54</v>
      </c>
      <c r="E82" s="96" t="s">
        <v>55</v>
      </c>
      <c r="F82" s="96" t="s">
        <v>56</v>
      </c>
      <c r="G82" s="97" t="s">
        <v>13</v>
      </c>
      <c r="H82" s="271">
        <v>5100000</v>
      </c>
      <c r="I82" s="271">
        <v>0</v>
      </c>
      <c r="J82" s="271">
        <v>5100000</v>
      </c>
      <c r="K82" s="271">
        <v>5100000</v>
      </c>
      <c r="L82" s="97">
        <v>2011.08</v>
      </c>
      <c r="M82" s="97">
        <v>2011.08</v>
      </c>
      <c r="N82" s="96" t="s">
        <v>48</v>
      </c>
      <c r="O82" s="97">
        <v>2011.12</v>
      </c>
      <c r="P82" s="97" t="s">
        <v>49</v>
      </c>
      <c r="Q82" s="100"/>
    </row>
    <row r="83" spans="1:17" s="250" customFormat="1" ht="23.1" customHeight="1">
      <c r="A83" s="95" t="s">
        <v>683</v>
      </c>
      <c r="B83" s="97" t="s">
        <v>62</v>
      </c>
      <c r="C83" s="105" t="s">
        <v>782</v>
      </c>
      <c r="D83" s="97" t="s">
        <v>67</v>
      </c>
      <c r="E83" s="96" t="s">
        <v>68</v>
      </c>
      <c r="F83" s="96" t="s">
        <v>69</v>
      </c>
      <c r="G83" s="97" t="s">
        <v>47</v>
      </c>
      <c r="H83" s="271">
        <v>909400</v>
      </c>
      <c r="I83" s="271">
        <v>606276</v>
      </c>
      <c r="J83" s="271">
        <v>1515676</v>
      </c>
      <c r="K83" s="271">
        <v>1515676</v>
      </c>
      <c r="L83" s="97">
        <v>2011.07</v>
      </c>
      <c r="M83" s="97">
        <v>2011.07</v>
      </c>
      <c r="N83" s="96" t="s">
        <v>48</v>
      </c>
      <c r="O83" s="97">
        <v>2011.12</v>
      </c>
      <c r="P83" s="97" t="s">
        <v>49</v>
      </c>
      <c r="Q83" s="100"/>
    </row>
    <row r="84" spans="1:17" s="250" customFormat="1" ht="23.1" customHeight="1">
      <c r="A84" s="95" t="s">
        <v>729</v>
      </c>
      <c r="B84" s="97"/>
      <c r="C84" s="105" t="s">
        <v>782</v>
      </c>
      <c r="D84" s="97" t="s">
        <v>783</v>
      </c>
      <c r="E84" s="96" t="s">
        <v>784</v>
      </c>
      <c r="F84" s="251" t="s">
        <v>785</v>
      </c>
      <c r="G84" s="97" t="s">
        <v>665</v>
      </c>
      <c r="H84" s="271">
        <v>2060368</v>
      </c>
      <c r="I84" s="271">
        <v>0</v>
      </c>
      <c r="J84" s="271">
        <f t="shared" ref="J84:J89" si="7">H84+I84</f>
        <v>2060368</v>
      </c>
      <c r="K84" s="271">
        <v>2060368</v>
      </c>
      <c r="L84" s="97">
        <v>2011.08</v>
      </c>
      <c r="M84" s="97">
        <v>2011.08</v>
      </c>
      <c r="N84" s="96" t="s">
        <v>666</v>
      </c>
      <c r="O84" s="97">
        <v>2011.11</v>
      </c>
      <c r="P84" s="97" t="s">
        <v>786</v>
      </c>
      <c r="Q84" s="187"/>
    </row>
    <row r="85" spans="1:17" s="250" customFormat="1" ht="23.1" customHeight="1">
      <c r="A85" s="95" t="s">
        <v>729</v>
      </c>
      <c r="B85" s="97"/>
      <c r="C85" s="105" t="s">
        <v>782</v>
      </c>
      <c r="D85" s="97" t="s">
        <v>783</v>
      </c>
      <c r="E85" s="96" t="s">
        <v>787</v>
      </c>
      <c r="F85" s="251" t="s">
        <v>788</v>
      </c>
      <c r="G85" s="97" t="s">
        <v>665</v>
      </c>
      <c r="H85" s="271">
        <v>2126348</v>
      </c>
      <c r="I85" s="271">
        <v>0</v>
      </c>
      <c r="J85" s="271">
        <f t="shared" si="7"/>
        <v>2126348</v>
      </c>
      <c r="K85" s="271">
        <v>2126348</v>
      </c>
      <c r="L85" s="97">
        <v>2011.09</v>
      </c>
      <c r="M85" s="97">
        <v>2011.09</v>
      </c>
      <c r="N85" s="96" t="s">
        <v>666</v>
      </c>
      <c r="O85" s="97">
        <v>2011.12</v>
      </c>
      <c r="P85" s="97" t="s">
        <v>786</v>
      </c>
      <c r="Q85" s="187"/>
    </row>
    <row r="86" spans="1:17" s="250" customFormat="1" ht="23.1" customHeight="1">
      <c r="A86" s="95" t="s">
        <v>729</v>
      </c>
      <c r="B86" s="97"/>
      <c r="C86" s="105" t="s">
        <v>782</v>
      </c>
      <c r="D86" s="97" t="s">
        <v>783</v>
      </c>
      <c r="E86" s="96" t="s">
        <v>789</v>
      </c>
      <c r="F86" s="251" t="s">
        <v>790</v>
      </c>
      <c r="G86" s="97" t="s">
        <v>665</v>
      </c>
      <c r="H86" s="271">
        <v>1200000</v>
      </c>
      <c r="I86" s="271">
        <v>0</v>
      </c>
      <c r="J86" s="271">
        <f t="shared" si="7"/>
        <v>1200000</v>
      </c>
      <c r="K86" s="271">
        <v>1200000</v>
      </c>
      <c r="L86" s="97">
        <v>2011.08</v>
      </c>
      <c r="M86" s="97">
        <v>2011.08</v>
      </c>
      <c r="N86" s="96" t="s">
        <v>666</v>
      </c>
      <c r="O86" s="97">
        <v>2011.11</v>
      </c>
      <c r="P86" s="97" t="s">
        <v>667</v>
      </c>
      <c r="Q86" s="187"/>
    </row>
    <row r="87" spans="1:17" s="250" customFormat="1" ht="23.1" customHeight="1">
      <c r="A87" s="95" t="s">
        <v>729</v>
      </c>
      <c r="B87" s="97"/>
      <c r="C87" s="105" t="s">
        <v>782</v>
      </c>
      <c r="D87" s="97" t="s">
        <v>783</v>
      </c>
      <c r="E87" s="96" t="s">
        <v>791</v>
      </c>
      <c r="F87" s="251" t="s">
        <v>792</v>
      </c>
      <c r="G87" s="97" t="s">
        <v>665</v>
      </c>
      <c r="H87" s="271">
        <v>1450000</v>
      </c>
      <c r="I87" s="271">
        <v>0</v>
      </c>
      <c r="J87" s="271">
        <f t="shared" si="7"/>
        <v>1450000</v>
      </c>
      <c r="K87" s="271">
        <v>1450000</v>
      </c>
      <c r="L87" s="97">
        <v>2011.08</v>
      </c>
      <c r="M87" s="97">
        <v>2011.08</v>
      </c>
      <c r="N87" s="96" t="s">
        <v>666</v>
      </c>
      <c r="O87" s="97">
        <v>2011.11</v>
      </c>
      <c r="P87" s="97" t="s">
        <v>667</v>
      </c>
      <c r="Q87" s="187"/>
    </row>
    <row r="88" spans="1:17" s="250" customFormat="1" ht="23.1" customHeight="1">
      <c r="A88" s="95" t="s">
        <v>729</v>
      </c>
      <c r="B88" s="97"/>
      <c r="C88" s="105" t="s">
        <v>782</v>
      </c>
      <c r="D88" s="97" t="s">
        <v>783</v>
      </c>
      <c r="E88" s="96" t="s">
        <v>793</v>
      </c>
      <c r="F88" s="251" t="s">
        <v>794</v>
      </c>
      <c r="G88" s="97" t="s">
        <v>665</v>
      </c>
      <c r="H88" s="271">
        <v>910000</v>
      </c>
      <c r="I88" s="271">
        <v>0</v>
      </c>
      <c r="J88" s="271">
        <f t="shared" si="7"/>
        <v>910000</v>
      </c>
      <c r="K88" s="271">
        <v>910000</v>
      </c>
      <c r="L88" s="97">
        <v>2011.08</v>
      </c>
      <c r="M88" s="97">
        <v>2011.08</v>
      </c>
      <c r="N88" s="96" t="s">
        <v>666</v>
      </c>
      <c r="O88" s="97">
        <v>2011.11</v>
      </c>
      <c r="P88" s="97" t="s">
        <v>667</v>
      </c>
      <c r="Q88" s="187"/>
    </row>
    <row r="89" spans="1:17" s="252" customFormat="1" ht="23.1" customHeight="1">
      <c r="A89" s="95" t="s">
        <v>729</v>
      </c>
      <c r="B89" s="97"/>
      <c r="C89" s="105" t="s">
        <v>782</v>
      </c>
      <c r="D89" s="97" t="s">
        <v>783</v>
      </c>
      <c r="E89" s="96" t="s">
        <v>795</v>
      </c>
      <c r="F89" s="251" t="s">
        <v>796</v>
      </c>
      <c r="G89" s="97" t="s">
        <v>665</v>
      </c>
      <c r="H89" s="271">
        <v>770000</v>
      </c>
      <c r="I89" s="271">
        <v>0</v>
      </c>
      <c r="J89" s="271">
        <f t="shared" si="7"/>
        <v>770000</v>
      </c>
      <c r="K89" s="271">
        <v>770000</v>
      </c>
      <c r="L89" s="97">
        <v>2011.08</v>
      </c>
      <c r="M89" s="97">
        <v>2011.08</v>
      </c>
      <c r="N89" s="96" t="s">
        <v>666</v>
      </c>
      <c r="O89" s="97">
        <v>2011.11</v>
      </c>
      <c r="P89" s="97" t="s">
        <v>667</v>
      </c>
      <c r="Q89" s="187"/>
    </row>
    <row r="90" spans="1:17" s="252" customFormat="1" ht="23.1" customHeight="1">
      <c r="A90" s="101" t="s">
        <v>207</v>
      </c>
      <c r="B90" s="97" t="s">
        <v>797</v>
      </c>
      <c r="C90" s="105" t="s">
        <v>782</v>
      </c>
      <c r="D90" s="97" t="s">
        <v>216</v>
      </c>
      <c r="E90" s="96" t="s">
        <v>217</v>
      </c>
      <c r="F90" s="96" t="s">
        <v>218</v>
      </c>
      <c r="G90" s="97" t="s">
        <v>47</v>
      </c>
      <c r="H90" s="271">
        <v>170000</v>
      </c>
      <c r="I90" s="271">
        <v>0</v>
      </c>
      <c r="J90" s="271">
        <f>SUM(H90:I90)</f>
        <v>170000</v>
      </c>
      <c r="K90" s="271">
        <v>170000</v>
      </c>
      <c r="L90" s="97">
        <v>2011.08</v>
      </c>
      <c r="M90" s="97">
        <v>2011.08</v>
      </c>
      <c r="N90" s="96" t="s">
        <v>48</v>
      </c>
      <c r="O90" s="97">
        <v>2011.12</v>
      </c>
      <c r="P90" s="97" t="s">
        <v>49</v>
      </c>
      <c r="Q90" s="100"/>
    </row>
    <row r="91" spans="1:17" s="252" customFormat="1" ht="23.1" customHeight="1">
      <c r="A91" s="95" t="s">
        <v>658</v>
      </c>
      <c r="B91" s="97" t="s">
        <v>299</v>
      </c>
      <c r="C91" s="105" t="s">
        <v>798</v>
      </c>
      <c r="D91" s="97" t="s">
        <v>300</v>
      </c>
      <c r="E91" s="96" t="s">
        <v>301</v>
      </c>
      <c r="F91" s="96" t="s">
        <v>302</v>
      </c>
      <c r="G91" s="97" t="s">
        <v>303</v>
      </c>
      <c r="H91" s="271">
        <v>52000</v>
      </c>
      <c r="I91" s="271">
        <v>18000</v>
      </c>
      <c r="J91" s="271">
        <v>70000</v>
      </c>
      <c r="K91" s="271">
        <v>52000</v>
      </c>
      <c r="L91" s="97">
        <v>2011.07</v>
      </c>
      <c r="M91" s="97">
        <v>2011.07</v>
      </c>
      <c r="N91" s="96" t="s">
        <v>48</v>
      </c>
      <c r="O91" s="97">
        <v>2011.11</v>
      </c>
      <c r="P91" s="97" t="s">
        <v>10</v>
      </c>
      <c r="Q91" s="100"/>
    </row>
    <row r="92" spans="1:17" s="252" customFormat="1" ht="23.1" customHeight="1">
      <c r="A92" s="95" t="s">
        <v>462</v>
      </c>
      <c r="B92" s="97" t="s">
        <v>304</v>
      </c>
      <c r="C92" s="105" t="s">
        <v>799</v>
      </c>
      <c r="D92" s="97" t="s">
        <v>310</v>
      </c>
      <c r="E92" s="96" t="s">
        <v>311</v>
      </c>
      <c r="F92" s="96" t="s">
        <v>312</v>
      </c>
      <c r="G92" s="97" t="s">
        <v>47</v>
      </c>
      <c r="H92" s="271">
        <v>130000</v>
      </c>
      <c r="I92" s="271">
        <v>42000</v>
      </c>
      <c r="J92" s="271">
        <v>172000</v>
      </c>
      <c r="K92" s="271">
        <v>130000</v>
      </c>
      <c r="L92" s="97">
        <v>2011.08</v>
      </c>
      <c r="M92" s="97">
        <v>2011.08</v>
      </c>
      <c r="N92" s="96" t="s">
        <v>48</v>
      </c>
      <c r="O92" s="97">
        <v>2011.12</v>
      </c>
      <c r="P92" s="97" t="s">
        <v>49</v>
      </c>
      <c r="Q92" s="100"/>
    </row>
    <row r="93" spans="1:17" s="252" customFormat="1" ht="23.1" customHeight="1">
      <c r="A93" s="95" t="s">
        <v>671</v>
      </c>
      <c r="B93" s="97" t="s">
        <v>396</v>
      </c>
      <c r="C93" s="105" t="s">
        <v>798</v>
      </c>
      <c r="D93" s="97" t="s">
        <v>7</v>
      </c>
      <c r="E93" s="96" t="s">
        <v>406</v>
      </c>
      <c r="F93" s="239" t="s">
        <v>407</v>
      </c>
      <c r="G93" s="97" t="s">
        <v>47</v>
      </c>
      <c r="H93" s="271">
        <v>6547896</v>
      </c>
      <c r="I93" s="271">
        <v>193671</v>
      </c>
      <c r="J93" s="271">
        <f>H93+I93</f>
        <v>6741567</v>
      </c>
      <c r="K93" s="271">
        <v>2060071</v>
      </c>
      <c r="L93" s="97">
        <v>2011.8</v>
      </c>
      <c r="M93" s="97">
        <v>2011.9</v>
      </c>
      <c r="N93" s="96"/>
      <c r="O93" s="97">
        <v>2012.12</v>
      </c>
      <c r="P93" s="97" t="s">
        <v>223</v>
      </c>
      <c r="Q93" s="187"/>
    </row>
    <row r="94" spans="1:17" s="241" customFormat="1" ht="23.1" customHeight="1">
      <c r="A94" s="101" t="s">
        <v>660</v>
      </c>
      <c r="B94" s="97" t="s">
        <v>764</v>
      </c>
      <c r="C94" s="105" t="s">
        <v>798</v>
      </c>
      <c r="D94" s="97" t="s">
        <v>675</v>
      </c>
      <c r="E94" s="96" t="s">
        <v>800</v>
      </c>
      <c r="F94" s="96" t="s">
        <v>801</v>
      </c>
      <c r="G94" s="97" t="s">
        <v>665</v>
      </c>
      <c r="H94" s="274">
        <v>1135596</v>
      </c>
      <c r="I94" s="274">
        <v>312132</v>
      </c>
      <c r="J94" s="274">
        <f>H94+I94</f>
        <v>1447728</v>
      </c>
      <c r="K94" s="274">
        <v>500000</v>
      </c>
      <c r="L94" s="97">
        <v>2011.09</v>
      </c>
      <c r="M94" s="97">
        <v>2011.09</v>
      </c>
      <c r="N94" s="96"/>
      <c r="O94" s="97">
        <v>2013.12</v>
      </c>
      <c r="P94" s="97" t="s">
        <v>802</v>
      </c>
      <c r="Q94" s="100"/>
    </row>
    <row r="95" spans="1:17" s="237" customFormat="1" ht="23.1" customHeight="1">
      <c r="A95" s="101" t="s">
        <v>207</v>
      </c>
      <c r="B95" s="97" t="s">
        <v>803</v>
      </c>
      <c r="C95" s="79" t="s">
        <v>219</v>
      </c>
      <c r="D95" s="97" t="s">
        <v>220</v>
      </c>
      <c r="E95" s="96" t="s">
        <v>221</v>
      </c>
      <c r="F95" s="96" t="s">
        <v>222</v>
      </c>
      <c r="G95" s="97" t="s">
        <v>47</v>
      </c>
      <c r="H95" s="271">
        <v>94600</v>
      </c>
      <c r="I95" s="271">
        <v>0</v>
      </c>
      <c r="J95" s="271">
        <f>SUM(H95:I95)</f>
        <v>94600</v>
      </c>
      <c r="K95" s="271">
        <v>94600</v>
      </c>
      <c r="L95" s="97">
        <v>2011.07</v>
      </c>
      <c r="M95" s="97">
        <v>2011.07</v>
      </c>
      <c r="N95" s="96" t="s">
        <v>48</v>
      </c>
      <c r="O95" s="97">
        <v>2011.12</v>
      </c>
      <c r="P95" s="97" t="s">
        <v>223</v>
      </c>
      <c r="Q95" s="100"/>
    </row>
    <row r="96" spans="1:17" s="237" customFormat="1" ht="23.1" customHeight="1">
      <c r="A96" s="101" t="s">
        <v>207</v>
      </c>
      <c r="B96" s="97" t="s">
        <v>803</v>
      </c>
      <c r="C96" s="79" t="s">
        <v>219</v>
      </c>
      <c r="D96" s="97" t="s">
        <v>220</v>
      </c>
      <c r="E96" s="96" t="s">
        <v>221</v>
      </c>
      <c r="F96" s="96" t="s">
        <v>224</v>
      </c>
      <c r="G96" s="97" t="s">
        <v>47</v>
      </c>
      <c r="H96" s="271">
        <v>143700</v>
      </c>
      <c r="I96" s="271">
        <v>0</v>
      </c>
      <c r="J96" s="271">
        <f>SUM(H96:I96)</f>
        <v>143700</v>
      </c>
      <c r="K96" s="271">
        <v>143700</v>
      </c>
      <c r="L96" s="97">
        <v>2011.07</v>
      </c>
      <c r="M96" s="97">
        <v>2011.07</v>
      </c>
      <c r="N96" s="96" t="s">
        <v>48</v>
      </c>
      <c r="O96" s="97">
        <v>2011.12</v>
      </c>
      <c r="P96" s="97" t="s">
        <v>223</v>
      </c>
      <c r="Q96" s="100"/>
    </row>
    <row r="97" spans="1:17" s="237" customFormat="1" ht="23.1" customHeight="1">
      <c r="A97" s="246" t="s">
        <v>763</v>
      </c>
      <c r="B97" s="247"/>
      <c r="C97" s="269">
        <f>COUNTA(C82:C96)</f>
        <v>15</v>
      </c>
      <c r="D97" s="247"/>
      <c r="E97" s="248"/>
      <c r="F97" s="248"/>
      <c r="G97" s="247"/>
      <c r="H97" s="282">
        <f>SUM(H82:H96)</f>
        <v>22799908</v>
      </c>
      <c r="I97" s="282">
        <f t="shared" ref="I97:K97" si="8">SUM(I82:I96)</f>
        <v>1172079</v>
      </c>
      <c r="J97" s="282">
        <f t="shared" si="8"/>
        <v>23971987</v>
      </c>
      <c r="K97" s="282">
        <f t="shared" si="8"/>
        <v>18282763</v>
      </c>
      <c r="L97" s="247"/>
      <c r="M97" s="247"/>
      <c r="N97" s="248"/>
      <c r="O97" s="247"/>
      <c r="P97" s="247"/>
      <c r="Q97" s="249"/>
    </row>
    <row r="98" spans="1:17" s="237" customFormat="1" ht="23.1" customHeight="1">
      <c r="A98" s="101" t="s">
        <v>660</v>
      </c>
      <c r="B98" s="97" t="s">
        <v>674</v>
      </c>
      <c r="C98" s="105" t="s">
        <v>804</v>
      </c>
      <c r="D98" s="97" t="s">
        <v>675</v>
      </c>
      <c r="E98" s="96" t="s">
        <v>805</v>
      </c>
      <c r="F98" s="236" t="s">
        <v>806</v>
      </c>
      <c r="G98" s="97" t="s">
        <v>769</v>
      </c>
      <c r="H98" s="274">
        <v>9313337</v>
      </c>
      <c r="I98" s="274">
        <v>1497902</v>
      </c>
      <c r="J98" s="274">
        <f>H98+I98</f>
        <v>10811239</v>
      </c>
      <c r="K98" s="274">
        <v>450844</v>
      </c>
      <c r="L98" s="97">
        <v>2011.08</v>
      </c>
      <c r="M98" s="97">
        <v>2011.09</v>
      </c>
      <c r="N98" s="96" t="s">
        <v>666</v>
      </c>
      <c r="O98" s="97">
        <v>2015.12</v>
      </c>
      <c r="P98" s="97" t="s">
        <v>807</v>
      </c>
      <c r="Q98" s="187"/>
    </row>
    <row r="99" spans="1:17" s="237" customFormat="1" ht="23.1" customHeight="1">
      <c r="A99" s="95" t="s">
        <v>671</v>
      </c>
      <c r="B99" s="97" t="s">
        <v>396</v>
      </c>
      <c r="C99" s="105" t="s">
        <v>804</v>
      </c>
      <c r="D99" s="97" t="s">
        <v>44</v>
      </c>
      <c r="E99" s="96" t="s">
        <v>397</v>
      </c>
      <c r="F99" s="239" t="s">
        <v>398</v>
      </c>
      <c r="G99" s="97" t="s">
        <v>47</v>
      </c>
      <c r="H99" s="271">
        <v>5000000</v>
      </c>
      <c r="I99" s="271">
        <v>3000000</v>
      </c>
      <c r="J99" s="271">
        <f>SUM(H99:I99)</f>
        <v>8000000</v>
      </c>
      <c r="K99" s="271">
        <v>1000000</v>
      </c>
      <c r="L99" s="97">
        <v>2011.8</v>
      </c>
      <c r="M99" s="97">
        <v>2011.9</v>
      </c>
      <c r="N99" s="96" t="s">
        <v>48</v>
      </c>
      <c r="O99" s="97">
        <v>2014.12</v>
      </c>
      <c r="P99" s="97" t="s">
        <v>223</v>
      </c>
      <c r="Q99" s="187"/>
    </row>
    <row r="100" spans="1:17" s="237" customFormat="1" ht="23.1" customHeight="1">
      <c r="A100" s="101" t="s">
        <v>207</v>
      </c>
      <c r="B100" s="97" t="s">
        <v>777</v>
      </c>
      <c r="C100" s="105" t="s">
        <v>804</v>
      </c>
      <c r="D100" s="97" t="s">
        <v>7</v>
      </c>
      <c r="E100" s="96" t="s">
        <v>208</v>
      </c>
      <c r="F100" s="96" t="s">
        <v>209</v>
      </c>
      <c r="G100" s="97" t="s">
        <v>47</v>
      </c>
      <c r="H100" s="271">
        <v>2586529</v>
      </c>
      <c r="I100" s="271">
        <v>451972</v>
      </c>
      <c r="J100" s="271">
        <f>SUM(H100:I100)</f>
        <v>3038501</v>
      </c>
      <c r="K100" s="271">
        <v>343423</v>
      </c>
      <c r="L100" s="97">
        <v>2011.09</v>
      </c>
      <c r="M100" s="97">
        <v>2011.09</v>
      </c>
      <c r="N100" s="96" t="s">
        <v>48</v>
      </c>
      <c r="O100" s="97">
        <v>2014.12</v>
      </c>
      <c r="P100" s="97" t="s">
        <v>49</v>
      </c>
      <c r="Q100" s="100"/>
    </row>
    <row r="101" spans="1:17" s="237" customFormat="1" ht="23.1" customHeight="1">
      <c r="A101" s="101" t="s">
        <v>720</v>
      </c>
      <c r="B101" s="97" t="s">
        <v>808</v>
      </c>
      <c r="C101" s="105" t="s">
        <v>804</v>
      </c>
      <c r="D101" s="97" t="s">
        <v>675</v>
      </c>
      <c r="E101" s="97" t="s">
        <v>809</v>
      </c>
      <c r="F101" s="97" t="s">
        <v>810</v>
      </c>
      <c r="G101" s="97" t="s">
        <v>665</v>
      </c>
      <c r="H101" s="160">
        <v>5198671</v>
      </c>
      <c r="I101" s="160">
        <v>1146623</v>
      </c>
      <c r="J101" s="160">
        <f>H101+I101</f>
        <v>6345294</v>
      </c>
      <c r="K101" s="160">
        <v>30237</v>
      </c>
      <c r="L101" s="97">
        <v>2011.09</v>
      </c>
      <c r="M101" s="97">
        <v>2011.09</v>
      </c>
      <c r="N101" s="97" t="s">
        <v>666</v>
      </c>
      <c r="O101" s="97">
        <v>2015.12</v>
      </c>
      <c r="P101" s="97" t="s">
        <v>701</v>
      </c>
      <c r="Q101" s="103"/>
    </row>
    <row r="102" spans="1:17" s="237" customFormat="1" ht="23.1" customHeight="1">
      <c r="A102" s="101" t="s">
        <v>720</v>
      </c>
      <c r="B102" s="97" t="s">
        <v>808</v>
      </c>
      <c r="C102" s="105" t="s">
        <v>804</v>
      </c>
      <c r="D102" s="97" t="s">
        <v>675</v>
      </c>
      <c r="E102" s="97" t="s">
        <v>811</v>
      </c>
      <c r="F102" s="97" t="s">
        <v>812</v>
      </c>
      <c r="G102" s="97" t="s">
        <v>665</v>
      </c>
      <c r="H102" s="160">
        <v>1547272</v>
      </c>
      <c r="I102" s="160">
        <v>460436</v>
      </c>
      <c r="J102" s="160">
        <f>H102+I102</f>
        <v>2007708</v>
      </c>
      <c r="K102" s="160">
        <v>497802</v>
      </c>
      <c r="L102" s="97">
        <v>2011.09</v>
      </c>
      <c r="M102" s="97">
        <v>2011.09</v>
      </c>
      <c r="N102" s="97" t="s">
        <v>666</v>
      </c>
      <c r="O102" s="97">
        <v>2014.12</v>
      </c>
      <c r="P102" s="97" t="s">
        <v>701</v>
      </c>
      <c r="Q102" s="103"/>
    </row>
    <row r="103" spans="1:17" s="237" customFormat="1" ht="23.1" customHeight="1">
      <c r="A103" s="101" t="s">
        <v>720</v>
      </c>
      <c r="B103" s="97" t="s">
        <v>813</v>
      </c>
      <c r="C103" s="105" t="s">
        <v>804</v>
      </c>
      <c r="D103" s="97" t="s">
        <v>675</v>
      </c>
      <c r="E103" s="97" t="s">
        <v>814</v>
      </c>
      <c r="F103" s="97" t="s">
        <v>815</v>
      </c>
      <c r="G103" s="97" t="s">
        <v>769</v>
      </c>
      <c r="H103" s="160">
        <v>4693000</v>
      </c>
      <c r="I103" s="160">
        <v>1617000</v>
      </c>
      <c r="J103" s="160">
        <f>H103+I103</f>
        <v>6310000</v>
      </c>
      <c r="K103" s="160">
        <v>1000000</v>
      </c>
      <c r="L103" s="97">
        <v>2011.09</v>
      </c>
      <c r="M103" s="97">
        <v>2011.09</v>
      </c>
      <c r="N103" s="97" t="s">
        <v>666</v>
      </c>
      <c r="O103" s="97" t="s">
        <v>816</v>
      </c>
      <c r="P103" s="97" t="s">
        <v>701</v>
      </c>
      <c r="Q103" s="103"/>
    </row>
    <row r="104" spans="1:17" s="237" customFormat="1" ht="23.1" customHeight="1">
      <c r="A104" s="246" t="s">
        <v>763</v>
      </c>
      <c r="B104" s="247"/>
      <c r="C104" s="270">
        <f>COUNTA(C98:C103)</f>
        <v>6</v>
      </c>
      <c r="D104" s="247"/>
      <c r="E104" s="247"/>
      <c r="F104" s="247"/>
      <c r="G104" s="247"/>
      <c r="H104" s="283">
        <f>SUM(H98:H103)</f>
        <v>28338809</v>
      </c>
      <c r="I104" s="283">
        <f t="shared" ref="I104:K104" si="9">SUM(I98:I103)</f>
        <v>8173933</v>
      </c>
      <c r="J104" s="283">
        <f t="shared" si="9"/>
        <v>36512742</v>
      </c>
      <c r="K104" s="283">
        <f t="shared" si="9"/>
        <v>3322306</v>
      </c>
      <c r="L104" s="247"/>
      <c r="M104" s="247"/>
      <c r="N104" s="247"/>
      <c r="O104" s="247"/>
      <c r="P104" s="247"/>
      <c r="Q104" s="253"/>
    </row>
    <row r="105" spans="1:17" s="237" customFormat="1" ht="23.1" customHeight="1">
      <c r="A105" s="95" t="s">
        <v>671</v>
      </c>
      <c r="B105" s="97" t="s">
        <v>672</v>
      </c>
      <c r="C105" s="79" t="s">
        <v>817</v>
      </c>
      <c r="D105" s="97" t="s">
        <v>7</v>
      </c>
      <c r="E105" s="96" t="s">
        <v>370</v>
      </c>
      <c r="F105" s="239" t="s">
        <v>371</v>
      </c>
      <c r="G105" s="97" t="s">
        <v>47</v>
      </c>
      <c r="H105" s="271">
        <v>4130390</v>
      </c>
      <c r="I105" s="271">
        <v>1331897</v>
      </c>
      <c r="J105" s="271">
        <f>H105+I105</f>
        <v>5462287</v>
      </c>
      <c r="K105" s="271">
        <v>470000</v>
      </c>
      <c r="L105" s="97">
        <v>2011.8</v>
      </c>
      <c r="M105" s="97">
        <v>2011.07</v>
      </c>
      <c r="N105" s="96" t="s">
        <v>48</v>
      </c>
      <c r="O105" s="97" t="s">
        <v>372</v>
      </c>
      <c r="P105" s="97" t="s">
        <v>10</v>
      </c>
      <c r="Q105" s="187"/>
    </row>
    <row r="106" spans="1:17" s="237" customFormat="1" ht="23.1" customHeight="1">
      <c r="A106" s="101" t="s">
        <v>720</v>
      </c>
      <c r="B106" s="97" t="s">
        <v>818</v>
      </c>
      <c r="C106" s="79" t="s">
        <v>817</v>
      </c>
      <c r="D106" s="97" t="s">
        <v>783</v>
      </c>
      <c r="E106" s="97" t="s">
        <v>819</v>
      </c>
      <c r="F106" s="254" t="s">
        <v>820</v>
      </c>
      <c r="G106" s="97" t="s">
        <v>665</v>
      </c>
      <c r="H106" s="160">
        <v>1441893</v>
      </c>
      <c r="I106" s="160">
        <v>3280266</v>
      </c>
      <c r="J106" s="160">
        <f>H106+I106</f>
        <v>4722159</v>
      </c>
      <c r="K106" s="160">
        <v>123146</v>
      </c>
      <c r="L106" s="97">
        <v>2011.07</v>
      </c>
      <c r="M106" s="97">
        <v>2011.07</v>
      </c>
      <c r="N106" s="97" t="s">
        <v>666</v>
      </c>
      <c r="O106" s="97">
        <v>2015.12</v>
      </c>
      <c r="P106" s="97" t="s">
        <v>701</v>
      </c>
      <c r="Q106" s="255"/>
    </row>
    <row r="107" spans="1:17" s="237" customFormat="1" ht="23.1" customHeight="1">
      <c r="A107" s="101" t="s">
        <v>720</v>
      </c>
      <c r="B107" s="97" t="s">
        <v>818</v>
      </c>
      <c r="C107" s="79" t="s">
        <v>817</v>
      </c>
      <c r="D107" s="97" t="s">
        <v>685</v>
      </c>
      <c r="E107" s="97" t="s">
        <v>821</v>
      </c>
      <c r="F107" s="254" t="s">
        <v>822</v>
      </c>
      <c r="G107" s="97" t="s">
        <v>665</v>
      </c>
      <c r="H107" s="160">
        <v>573386</v>
      </c>
      <c r="I107" s="160">
        <v>3197459</v>
      </c>
      <c r="J107" s="160">
        <f>H107+I107</f>
        <v>3770845</v>
      </c>
      <c r="K107" s="160">
        <v>17589</v>
      </c>
      <c r="L107" s="97">
        <v>2011.07</v>
      </c>
      <c r="M107" s="97">
        <v>2011.07</v>
      </c>
      <c r="N107" s="97" t="s">
        <v>666</v>
      </c>
      <c r="O107" s="97">
        <v>2015.12</v>
      </c>
      <c r="P107" s="97" t="s">
        <v>701</v>
      </c>
      <c r="Q107" s="255"/>
    </row>
    <row r="108" spans="1:17" s="237" customFormat="1" ht="23.1" customHeight="1">
      <c r="A108" s="246" t="s">
        <v>763</v>
      </c>
      <c r="B108" s="247"/>
      <c r="C108" s="269">
        <f>COUNTA(C105:C107)</f>
        <v>3</v>
      </c>
      <c r="D108" s="247"/>
      <c r="E108" s="247"/>
      <c r="F108" s="256"/>
      <c r="G108" s="247"/>
      <c r="H108" s="283">
        <f>SUM(H105:H107)</f>
        <v>6145669</v>
      </c>
      <c r="I108" s="283">
        <f t="shared" ref="I108:K108" si="10">SUM(I105:I107)</f>
        <v>7809622</v>
      </c>
      <c r="J108" s="283">
        <f t="shared" si="10"/>
        <v>13955291</v>
      </c>
      <c r="K108" s="283">
        <f t="shared" si="10"/>
        <v>610735</v>
      </c>
      <c r="L108" s="247"/>
      <c r="M108" s="247"/>
      <c r="N108" s="247"/>
      <c r="O108" s="247"/>
      <c r="P108" s="247"/>
      <c r="Q108" s="253"/>
    </row>
    <row r="109" spans="1:17" s="237" customFormat="1" ht="23.1" customHeight="1">
      <c r="A109" s="101" t="s">
        <v>127</v>
      </c>
      <c r="B109" s="97" t="s">
        <v>128</v>
      </c>
      <c r="C109" s="79" t="s">
        <v>129</v>
      </c>
      <c r="D109" s="97" t="s">
        <v>130</v>
      </c>
      <c r="E109" s="97" t="s">
        <v>131</v>
      </c>
      <c r="F109" s="254" t="s">
        <v>132</v>
      </c>
      <c r="G109" s="97" t="s">
        <v>133</v>
      </c>
      <c r="H109" s="271">
        <v>8000</v>
      </c>
      <c r="I109" s="271">
        <v>0</v>
      </c>
      <c r="J109" s="271">
        <v>8000</v>
      </c>
      <c r="K109" s="271">
        <v>8000</v>
      </c>
      <c r="L109" s="97">
        <v>2011.08</v>
      </c>
      <c r="M109" s="97">
        <v>2011.08</v>
      </c>
      <c r="N109" s="96" t="s">
        <v>48</v>
      </c>
      <c r="O109" s="97">
        <v>2011.09</v>
      </c>
      <c r="P109" s="97" t="s">
        <v>10</v>
      </c>
      <c r="Q109" s="187"/>
    </row>
    <row r="110" spans="1:17" s="237" customFormat="1" ht="23.1" customHeight="1">
      <c r="A110" s="101" t="s">
        <v>127</v>
      </c>
      <c r="B110" s="97" t="s">
        <v>128</v>
      </c>
      <c r="C110" s="79" t="s">
        <v>129</v>
      </c>
      <c r="D110" s="97" t="s">
        <v>130</v>
      </c>
      <c r="E110" s="97" t="s">
        <v>134</v>
      </c>
      <c r="F110" s="254" t="s">
        <v>135</v>
      </c>
      <c r="G110" s="97" t="s">
        <v>133</v>
      </c>
      <c r="H110" s="271">
        <v>250000</v>
      </c>
      <c r="I110" s="271">
        <v>0</v>
      </c>
      <c r="J110" s="271">
        <v>250000</v>
      </c>
      <c r="K110" s="271">
        <v>250000</v>
      </c>
      <c r="L110" s="97">
        <v>2011.09</v>
      </c>
      <c r="M110" s="97">
        <v>2011.09</v>
      </c>
      <c r="N110" s="96"/>
      <c r="O110" s="97">
        <v>2011.12</v>
      </c>
      <c r="P110" s="97" t="s">
        <v>49</v>
      </c>
      <c r="Q110" s="187"/>
    </row>
    <row r="111" spans="1:17" s="237" customFormat="1" ht="23.1" customHeight="1">
      <c r="A111" s="95" t="s">
        <v>729</v>
      </c>
      <c r="B111" s="97"/>
      <c r="C111" s="105" t="s">
        <v>823</v>
      </c>
      <c r="D111" s="97" t="s">
        <v>824</v>
      </c>
      <c r="E111" s="96" t="s">
        <v>825</v>
      </c>
      <c r="F111" s="96" t="s">
        <v>826</v>
      </c>
      <c r="G111" s="97" t="s">
        <v>665</v>
      </c>
      <c r="H111" s="271">
        <v>87890</v>
      </c>
      <c r="I111" s="271">
        <v>4620</v>
      </c>
      <c r="J111" s="271">
        <f>H111+I111</f>
        <v>92510</v>
      </c>
      <c r="K111" s="271">
        <v>92510</v>
      </c>
      <c r="L111" s="97">
        <v>2011.07</v>
      </c>
      <c r="M111" s="97">
        <v>2011.07</v>
      </c>
      <c r="N111" s="96" t="s">
        <v>666</v>
      </c>
      <c r="O111" s="97">
        <v>2012.01</v>
      </c>
      <c r="P111" s="97" t="s">
        <v>701</v>
      </c>
      <c r="Q111" s="187"/>
    </row>
    <row r="112" spans="1:17" s="237" customFormat="1" ht="23.1" customHeight="1">
      <c r="A112" s="246" t="s">
        <v>763</v>
      </c>
      <c r="B112" s="247"/>
      <c r="C112" s="270">
        <f>COUNTA(C109:C111)</f>
        <v>3</v>
      </c>
      <c r="D112" s="247"/>
      <c r="E112" s="248"/>
      <c r="F112" s="248"/>
      <c r="G112" s="247"/>
      <c r="H112" s="282">
        <f>SUM(H109:H111)</f>
        <v>345890</v>
      </c>
      <c r="I112" s="282">
        <f t="shared" ref="I112:K112" si="11">SUM(I109:I111)</f>
        <v>4620</v>
      </c>
      <c r="J112" s="282">
        <f t="shared" si="11"/>
        <v>350510</v>
      </c>
      <c r="K112" s="282">
        <f t="shared" si="11"/>
        <v>350510</v>
      </c>
      <c r="L112" s="247"/>
      <c r="M112" s="247"/>
      <c r="N112" s="248"/>
      <c r="O112" s="247"/>
      <c r="P112" s="247"/>
      <c r="Q112" s="249"/>
    </row>
    <row r="113" spans="1:17" s="237" customFormat="1" ht="23.1" customHeight="1">
      <c r="A113" s="95" t="s">
        <v>671</v>
      </c>
      <c r="B113" s="97" t="s">
        <v>386</v>
      </c>
      <c r="C113" s="79" t="s">
        <v>827</v>
      </c>
      <c r="D113" s="97" t="s">
        <v>59</v>
      </c>
      <c r="E113" s="96" t="s">
        <v>389</v>
      </c>
      <c r="F113" s="239" t="s">
        <v>390</v>
      </c>
      <c r="G113" s="97" t="s">
        <v>47</v>
      </c>
      <c r="H113" s="271">
        <v>130000</v>
      </c>
      <c r="I113" s="271">
        <v>8000</v>
      </c>
      <c r="J113" s="271">
        <f>H113+I113</f>
        <v>138000</v>
      </c>
      <c r="K113" s="271">
        <v>130000</v>
      </c>
      <c r="L113" s="97">
        <v>2011.08</v>
      </c>
      <c r="M113" s="97">
        <v>2011.09</v>
      </c>
      <c r="N113" s="96"/>
      <c r="O113" s="97">
        <v>2011.11</v>
      </c>
      <c r="P113" s="97" t="s">
        <v>391</v>
      </c>
      <c r="Q113" s="187"/>
    </row>
    <row r="114" spans="1:17" s="237" customFormat="1" ht="23.1" customHeight="1">
      <c r="A114" s="101" t="s">
        <v>207</v>
      </c>
      <c r="B114" s="97" t="s">
        <v>778</v>
      </c>
      <c r="C114" s="79" t="s">
        <v>827</v>
      </c>
      <c r="D114" s="97" t="s">
        <v>59</v>
      </c>
      <c r="E114" s="96" t="s">
        <v>233</v>
      </c>
      <c r="F114" s="96" t="s">
        <v>234</v>
      </c>
      <c r="G114" s="97" t="s">
        <v>47</v>
      </c>
      <c r="H114" s="271">
        <v>700000</v>
      </c>
      <c r="I114" s="271">
        <v>0</v>
      </c>
      <c r="J114" s="271">
        <f>SUM(H114:I114)</f>
        <v>700000</v>
      </c>
      <c r="K114" s="271">
        <v>700000</v>
      </c>
      <c r="L114" s="97">
        <v>2011.08</v>
      </c>
      <c r="M114" s="97">
        <v>2011.08</v>
      </c>
      <c r="N114" s="96" t="s">
        <v>48</v>
      </c>
      <c r="O114" s="97">
        <v>2011.12</v>
      </c>
      <c r="P114" s="97" t="s">
        <v>49</v>
      </c>
      <c r="Q114" s="100"/>
    </row>
    <row r="115" spans="1:17" s="237" customFormat="1" ht="23.1" customHeight="1">
      <c r="A115" s="95" t="s">
        <v>671</v>
      </c>
      <c r="B115" s="97" t="s">
        <v>673</v>
      </c>
      <c r="C115" s="79" t="s">
        <v>250</v>
      </c>
      <c r="D115" s="97" t="s">
        <v>239</v>
      </c>
      <c r="E115" s="96" t="s">
        <v>384</v>
      </c>
      <c r="F115" s="239" t="s">
        <v>385</v>
      </c>
      <c r="G115" s="97" t="s">
        <v>47</v>
      </c>
      <c r="H115" s="271">
        <v>3953000</v>
      </c>
      <c r="I115" s="271">
        <v>1065000</v>
      </c>
      <c r="J115" s="271">
        <f>H115+I115</f>
        <v>5018000</v>
      </c>
      <c r="K115" s="271">
        <v>850000</v>
      </c>
      <c r="L115" s="97">
        <v>2011.08</v>
      </c>
      <c r="M115" s="97">
        <v>2011.09</v>
      </c>
      <c r="N115" s="96" t="s">
        <v>48</v>
      </c>
      <c r="O115" s="97">
        <v>2013.12</v>
      </c>
      <c r="P115" s="97" t="s">
        <v>49</v>
      </c>
      <c r="Q115" s="187"/>
    </row>
    <row r="116" spans="1:17" s="237" customFormat="1" ht="23.1" customHeight="1">
      <c r="A116" s="101" t="s">
        <v>207</v>
      </c>
      <c r="B116" s="97" t="s">
        <v>670</v>
      </c>
      <c r="C116" s="79" t="s">
        <v>250</v>
      </c>
      <c r="D116" s="97" t="s">
        <v>7</v>
      </c>
      <c r="E116" s="96" t="s">
        <v>251</v>
      </c>
      <c r="F116" s="96" t="s">
        <v>252</v>
      </c>
      <c r="G116" s="97" t="s">
        <v>47</v>
      </c>
      <c r="H116" s="271">
        <v>401246</v>
      </c>
      <c r="I116" s="271">
        <v>173152</v>
      </c>
      <c r="J116" s="271">
        <f>SUM(H116:I116)</f>
        <v>574398</v>
      </c>
      <c r="K116" s="271">
        <v>401246</v>
      </c>
      <c r="L116" s="97">
        <v>2011.08</v>
      </c>
      <c r="M116" s="97">
        <v>2011.08</v>
      </c>
      <c r="N116" s="96" t="s">
        <v>48</v>
      </c>
      <c r="O116" s="97">
        <v>2011.12</v>
      </c>
      <c r="P116" s="97" t="s">
        <v>49</v>
      </c>
      <c r="Q116" s="100"/>
    </row>
    <row r="117" spans="1:17" s="237" customFormat="1" ht="23.1" customHeight="1">
      <c r="A117" s="101" t="s">
        <v>207</v>
      </c>
      <c r="B117" s="97" t="s">
        <v>715</v>
      </c>
      <c r="C117" s="79" t="s">
        <v>827</v>
      </c>
      <c r="D117" s="97" t="s">
        <v>7</v>
      </c>
      <c r="E117" s="96" t="s">
        <v>245</v>
      </c>
      <c r="F117" s="96" t="s">
        <v>246</v>
      </c>
      <c r="G117" s="97" t="s">
        <v>47</v>
      </c>
      <c r="H117" s="271">
        <v>1060917</v>
      </c>
      <c r="I117" s="271">
        <v>439091</v>
      </c>
      <c r="J117" s="271">
        <f>SUM(H117:I117)</f>
        <v>1500008</v>
      </c>
      <c r="K117" s="271">
        <v>460295</v>
      </c>
      <c r="L117" s="97">
        <v>2011.07</v>
      </c>
      <c r="M117" s="97">
        <v>2011.07</v>
      </c>
      <c r="N117" s="96" t="s">
        <v>48</v>
      </c>
      <c r="O117" s="97">
        <v>2012.07</v>
      </c>
      <c r="P117" s="97" t="s">
        <v>10</v>
      </c>
      <c r="Q117" s="100"/>
    </row>
    <row r="118" spans="1:17" s="237" customFormat="1" ht="23.1" customHeight="1">
      <c r="A118" s="246" t="s">
        <v>763</v>
      </c>
      <c r="B118" s="247"/>
      <c r="C118" s="269">
        <f>COUNTA(C113:C117)</f>
        <v>5</v>
      </c>
      <c r="D118" s="247"/>
      <c r="E118" s="248"/>
      <c r="F118" s="248"/>
      <c r="G118" s="247"/>
      <c r="H118" s="282">
        <f>SUM(H113:H117)</f>
        <v>6245163</v>
      </c>
      <c r="I118" s="282">
        <f t="shared" ref="I118:K118" si="12">SUM(I113:I117)</f>
        <v>1685243</v>
      </c>
      <c r="J118" s="282">
        <f t="shared" si="12"/>
        <v>7930406</v>
      </c>
      <c r="K118" s="282">
        <f t="shared" si="12"/>
        <v>2541541</v>
      </c>
      <c r="L118" s="247"/>
      <c r="M118" s="247"/>
      <c r="N118" s="248"/>
      <c r="O118" s="247"/>
      <c r="P118" s="247"/>
      <c r="Q118" s="249"/>
    </row>
    <row r="119" spans="1:17" s="237" customFormat="1" ht="23.1" customHeight="1">
      <c r="A119" s="101" t="s">
        <v>828</v>
      </c>
      <c r="B119" s="97" t="s">
        <v>803</v>
      </c>
      <c r="C119" s="79" t="s">
        <v>225</v>
      </c>
      <c r="D119" s="97" t="s">
        <v>64</v>
      </c>
      <c r="E119" s="96" t="s">
        <v>226</v>
      </c>
      <c r="F119" s="96" t="s">
        <v>227</v>
      </c>
      <c r="G119" s="97" t="s">
        <v>47</v>
      </c>
      <c r="H119" s="271">
        <v>74200</v>
      </c>
      <c r="I119" s="271">
        <v>0</v>
      </c>
      <c r="J119" s="271">
        <f>SUM(H119:I119)</f>
        <v>74200</v>
      </c>
      <c r="K119" s="271">
        <v>74200</v>
      </c>
      <c r="L119" s="97">
        <v>2011.09</v>
      </c>
      <c r="M119" s="97">
        <v>2011.09</v>
      </c>
      <c r="N119" s="96" t="s">
        <v>48</v>
      </c>
      <c r="O119" s="97">
        <v>2011.12</v>
      </c>
      <c r="P119" s="97" t="s">
        <v>228</v>
      </c>
      <c r="Q119" s="100" t="s">
        <v>229</v>
      </c>
    </row>
    <row r="120" spans="1:17" s="237" customFormat="1" ht="23.1" customHeight="1">
      <c r="A120" s="101" t="s">
        <v>207</v>
      </c>
      <c r="B120" s="97" t="s">
        <v>829</v>
      </c>
      <c r="C120" s="79" t="s">
        <v>225</v>
      </c>
      <c r="D120" s="97" t="s">
        <v>64</v>
      </c>
      <c r="E120" s="96" t="s">
        <v>230</v>
      </c>
      <c r="F120" s="96" t="s">
        <v>231</v>
      </c>
      <c r="G120" s="97" t="s">
        <v>47</v>
      </c>
      <c r="H120" s="271">
        <v>27104</v>
      </c>
      <c r="I120" s="271">
        <v>0</v>
      </c>
      <c r="J120" s="271">
        <f>SUM(H120:I120)</f>
        <v>27104</v>
      </c>
      <c r="K120" s="271">
        <v>27104</v>
      </c>
      <c r="L120" s="97">
        <v>2011.08</v>
      </c>
      <c r="M120" s="97">
        <v>2011.08</v>
      </c>
      <c r="N120" s="96" t="s">
        <v>48</v>
      </c>
      <c r="O120" s="97">
        <v>2011.12</v>
      </c>
      <c r="P120" s="97" t="s">
        <v>10</v>
      </c>
      <c r="Q120" s="100" t="s">
        <v>229</v>
      </c>
    </row>
    <row r="121" spans="1:17" s="237" customFormat="1" ht="23.1" customHeight="1">
      <c r="A121" s="95" t="s">
        <v>830</v>
      </c>
      <c r="B121" s="97" t="s">
        <v>313</v>
      </c>
      <c r="C121" s="79" t="s">
        <v>831</v>
      </c>
      <c r="D121" s="97" t="s">
        <v>7</v>
      </c>
      <c r="E121" s="96" t="s">
        <v>314</v>
      </c>
      <c r="F121" s="96" t="s">
        <v>315</v>
      </c>
      <c r="G121" s="97" t="s">
        <v>47</v>
      </c>
      <c r="H121" s="271">
        <v>340600</v>
      </c>
      <c r="I121" s="271">
        <v>62000</v>
      </c>
      <c r="J121" s="271">
        <v>402600</v>
      </c>
      <c r="K121" s="271">
        <v>340600</v>
      </c>
      <c r="L121" s="97">
        <v>2011.07</v>
      </c>
      <c r="M121" s="97">
        <v>2011.07</v>
      </c>
      <c r="N121" s="96" t="s">
        <v>48</v>
      </c>
      <c r="O121" s="97">
        <v>2011.12</v>
      </c>
      <c r="P121" s="97" t="s">
        <v>832</v>
      </c>
      <c r="Q121" s="100" t="s">
        <v>229</v>
      </c>
    </row>
    <row r="122" spans="1:17" s="237" customFormat="1" ht="23.1" customHeight="1">
      <c r="A122" s="95" t="s">
        <v>833</v>
      </c>
      <c r="B122" s="97" t="s">
        <v>834</v>
      </c>
      <c r="C122" s="79" t="s">
        <v>831</v>
      </c>
      <c r="D122" s="97" t="s">
        <v>835</v>
      </c>
      <c r="E122" s="96" t="s">
        <v>836</v>
      </c>
      <c r="F122" s="239" t="s">
        <v>837</v>
      </c>
      <c r="G122" s="97" t="s">
        <v>838</v>
      </c>
      <c r="H122" s="271">
        <v>327676</v>
      </c>
      <c r="I122" s="271">
        <v>362173</v>
      </c>
      <c r="J122" s="271">
        <f>H122+I122</f>
        <v>689849</v>
      </c>
      <c r="K122" s="271">
        <v>80000</v>
      </c>
      <c r="L122" s="97">
        <v>2011.09</v>
      </c>
      <c r="M122" s="97">
        <v>2011.09</v>
      </c>
      <c r="N122" s="96" t="s">
        <v>839</v>
      </c>
      <c r="O122" s="97">
        <v>2012.12</v>
      </c>
      <c r="P122" s="97" t="s">
        <v>840</v>
      </c>
      <c r="Q122" s="187" t="s">
        <v>841</v>
      </c>
    </row>
    <row r="123" spans="1:17" s="237" customFormat="1" ht="23.1" customHeight="1">
      <c r="A123" s="95" t="s">
        <v>842</v>
      </c>
      <c r="B123" s="97" t="s">
        <v>843</v>
      </c>
      <c r="C123" s="79" t="s">
        <v>844</v>
      </c>
      <c r="D123" s="97" t="s">
        <v>7</v>
      </c>
      <c r="E123" s="96" t="s">
        <v>57</v>
      </c>
      <c r="F123" s="96" t="s">
        <v>58</v>
      </c>
      <c r="G123" s="97" t="s">
        <v>47</v>
      </c>
      <c r="H123" s="271">
        <v>438193</v>
      </c>
      <c r="I123" s="271">
        <v>272600</v>
      </c>
      <c r="J123" s="271">
        <v>710793</v>
      </c>
      <c r="K123" s="271">
        <v>438193</v>
      </c>
      <c r="L123" s="97">
        <v>2011.07</v>
      </c>
      <c r="M123" s="97">
        <v>2011.07</v>
      </c>
      <c r="N123" s="96" t="s">
        <v>48</v>
      </c>
      <c r="O123" s="97">
        <v>2011.12</v>
      </c>
      <c r="P123" s="97" t="s">
        <v>10</v>
      </c>
      <c r="Q123" s="187" t="s">
        <v>845</v>
      </c>
    </row>
    <row r="124" spans="1:17" s="237" customFormat="1" ht="23.1" customHeight="1">
      <c r="A124" s="257" t="s">
        <v>833</v>
      </c>
      <c r="B124" s="99" t="s">
        <v>846</v>
      </c>
      <c r="C124" s="79" t="s">
        <v>844</v>
      </c>
      <c r="D124" s="99" t="s">
        <v>835</v>
      </c>
      <c r="E124" s="172" t="s">
        <v>847</v>
      </c>
      <c r="F124" s="172" t="s">
        <v>848</v>
      </c>
      <c r="G124" s="99" t="s">
        <v>849</v>
      </c>
      <c r="H124" s="275">
        <f>J124-I124</f>
        <v>325281</v>
      </c>
      <c r="I124" s="275">
        <v>637142</v>
      </c>
      <c r="J124" s="275">
        <v>962423</v>
      </c>
      <c r="K124" s="275">
        <v>100000</v>
      </c>
      <c r="L124" s="99">
        <v>2011.08</v>
      </c>
      <c r="M124" s="99">
        <v>2011.08</v>
      </c>
      <c r="N124" s="96" t="s">
        <v>839</v>
      </c>
      <c r="O124" s="99">
        <v>2012.12</v>
      </c>
      <c r="P124" s="99" t="s">
        <v>832</v>
      </c>
      <c r="Q124" s="146" t="s">
        <v>841</v>
      </c>
    </row>
    <row r="125" spans="1:17" s="237" customFormat="1" ht="23.1" customHeight="1">
      <c r="A125" s="258" t="s">
        <v>850</v>
      </c>
      <c r="B125" s="259"/>
      <c r="C125" s="269">
        <f>COUNTA(C119:C124)</f>
        <v>6</v>
      </c>
      <c r="D125" s="259"/>
      <c r="E125" s="260"/>
      <c r="F125" s="260"/>
      <c r="G125" s="259"/>
      <c r="H125" s="286">
        <f>SUM(H119:H124)</f>
        <v>1533054</v>
      </c>
      <c r="I125" s="286">
        <f t="shared" ref="I125:K125" si="13">SUM(I119:I124)</f>
        <v>1333915</v>
      </c>
      <c r="J125" s="286">
        <f t="shared" si="13"/>
        <v>2866969</v>
      </c>
      <c r="K125" s="286">
        <f t="shared" si="13"/>
        <v>1060097</v>
      </c>
      <c r="L125" s="259"/>
      <c r="M125" s="259"/>
      <c r="N125" s="261"/>
      <c r="O125" s="259"/>
      <c r="P125" s="259"/>
      <c r="Q125" s="262"/>
    </row>
    <row r="126" spans="1:17" s="237" customFormat="1" ht="23.1" customHeight="1">
      <c r="A126" s="263" t="s">
        <v>851</v>
      </c>
      <c r="B126" s="97" t="s">
        <v>852</v>
      </c>
      <c r="C126" s="79" t="s">
        <v>853</v>
      </c>
      <c r="D126" s="97" t="s">
        <v>835</v>
      </c>
      <c r="E126" s="97" t="s">
        <v>854</v>
      </c>
      <c r="F126" s="97" t="s">
        <v>855</v>
      </c>
      <c r="G126" s="97" t="s">
        <v>838</v>
      </c>
      <c r="H126" s="160">
        <v>543000</v>
      </c>
      <c r="I126" s="160">
        <v>536205</v>
      </c>
      <c r="J126" s="160">
        <f>SUM(H126:I126)</f>
        <v>1079205</v>
      </c>
      <c r="K126" s="160">
        <v>66000</v>
      </c>
      <c r="L126" s="97">
        <v>2011.08</v>
      </c>
      <c r="M126" s="97">
        <v>2011.08</v>
      </c>
      <c r="N126" s="97" t="s">
        <v>839</v>
      </c>
      <c r="O126" s="97">
        <v>2015.12</v>
      </c>
      <c r="P126" s="97" t="s">
        <v>832</v>
      </c>
      <c r="Q126" s="103"/>
    </row>
    <row r="127" spans="1:17" s="237" customFormat="1" ht="23.1" customHeight="1">
      <c r="A127" s="95" t="s">
        <v>856</v>
      </c>
      <c r="B127" s="97"/>
      <c r="C127" s="79" t="s">
        <v>857</v>
      </c>
      <c r="D127" s="97" t="s">
        <v>858</v>
      </c>
      <c r="E127" s="96" t="s">
        <v>859</v>
      </c>
      <c r="F127" s="239" t="s">
        <v>860</v>
      </c>
      <c r="G127" s="97" t="s">
        <v>838</v>
      </c>
      <c r="H127" s="271">
        <v>137764</v>
      </c>
      <c r="I127" s="271">
        <v>0</v>
      </c>
      <c r="J127" s="271">
        <f>H127+I127</f>
        <v>137764</v>
      </c>
      <c r="K127" s="271">
        <f>H127</f>
        <v>137764</v>
      </c>
      <c r="L127" s="97">
        <v>2011.07</v>
      </c>
      <c r="M127" s="97">
        <v>2011.07</v>
      </c>
      <c r="N127" s="96" t="s">
        <v>839</v>
      </c>
      <c r="O127" s="97">
        <v>2017.12</v>
      </c>
      <c r="P127" s="97" t="s">
        <v>832</v>
      </c>
      <c r="Q127" s="187"/>
    </row>
    <row r="128" spans="1:17" s="237" customFormat="1" ht="23.1" customHeight="1">
      <c r="A128" s="101" t="s">
        <v>861</v>
      </c>
      <c r="B128" s="97" t="s">
        <v>862</v>
      </c>
      <c r="C128" s="105" t="s">
        <v>863</v>
      </c>
      <c r="D128" s="97" t="s">
        <v>864</v>
      </c>
      <c r="E128" s="96" t="s">
        <v>865</v>
      </c>
      <c r="F128" s="236" t="s">
        <v>866</v>
      </c>
      <c r="G128" s="97" t="s">
        <v>867</v>
      </c>
      <c r="H128" s="274">
        <v>30000</v>
      </c>
      <c r="I128" s="274">
        <v>40000</v>
      </c>
      <c r="J128" s="274">
        <f>SUM(H128:I128)</f>
        <v>70000</v>
      </c>
      <c r="K128" s="274">
        <v>7000</v>
      </c>
      <c r="L128" s="97">
        <v>2011.09</v>
      </c>
      <c r="M128" s="97">
        <v>2011.08</v>
      </c>
      <c r="N128" s="96"/>
      <c r="O128" s="97">
        <v>2011.09</v>
      </c>
      <c r="P128" s="97" t="s">
        <v>868</v>
      </c>
      <c r="Q128" s="187"/>
    </row>
    <row r="129" spans="1:17" s="237" customFormat="1" ht="23.1" customHeight="1">
      <c r="A129" s="95" t="s">
        <v>842</v>
      </c>
      <c r="B129" s="97" t="s">
        <v>869</v>
      </c>
      <c r="C129" s="79" t="s">
        <v>50</v>
      </c>
      <c r="D129" s="97" t="s">
        <v>51</v>
      </c>
      <c r="E129" s="96" t="s">
        <v>52</v>
      </c>
      <c r="F129" s="96" t="s">
        <v>53</v>
      </c>
      <c r="G129" s="97" t="s">
        <v>13</v>
      </c>
      <c r="H129" s="271">
        <v>216000</v>
      </c>
      <c r="I129" s="271">
        <v>0</v>
      </c>
      <c r="J129" s="271">
        <v>216000</v>
      </c>
      <c r="K129" s="271">
        <v>216000</v>
      </c>
      <c r="L129" s="97">
        <v>2011.08</v>
      </c>
      <c r="M129" s="97">
        <v>2011.08</v>
      </c>
      <c r="N129" s="96" t="s">
        <v>48</v>
      </c>
      <c r="O129" s="97">
        <v>2011.11</v>
      </c>
      <c r="P129" s="97" t="s">
        <v>10</v>
      </c>
      <c r="Q129" s="100"/>
    </row>
    <row r="130" spans="1:17" s="237" customFormat="1" ht="23.1" customHeight="1">
      <c r="A130" s="95" t="s">
        <v>870</v>
      </c>
      <c r="B130" s="97"/>
      <c r="C130" s="79" t="s">
        <v>871</v>
      </c>
      <c r="D130" s="97" t="s">
        <v>864</v>
      </c>
      <c r="E130" s="96" t="s">
        <v>872</v>
      </c>
      <c r="F130" s="264" t="s">
        <v>873</v>
      </c>
      <c r="G130" s="97" t="s">
        <v>838</v>
      </c>
      <c r="H130" s="271">
        <v>270000</v>
      </c>
      <c r="I130" s="271">
        <v>0</v>
      </c>
      <c r="J130" s="271">
        <f>H130+I130</f>
        <v>270000</v>
      </c>
      <c r="K130" s="271">
        <v>270000</v>
      </c>
      <c r="L130" s="97">
        <v>2011.9</v>
      </c>
      <c r="M130" s="97">
        <v>2011.9</v>
      </c>
      <c r="N130" s="96" t="s">
        <v>839</v>
      </c>
      <c r="O130" s="97">
        <v>2011.12</v>
      </c>
      <c r="P130" s="131" t="s">
        <v>874</v>
      </c>
      <c r="Q130" s="187"/>
    </row>
    <row r="131" spans="1:17" s="267" customFormat="1" ht="23.1" customHeight="1" thickBot="1">
      <c r="A131" s="265" t="s">
        <v>875</v>
      </c>
      <c r="B131" s="152"/>
      <c r="C131" s="266">
        <f>COUNTA(C126:C130)</f>
        <v>5</v>
      </c>
      <c r="D131" s="152"/>
      <c r="E131" s="148"/>
      <c r="F131" s="148"/>
      <c r="G131" s="170"/>
      <c r="H131" s="167">
        <f>SUM(H126:H130)</f>
        <v>1196764</v>
      </c>
      <c r="I131" s="167">
        <f t="shared" ref="I131:K131" si="14">SUM(I126:I130)</f>
        <v>576205</v>
      </c>
      <c r="J131" s="167">
        <f t="shared" si="14"/>
        <v>1772969</v>
      </c>
      <c r="K131" s="167">
        <f t="shared" si="14"/>
        <v>696764</v>
      </c>
      <c r="L131" s="147"/>
      <c r="M131" s="170"/>
      <c r="N131" s="147"/>
      <c r="O131" s="170"/>
      <c r="P131" s="147"/>
      <c r="Q131" s="150"/>
    </row>
    <row r="132" spans="1:17" s="267" customFormat="1" ht="40.5" customHeight="1">
      <c r="A132" s="328" t="s">
        <v>876</v>
      </c>
      <c r="B132" s="328"/>
      <c r="C132" s="328"/>
      <c r="D132" s="328"/>
      <c r="E132" s="328"/>
      <c r="F132" s="328"/>
      <c r="G132" s="328"/>
      <c r="H132" s="328"/>
      <c r="I132" s="328"/>
      <c r="J132" s="284"/>
      <c r="K132" s="284"/>
      <c r="M132" s="268"/>
      <c r="O132" s="268"/>
    </row>
  </sheetData>
  <sortState ref="A1:Q116">
    <sortCondition ref="C1"/>
  </sortState>
  <mergeCells count="15">
    <mergeCell ref="A6:B6"/>
    <mergeCell ref="A132:I132"/>
    <mergeCell ref="A1:Q1"/>
    <mergeCell ref="A4:B4"/>
    <mergeCell ref="C4:C5"/>
    <mergeCell ref="D4:D5"/>
    <mergeCell ref="E4:E5"/>
    <mergeCell ref="F4:F5"/>
    <mergeCell ref="G4:G5"/>
    <mergeCell ref="H4:J4"/>
    <mergeCell ref="K4:K5"/>
    <mergeCell ref="L4:L5"/>
    <mergeCell ref="M4:O5"/>
    <mergeCell ref="P4:P5"/>
    <mergeCell ref="Q4:Q5"/>
  </mergeCells>
  <phoneticPr fontId="1" type="noConversion"/>
  <pageMargins left="0.23622047244094491" right="0.23622047244094491" top="0.74803149606299213" bottom="0.6692913385826772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9"/>
  <sheetViews>
    <sheetView zoomScale="90" zoomScaleNormal="90" workbookViewId="0">
      <selection sqref="A1:J1"/>
    </sheetView>
  </sheetViews>
  <sheetFormatPr defaultRowHeight="13.5"/>
  <cols>
    <col min="1" max="1" width="8.25" style="29" customWidth="1"/>
    <col min="2" max="2" width="8.625" style="171" customWidth="1"/>
    <col min="3" max="3" width="11.25" style="30" customWidth="1"/>
    <col min="4" max="4" width="22.375" style="30" customWidth="1"/>
    <col min="5" max="5" width="17.125" style="30" customWidth="1"/>
    <col min="6" max="6" width="34.875" style="31" customWidth="1"/>
    <col min="7" max="7" width="8.125" style="168" customWidth="1"/>
    <col min="8" max="8" width="6.125" style="171" customWidth="1"/>
    <col min="9" max="9" width="14.75" style="29" customWidth="1"/>
    <col min="10" max="10" width="11.125" style="29" customWidth="1"/>
    <col min="11" max="11" width="11.125" style="17" customWidth="1"/>
    <col min="12" max="255" width="9" style="17"/>
    <col min="256" max="256" width="7.5" style="17" customWidth="1"/>
    <col min="257" max="257" width="8" style="17" customWidth="1"/>
    <col min="258" max="258" width="8.625" style="17" customWidth="1"/>
    <col min="259" max="259" width="22.5" style="17" customWidth="1"/>
    <col min="260" max="260" width="18.375" style="17" customWidth="1"/>
    <col min="261" max="261" width="27.75" style="17" customWidth="1"/>
    <col min="262" max="262" width="8.125" style="17" customWidth="1"/>
    <col min="263" max="263" width="9.875" style="17" customWidth="1"/>
    <col min="264" max="265" width="14.875" style="17" customWidth="1"/>
    <col min="266" max="266" width="11.125" style="17" customWidth="1"/>
    <col min="267" max="511" width="9" style="17"/>
    <col min="512" max="512" width="7.5" style="17" customWidth="1"/>
    <col min="513" max="513" width="8" style="17" customWidth="1"/>
    <col min="514" max="514" width="8.625" style="17" customWidth="1"/>
    <col min="515" max="515" width="22.5" style="17" customWidth="1"/>
    <col min="516" max="516" width="18.375" style="17" customWidth="1"/>
    <col min="517" max="517" width="27.75" style="17" customWidth="1"/>
    <col min="518" max="518" width="8.125" style="17" customWidth="1"/>
    <col min="519" max="519" width="9.875" style="17" customWidth="1"/>
    <col min="520" max="521" width="14.875" style="17" customWidth="1"/>
    <col min="522" max="522" width="11.125" style="17" customWidth="1"/>
    <col min="523" max="767" width="9" style="17"/>
    <col min="768" max="768" width="7.5" style="17" customWidth="1"/>
    <col min="769" max="769" width="8" style="17" customWidth="1"/>
    <col min="770" max="770" width="8.625" style="17" customWidth="1"/>
    <col min="771" max="771" width="22.5" style="17" customWidth="1"/>
    <col min="772" max="772" width="18.375" style="17" customWidth="1"/>
    <col min="773" max="773" width="27.75" style="17" customWidth="1"/>
    <col min="774" max="774" width="8.125" style="17" customWidth="1"/>
    <col min="775" max="775" width="9.875" style="17" customWidth="1"/>
    <col min="776" max="777" width="14.875" style="17" customWidth="1"/>
    <col min="778" max="778" width="11.125" style="17" customWidth="1"/>
    <col min="779" max="1023" width="9" style="17"/>
    <col min="1024" max="1024" width="7.5" style="17" customWidth="1"/>
    <col min="1025" max="1025" width="8" style="17" customWidth="1"/>
    <col min="1026" max="1026" width="8.625" style="17" customWidth="1"/>
    <col min="1027" max="1027" width="22.5" style="17" customWidth="1"/>
    <col min="1028" max="1028" width="18.375" style="17" customWidth="1"/>
    <col min="1029" max="1029" width="27.75" style="17" customWidth="1"/>
    <col min="1030" max="1030" width="8.125" style="17" customWidth="1"/>
    <col min="1031" max="1031" width="9.875" style="17" customWidth="1"/>
    <col min="1032" max="1033" width="14.875" style="17" customWidth="1"/>
    <col min="1034" max="1034" width="11.125" style="17" customWidth="1"/>
    <col min="1035" max="1279" width="9" style="17"/>
    <col min="1280" max="1280" width="7.5" style="17" customWidth="1"/>
    <col min="1281" max="1281" width="8" style="17" customWidth="1"/>
    <col min="1282" max="1282" width="8.625" style="17" customWidth="1"/>
    <col min="1283" max="1283" width="22.5" style="17" customWidth="1"/>
    <col min="1284" max="1284" width="18.375" style="17" customWidth="1"/>
    <col min="1285" max="1285" width="27.75" style="17" customWidth="1"/>
    <col min="1286" max="1286" width="8.125" style="17" customWidth="1"/>
    <col min="1287" max="1287" width="9.875" style="17" customWidth="1"/>
    <col min="1288" max="1289" width="14.875" style="17" customWidth="1"/>
    <col min="1290" max="1290" width="11.125" style="17" customWidth="1"/>
    <col min="1291" max="1535" width="9" style="17"/>
    <col min="1536" max="1536" width="7.5" style="17" customWidth="1"/>
    <col min="1537" max="1537" width="8" style="17" customWidth="1"/>
    <col min="1538" max="1538" width="8.625" style="17" customWidth="1"/>
    <col min="1539" max="1539" width="22.5" style="17" customWidth="1"/>
    <col min="1540" max="1540" width="18.375" style="17" customWidth="1"/>
    <col min="1541" max="1541" width="27.75" style="17" customWidth="1"/>
    <col min="1542" max="1542" width="8.125" style="17" customWidth="1"/>
    <col min="1543" max="1543" width="9.875" style="17" customWidth="1"/>
    <col min="1544" max="1545" width="14.875" style="17" customWidth="1"/>
    <col min="1546" max="1546" width="11.125" style="17" customWidth="1"/>
    <col min="1547" max="1791" width="9" style="17"/>
    <col min="1792" max="1792" width="7.5" style="17" customWidth="1"/>
    <col min="1793" max="1793" width="8" style="17" customWidth="1"/>
    <col min="1794" max="1794" width="8.625" style="17" customWidth="1"/>
    <col min="1795" max="1795" width="22.5" style="17" customWidth="1"/>
    <col min="1796" max="1796" width="18.375" style="17" customWidth="1"/>
    <col min="1797" max="1797" width="27.75" style="17" customWidth="1"/>
    <col min="1798" max="1798" width="8.125" style="17" customWidth="1"/>
    <col min="1799" max="1799" width="9.875" style="17" customWidth="1"/>
    <col min="1800" max="1801" width="14.875" style="17" customWidth="1"/>
    <col min="1802" max="1802" width="11.125" style="17" customWidth="1"/>
    <col min="1803" max="2047" width="9" style="17"/>
    <col min="2048" max="2048" width="7.5" style="17" customWidth="1"/>
    <col min="2049" max="2049" width="8" style="17" customWidth="1"/>
    <col min="2050" max="2050" width="8.625" style="17" customWidth="1"/>
    <col min="2051" max="2051" width="22.5" style="17" customWidth="1"/>
    <col min="2052" max="2052" width="18.375" style="17" customWidth="1"/>
    <col min="2053" max="2053" width="27.75" style="17" customWidth="1"/>
    <col min="2054" max="2054" width="8.125" style="17" customWidth="1"/>
    <col min="2055" max="2055" width="9.875" style="17" customWidth="1"/>
    <col min="2056" max="2057" width="14.875" style="17" customWidth="1"/>
    <col min="2058" max="2058" width="11.125" style="17" customWidth="1"/>
    <col min="2059" max="2303" width="9" style="17"/>
    <col min="2304" max="2304" width="7.5" style="17" customWidth="1"/>
    <col min="2305" max="2305" width="8" style="17" customWidth="1"/>
    <col min="2306" max="2306" width="8.625" style="17" customWidth="1"/>
    <col min="2307" max="2307" width="22.5" style="17" customWidth="1"/>
    <col min="2308" max="2308" width="18.375" style="17" customWidth="1"/>
    <col min="2309" max="2309" width="27.75" style="17" customWidth="1"/>
    <col min="2310" max="2310" width="8.125" style="17" customWidth="1"/>
    <col min="2311" max="2311" width="9.875" style="17" customWidth="1"/>
    <col min="2312" max="2313" width="14.875" style="17" customWidth="1"/>
    <col min="2314" max="2314" width="11.125" style="17" customWidth="1"/>
    <col min="2315" max="2559" width="9" style="17"/>
    <col min="2560" max="2560" width="7.5" style="17" customWidth="1"/>
    <col min="2561" max="2561" width="8" style="17" customWidth="1"/>
    <col min="2562" max="2562" width="8.625" style="17" customWidth="1"/>
    <col min="2563" max="2563" width="22.5" style="17" customWidth="1"/>
    <col min="2564" max="2564" width="18.375" style="17" customWidth="1"/>
    <col min="2565" max="2565" width="27.75" style="17" customWidth="1"/>
    <col min="2566" max="2566" width="8.125" style="17" customWidth="1"/>
    <col min="2567" max="2567" width="9.875" style="17" customWidth="1"/>
    <col min="2568" max="2569" width="14.875" style="17" customWidth="1"/>
    <col min="2570" max="2570" width="11.125" style="17" customWidth="1"/>
    <col min="2571" max="2815" width="9" style="17"/>
    <col min="2816" max="2816" width="7.5" style="17" customWidth="1"/>
    <col min="2817" max="2817" width="8" style="17" customWidth="1"/>
    <col min="2818" max="2818" width="8.625" style="17" customWidth="1"/>
    <col min="2819" max="2819" width="22.5" style="17" customWidth="1"/>
    <col min="2820" max="2820" width="18.375" style="17" customWidth="1"/>
    <col min="2821" max="2821" width="27.75" style="17" customWidth="1"/>
    <col min="2822" max="2822" width="8.125" style="17" customWidth="1"/>
    <col min="2823" max="2823" width="9.875" style="17" customWidth="1"/>
    <col min="2824" max="2825" width="14.875" style="17" customWidth="1"/>
    <col min="2826" max="2826" width="11.125" style="17" customWidth="1"/>
    <col min="2827" max="3071" width="9" style="17"/>
    <col min="3072" max="3072" width="7.5" style="17" customWidth="1"/>
    <col min="3073" max="3073" width="8" style="17" customWidth="1"/>
    <col min="3074" max="3074" width="8.625" style="17" customWidth="1"/>
    <col min="3075" max="3075" width="22.5" style="17" customWidth="1"/>
    <col min="3076" max="3076" width="18.375" style="17" customWidth="1"/>
    <col min="3077" max="3077" width="27.75" style="17" customWidth="1"/>
    <col min="3078" max="3078" width="8.125" style="17" customWidth="1"/>
    <col min="3079" max="3079" width="9.875" style="17" customWidth="1"/>
    <col min="3080" max="3081" width="14.875" style="17" customWidth="1"/>
    <col min="3082" max="3082" width="11.125" style="17" customWidth="1"/>
    <col min="3083" max="3327" width="9" style="17"/>
    <col min="3328" max="3328" width="7.5" style="17" customWidth="1"/>
    <col min="3329" max="3329" width="8" style="17" customWidth="1"/>
    <col min="3330" max="3330" width="8.625" style="17" customWidth="1"/>
    <col min="3331" max="3331" width="22.5" style="17" customWidth="1"/>
    <col min="3332" max="3332" width="18.375" style="17" customWidth="1"/>
    <col min="3333" max="3333" width="27.75" style="17" customWidth="1"/>
    <col min="3334" max="3334" width="8.125" style="17" customWidth="1"/>
    <col min="3335" max="3335" width="9.875" style="17" customWidth="1"/>
    <col min="3336" max="3337" width="14.875" style="17" customWidth="1"/>
    <col min="3338" max="3338" width="11.125" style="17" customWidth="1"/>
    <col min="3339" max="3583" width="9" style="17"/>
    <col min="3584" max="3584" width="7.5" style="17" customWidth="1"/>
    <col min="3585" max="3585" width="8" style="17" customWidth="1"/>
    <col min="3586" max="3586" width="8.625" style="17" customWidth="1"/>
    <col min="3587" max="3587" width="22.5" style="17" customWidth="1"/>
    <col min="3588" max="3588" width="18.375" style="17" customWidth="1"/>
    <col min="3589" max="3589" width="27.75" style="17" customWidth="1"/>
    <col min="3590" max="3590" width="8.125" style="17" customWidth="1"/>
    <col min="3591" max="3591" width="9.875" style="17" customWidth="1"/>
    <col min="3592" max="3593" width="14.875" style="17" customWidth="1"/>
    <col min="3594" max="3594" width="11.125" style="17" customWidth="1"/>
    <col min="3595" max="3839" width="9" style="17"/>
    <col min="3840" max="3840" width="7.5" style="17" customWidth="1"/>
    <col min="3841" max="3841" width="8" style="17" customWidth="1"/>
    <col min="3842" max="3842" width="8.625" style="17" customWidth="1"/>
    <col min="3843" max="3843" width="22.5" style="17" customWidth="1"/>
    <col min="3844" max="3844" width="18.375" style="17" customWidth="1"/>
    <col min="3845" max="3845" width="27.75" style="17" customWidth="1"/>
    <col min="3846" max="3846" width="8.125" style="17" customWidth="1"/>
    <col min="3847" max="3847" width="9.875" style="17" customWidth="1"/>
    <col min="3848" max="3849" width="14.875" style="17" customWidth="1"/>
    <col min="3850" max="3850" width="11.125" style="17" customWidth="1"/>
    <col min="3851" max="4095" width="9" style="17"/>
    <col min="4096" max="4096" width="7.5" style="17" customWidth="1"/>
    <col min="4097" max="4097" width="8" style="17" customWidth="1"/>
    <col min="4098" max="4098" width="8.625" style="17" customWidth="1"/>
    <col min="4099" max="4099" width="22.5" style="17" customWidth="1"/>
    <col min="4100" max="4100" width="18.375" style="17" customWidth="1"/>
    <col min="4101" max="4101" width="27.75" style="17" customWidth="1"/>
    <col min="4102" max="4102" width="8.125" style="17" customWidth="1"/>
    <col min="4103" max="4103" width="9.875" style="17" customWidth="1"/>
    <col min="4104" max="4105" width="14.875" style="17" customWidth="1"/>
    <col min="4106" max="4106" width="11.125" style="17" customWidth="1"/>
    <col min="4107" max="4351" width="9" style="17"/>
    <col min="4352" max="4352" width="7.5" style="17" customWidth="1"/>
    <col min="4353" max="4353" width="8" style="17" customWidth="1"/>
    <col min="4354" max="4354" width="8.625" style="17" customWidth="1"/>
    <col min="4355" max="4355" width="22.5" style="17" customWidth="1"/>
    <col min="4356" max="4356" width="18.375" style="17" customWidth="1"/>
    <col min="4357" max="4357" width="27.75" style="17" customWidth="1"/>
    <col min="4358" max="4358" width="8.125" style="17" customWidth="1"/>
    <col min="4359" max="4359" width="9.875" style="17" customWidth="1"/>
    <col min="4360" max="4361" width="14.875" style="17" customWidth="1"/>
    <col min="4362" max="4362" width="11.125" style="17" customWidth="1"/>
    <col min="4363" max="4607" width="9" style="17"/>
    <col min="4608" max="4608" width="7.5" style="17" customWidth="1"/>
    <col min="4609" max="4609" width="8" style="17" customWidth="1"/>
    <col min="4610" max="4610" width="8.625" style="17" customWidth="1"/>
    <col min="4611" max="4611" width="22.5" style="17" customWidth="1"/>
    <col min="4612" max="4612" width="18.375" style="17" customWidth="1"/>
    <col min="4613" max="4613" width="27.75" style="17" customWidth="1"/>
    <col min="4614" max="4614" width="8.125" style="17" customWidth="1"/>
    <col min="4615" max="4615" width="9.875" style="17" customWidth="1"/>
    <col min="4616" max="4617" width="14.875" style="17" customWidth="1"/>
    <col min="4618" max="4618" width="11.125" style="17" customWidth="1"/>
    <col min="4619" max="4863" width="9" style="17"/>
    <col min="4864" max="4864" width="7.5" style="17" customWidth="1"/>
    <col min="4865" max="4865" width="8" style="17" customWidth="1"/>
    <col min="4866" max="4866" width="8.625" style="17" customWidth="1"/>
    <col min="4867" max="4867" width="22.5" style="17" customWidth="1"/>
    <col min="4868" max="4868" width="18.375" style="17" customWidth="1"/>
    <col min="4869" max="4869" width="27.75" style="17" customWidth="1"/>
    <col min="4870" max="4870" width="8.125" style="17" customWidth="1"/>
    <col min="4871" max="4871" width="9.875" style="17" customWidth="1"/>
    <col min="4872" max="4873" width="14.875" style="17" customWidth="1"/>
    <col min="4874" max="4874" width="11.125" style="17" customWidth="1"/>
    <col min="4875" max="5119" width="9" style="17"/>
    <col min="5120" max="5120" width="7.5" style="17" customWidth="1"/>
    <col min="5121" max="5121" width="8" style="17" customWidth="1"/>
    <col min="5122" max="5122" width="8.625" style="17" customWidth="1"/>
    <col min="5123" max="5123" width="22.5" style="17" customWidth="1"/>
    <col min="5124" max="5124" width="18.375" style="17" customWidth="1"/>
    <col min="5125" max="5125" width="27.75" style="17" customWidth="1"/>
    <col min="5126" max="5126" width="8.125" style="17" customWidth="1"/>
    <col min="5127" max="5127" width="9.875" style="17" customWidth="1"/>
    <col min="5128" max="5129" width="14.875" style="17" customWidth="1"/>
    <col min="5130" max="5130" width="11.125" style="17" customWidth="1"/>
    <col min="5131" max="5375" width="9" style="17"/>
    <col min="5376" max="5376" width="7.5" style="17" customWidth="1"/>
    <col min="5377" max="5377" width="8" style="17" customWidth="1"/>
    <col min="5378" max="5378" width="8.625" style="17" customWidth="1"/>
    <col min="5379" max="5379" width="22.5" style="17" customWidth="1"/>
    <col min="5380" max="5380" width="18.375" style="17" customWidth="1"/>
    <col min="5381" max="5381" width="27.75" style="17" customWidth="1"/>
    <col min="5382" max="5382" width="8.125" style="17" customWidth="1"/>
    <col min="5383" max="5383" width="9.875" style="17" customWidth="1"/>
    <col min="5384" max="5385" width="14.875" style="17" customWidth="1"/>
    <col min="5386" max="5386" width="11.125" style="17" customWidth="1"/>
    <col min="5387" max="5631" width="9" style="17"/>
    <col min="5632" max="5632" width="7.5" style="17" customWidth="1"/>
    <col min="5633" max="5633" width="8" style="17" customWidth="1"/>
    <col min="5634" max="5634" width="8.625" style="17" customWidth="1"/>
    <col min="5635" max="5635" width="22.5" style="17" customWidth="1"/>
    <col min="5636" max="5636" width="18.375" style="17" customWidth="1"/>
    <col min="5637" max="5637" width="27.75" style="17" customWidth="1"/>
    <col min="5638" max="5638" width="8.125" style="17" customWidth="1"/>
    <col min="5639" max="5639" width="9.875" style="17" customWidth="1"/>
    <col min="5640" max="5641" width="14.875" style="17" customWidth="1"/>
    <col min="5642" max="5642" width="11.125" style="17" customWidth="1"/>
    <col min="5643" max="5887" width="9" style="17"/>
    <col min="5888" max="5888" width="7.5" style="17" customWidth="1"/>
    <col min="5889" max="5889" width="8" style="17" customWidth="1"/>
    <col min="5890" max="5890" width="8.625" style="17" customWidth="1"/>
    <col min="5891" max="5891" width="22.5" style="17" customWidth="1"/>
    <col min="5892" max="5892" width="18.375" style="17" customWidth="1"/>
    <col min="5893" max="5893" width="27.75" style="17" customWidth="1"/>
    <col min="5894" max="5894" width="8.125" style="17" customWidth="1"/>
    <col min="5895" max="5895" width="9.875" style="17" customWidth="1"/>
    <col min="5896" max="5897" width="14.875" style="17" customWidth="1"/>
    <col min="5898" max="5898" width="11.125" style="17" customWidth="1"/>
    <col min="5899" max="6143" width="9" style="17"/>
    <col min="6144" max="6144" width="7.5" style="17" customWidth="1"/>
    <col min="6145" max="6145" width="8" style="17" customWidth="1"/>
    <col min="6146" max="6146" width="8.625" style="17" customWidth="1"/>
    <col min="6147" max="6147" width="22.5" style="17" customWidth="1"/>
    <col min="6148" max="6148" width="18.375" style="17" customWidth="1"/>
    <col min="6149" max="6149" width="27.75" style="17" customWidth="1"/>
    <col min="6150" max="6150" width="8.125" style="17" customWidth="1"/>
    <col min="6151" max="6151" width="9.875" style="17" customWidth="1"/>
    <col min="6152" max="6153" width="14.875" style="17" customWidth="1"/>
    <col min="6154" max="6154" width="11.125" style="17" customWidth="1"/>
    <col min="6155" max="6399" width="9" style="17"/>
    <col min="6400" max="6400" width="7.5" style="17" customWidth="1"/>
    <col min="6401" max="6401" width="8" style="17" customWidth="1"/>
    <col min="6402" max="6402" width="8.625" style="17" customWidth="1"/>
    <col min="6403" max="6403" width="22.5" style="17" customWidth="1"/>
    <col min="6404" max="6404" width="18.375" style="17" customWidth="1"/>
    <col min="6405" max="6405" width="27.75" style="17" customWidth="1"/>
    <col min="6406" max="6406" width="8.125" style="17" customWidth="1"/>
    <col min="6407" max="6407" width="9.875" style="17" customWidth="1"/>
    <col min="6408" max="6409" width="14.875" style="17" customWidth="1"/>
    <col min="6410" max="6410" width="11.125" style="17" customWidth="1"/>
    <col min="6411" max="6655" width="9" style="17"/>
    <col min="6656" max="6656" width="7.5" style="17" customWidth="1"/>
    <col min="6657" max="6657" width="8" style="17" customWidth="1"/>
    <col min="6658" max="6658" width="8.625" style="17" customWidth="1"/>
    <col min="6659" max="6659" width="22.5" style="17" customWidth="1"/>
    <col min="6660" max="6660" width="18.375" style="17" customWidth="1"/>
    <col min="6661" max="6661" width="27.75" style="17" customWidth="1"/>
    <col min="6662" max="6662" width="8.125" style="17" customWidth="1"/>
    <col min="6663" max="6663" width="9.875" style="17" customWidth="1"/>
    <col min="6664" max="6665" width="14.875" style="17" customWidth="1"/>
    <col min="6666" max="6666" width="11.125" style="17" customWidth="1"/>
    <col min="6667" max="6911" width="9" style="17"/>
    <col min="6912" max="6912" width="7.5" style="17" customWidth="1"/>
    <col min="6913" max="6913" width="8" style="17" customWidth="1"/>
    <col min="6914" max="6914" width="8.625" style="17" customWidth="1"/>
    <col min="6915" max="6915" width="22.5" style="17" customWidth="1"/>
    <col min="6916" max="6916" width="18.375" style="17" customWidth="1"/>
    <col min="6917" max="6917" width="27.75" style="17" customWidth="1"/>
    <col min="6918" max="6918" width="8.125" style="17" customWidth="1"/>
    <col min="6919" max="6919" width="9.875" style="17" customWidth="1"/>
    <col min="6920" max="6921" width="14.875" style="17" customWidth="1"/>
    <col min="6922" max="6922" width="11.125" style="17" customWidth="1"/>
    <col min="6923" max="7167" width="9" style="17"/>
    <col min="7168" max="7168" width="7.5" style="17" customWidth="1"/>
    <col min="7169" max="7169" width="8" style="17" customWidth="1"/>
    <col min="7170" max="7170" width="8.625" style="17" customWidth="1"/>
    <col min="7171" max="7171" width="22.5" style="17" customWidth="1"/>
    <col min="7172" max="7172" width="18.375" style="17" customWidth="1"/>
    <col min="7173" max="7173" width="27.75" style="17" customWidth="1"/>
    <col min="7174" max="7174" width="8.125" style="17" customWidth="1"/>
    <col min="7175" max="7175" width="9.875" style="17" customWidth="1"/>
    <col min="7176" max="7177" width="14.875" style="17" customWidth="1"/>
    <col min="7178" max="7178" width="11.125" style="17" customWidth="1"/>
    <col min="7179" max="7423" width="9" style="17"/>
    <col min="7424" max="7424" width="7.5" style="17" customWidth="1"/>
    <col min="7425" max="7425" width="8" style="17" customWidth="1"/>
    <col min="7426" max="7426" width="8.625" style="17" customWidth="1"/>
    <col min="7427" max="7427" width="22.5" style="17" customWidth="1"/>
    <col min="7428" max="7428" width="18.375" style="17" customWidth="1"/>
    <col min="7429" max="7429" width="27.75" style="17" customWidth="1"/>
    <col min="7430" max="7430" width="8.125" style="17" customWidth="1"/>
    <col min="7431" max="7431" width="9.875" style="17" customWidth="1"/>
    <col min="7432" max="7433" width="14.875" style="17" customWidth="1"/>
    <col min="7434" max="7434" width="11.125" style="17" customWidth="1"/>
    <col min="7435" max="7679" width="9" style="17"/>
    <col min="7680" max="7680" width="7.5" style="17" customWidth="1"/>
    <col min="7681" max="7681" width="8" style="17" customWidth="1"/>
    <col min="7682" max="7682" width="8.625" style="17" customWidth="1"/>
    <col min="7683" max="7683" width="22.5" style="17" customWidth="1"/>
    <col min="7684" max="7684" width="18.375" style="17" customWidth="1"/>
    <col min="7685" max="7685" width="27.75" style="17" customWidth="1"/>
    <col min="7686" max="7686" width="8.125" style="17" customWidth="1"/>
    <col min="7687" max="7687" width="9.875" style="17" customWidth="1"/>
    <col min="7688" max="7689" width="14.875" style="17" customWidth="1"/>
    <col min="7690" max="7690" width="11.125" style="17" customWidth="1"/>
    <col min="7691" max="7935" width="9" style="17"/>
    <col min="7936" max="7936" width="7.5" style="17" customWidth="1"/>
    <col min="7937" max="7937" width="8" style="17" customWidth="1"/>
    <col min="7938" max="7938" width="8.625" style="17" customWidth="1"/>
    <col min="7939" max="7939" width="22.5" style="17" customWidth="1"/>
    <col min="7940" max="7940" width="18.375" style="17" customWidth="1"/>
    <col min="7941" max="7941" width="27.75" style="17" customWidth="1"/>
    <col min="7942" max="7942" width="8.125" style="17" customWidth="1"/>
    <col min="7943" max="7943" width="9.875" style="17" customWidth="1"/>
    <col min="7944" max="7945" width="14.875" style="17" customWidth="1"/>
    <col min="7946" max="7946" width="11.125" style="17" customWidth="1"/>
    <col min="7947" max="8191" width="9" style="17"/>
    <col min="8192" max="8192" width="7.5" style="17" customWidth="1"/>
    <col min="8193" max="8193" width="8" style="17" customWidth="1"/>
    <col min="8194" max="8194" width="8.625" style="17" customWidth="1"/>
    <col min="8195" max="8195" width="22.5" style="17" customWidth="1"/>
    <col min="8196" max="8196" width="18.375" style="17" customWidth="1"/>
    <col min="8197" max="8197" width="27.75" style="17" customWidth="1"/>
    <col min="8198" max="8198" width="8.125" style="17" customWidth="1"/>
    <col min="8199" max="8199" width="9.875" style="17" customWidth="1"/>
    <col min="8200" max="8201" width="14.875" style="17" customWidth="1"/>
    <col min="8202" max="8202" width="11.125" style="17" customWidth="1"/>
    <col min="8203" max="8447" width="9" style="17"/>
    <col min="8448" max="8448" width="7.5" style="17" customWidth="1"/>
    <col min="8449" max="8449" width="8" style="17" customWidth="1"/>
    <col min="8450" max="8450" width="8.625" style="17" customWidth="1"/>
    <col min="8451" max="8451" width="22.5" style="17" customWidth="1"/>
    <col min="8452" max="8452" width="18.375" style="17" customWidth="1"/>
    <col min="8453" max="8453" width="27.75" style="17" customWidth="1"/>
    <col min="8454" max="8454" width="8.125" style="17" customWidth="1"/>
    <col min="8455" max="8455" width="9.875" style="17" customWidth="1"/>
    <col min="8456" max="8457" width="14.875" style="17" customWidth="1"/>
    <col min="8458" max="8458" width="11.125" style="17" customWidth="1"/>
    <col min="8459" max="8703" width="9" style="17"/>
    <col min="8704" max="8704" width="7.5" style="17" customWidth="1"/>
    <col min="8705" max="8705" width="8" style="17" customWidth="1"/>
    <col min="8706" max="8706" width="8.625" style="17" customWidth="1"/>
    <col min="8707" max="8707" width="22.5" style="17" customWidth="1"/>
    <col min="8708" max="8708" width="18.375" style="17" customWidth="1"/>
    <col min="8709" max="8709" width="27.75" style="17" customWidth="1"/>
    <col min="8710" max="8710" width="8.125" style="17" customWidth="1"/>
    <col min="8711" max="8711" width="9.875" style="17" customWidth="1"/>
    <col min="8712" max="8713" width="14.875" style="17" customWidth="1"/>
    <col min="8714" max="8714" width="11.125" style="17" customWidth="1"/>
    <col min="8715" max="8959" width="9" style="17"/>
    <col min="8960" max="8960" width="7.5" style="17" customWidth="1"/>
    <col min="8961" max="8961" width="8" style="17" customWidth="1"/>
    <col min="8962" max="8962" width="8.625" style="17" customWidth="1"/>
    <col min="8963" max="8963" width="22.5" style="17" customWidth="1"/>
    <col min="8964" max="8964" width="18.375" style="17" customWidth="1"/>
    <col min="8965" max="8965" width="27.75" style="17" customWidth="1"/>
    <col min="8966" max="8966" width="8.125" style="17" customWidth="1"/>
    <col min="8967" max="8967" width="9.875" style="17" customWidth="1"/>
    <col min="8968" max="8969" width="14.875" style="17" customWidth="1"/>
    <col min="8970" max="8970" width="11.125" style="17" customWidth="1"/>
    <col min="8971" max="9215" width="9" style="17"/>
    <col min="9216" max="9216" width="7.5" style="17" customWidth="1"/>
    <col min="9217" max="9217" width="8" style="17" customWidth="1"/>
    <col min="9218" max="9218" width="8.625" style="17" customWidth="1"/>
    <col min="9219" max="9219" width="22.5" style="17" customWidth="1"/>
    <col min="9220" max="9220" width="18.375" style="17" customWidth="1"/>
    <col min="9221" max="9221" width="27.75" style="17" customWidth="1"/>
    <col min="9222" max="9222" width="8.125" style="17" customWidth="1"/>
    <col min="9223" max="9223" width="9.875" style="17" customWidth="1"/>
    <col min="9224" max="9225" width="14.875" style="17" customWidth="1"/>
    <col min="9226" max="9226" width="11.125" style="17" customWidth="1"/>
    <col min="9227" max="9471" width="9" style="17"/>
    <col min="9472" max="9472" width="7.5" style="17" customWidth="1"/>
    <col min="9473" max="9473" width="8" style="17" customWidth="1"/>
    <col min="9474" max="9474" width="8.625" style="17" customWidth="1"/>
    <col min="9475" max="9475" width="22.5" style="17" customWidth="1"/>
    <col min="9476" max="9476" width="18.375" style="17" customWidth="1"/>
    <col min="9477" max="9477" width="27.75" style="17" customWidth="1"/>
    <col min="9478" max="9478" width="8.125" style="17" customWidth="1"/>
    <col min="9479" max="9479" width="9.875" style="17" customWidth="1"/>
    <col min="9480" max="9481" width="14.875" style="17" customWidth="1"/>
    <col min="9482" max="9482" width="11.125" style="17" customWidth="1"/>
    <col min="9483" max="9727" width="9" style="17"/>
    <col min="9728" max="9728" width="7.5" style="17" customWidth="1"/>
    <col min="9729" max="9729" width="8" style="17" customWidth="1"/>
    <col min="9730" max="9730" width="8.625" style="17" customWidth="1"/>
    <col min="9731" max="9731" width="22.5" style="17" customWidth="1"/>
    <col min="9732" max="9732" width="18.375" style="17" customWidth="1"/>
    <col min="9733" max="9733" width="27.75" style="17" customWidth="1"/>
    <col min="9734" max="9734" width="8.125" style="17" customWidth="1"/>
    <col min="9735" max="9735" width="9.875" style="17" customWidth="1"/>
    <col min="9736" max="9737" width="14.875" style="17" customWidth="1"/>
    <col min="9738" max="9738" width="11.125" style="17" customWidth="1"/>
    <col min="9739" max="9983" width="9" style="17"/>
    <col min="9984" max="9984" width="7.5" style="17" customWidth="1"/>
    <col min="9985" max="9985" width="8" style="17" customWidth="1"/>
    <col min="9986" max="9986" width="8.625" style="17" customWidth="1"/>
    <col min="9987" max="9987" width="22.5" style="17" customWidth="1"/>
    <col min="9988" max="9988" width="18.375" style="17" customWidth="1"/>
    <col min="9989" max="9989" width="27.75" style="17" customWidth="1"/>
    <col min="9990" max="9990" width="8.125" style="17" customWidth="1"/>
    <col min="9991" max="9991" width="9.875" style="17" customWidth="1"/>
    <col min="9992" max="9993" width="14.875" style="17" customWidth="1"/>
    <col min="9994" max="9994" width="11.125" style="17" customWidth="1"/>
    <col min="9995" max="10239" width="9" style="17"/>
    <col min="10240" max="10240" width="7.5" style="17" customWidth="1"/>
    <col min="10241" max="10241" width="8" style="17" customWidth="1"/>
    <col min="10242" max="10242" width="8.625" style="17" customWidth="1"/>
    <col min="10243" max="10243" width="22.5" style="17" customWidth="1"/>
    <col min="10244" max="10244" width="18.375" style="17" customWidth="1"/>
    <col min="10245" max="10245" width="27.75" style="17" customWidth="1"/>
    <col min="10246" max="10246" width="8.125" style="17" customWidth="1"/>
    <col min="10247" max="10247" width="9.875" style="17" customWidth="1"/>
    <col min="10248" max="10249" width="14.875" style="17" customWidth="1"/>
    <col min="10250" max="10250" width="11.125" style="17" customWidth="1"/>
    <col min="10251" max="10495" width="9" style="17"/>
    <col min="10496" max="10496" width="7.5" style="17" customWidth="1"/>
    <col min="10497" max="10497" width="8" style="17" customWidth="1"/>
    <col min="10498" max="10498" width="8.625" style="17" customWidth="1"/>
    <col min="10499" max="10499" width="22.5" style="17" customWidth="1"/>
    <col min="10500" max="10500" width="18.375" style="17" customWidth="1"/>
    <col min="10501" max="10501" width="27.75" style="17" customWidth="1"/>
    <col min="10502" max="10502" width="8.125" style="17" customWidth="1"/>
    <col min="10503" max="10503" width="9.875" style="17" customWidth="1"/>
    <col min="10504" max="10505" width="14.875" style="17" customWidth="1"/>
    <col min="10506" max="10506" width="11.125" style="17" customWidth="1"/>
    <col min="10507" max="10751" width="9" style="17"/>
    <col min="10752" max="10752" width="7.5" style="17" customWidth="1"/>
    <col min="10753" max="10753" width="8" style="17" customWidth="1"/>
    <col min="10754" max="10754" width="8.625" style="17" customWidth="1"/>
    <col min="10755" max="10755" width="22.5" style="17" customWidth="1"/>
    <col min="10756" max="10756" width="18.375" style="17" customWidth="1"/>
    <col min="10757" max="10757" width="27.75" style="17" customWidth="1"/>
    <col min="10758" max="10758" width="8.125" style="17" customWidth="1"/>
    <col min="10759" max="10759" width="9.875" style="17" customWidth="1"/>
    <col min="10760" max="10761" width="14.875" style="17" customWidth="1"/>
    <col min="10762" max="10762" width="11.125" style="17" customWidth="1"/>
    <col min="10763" max="11007" width="9" style="17"/>
    <col min="11008" max="11008" width="7.5" style="17" customWidth="1"/>
    <col min="11009" max="11009" width="8" style="17" customWidth="1"/>
    <col min="11010" max="11010" width="8.625" style="17" customWidth="1"/>
    <col min="11011" max="11011" width="22.5" style="17" customWidth="1"/>
    <col min="11012" max="11012" width="18.375" style="17" customWidth="1"/>
    <col min="11013" max="11013" width="27.75" style="17" customWidth="1"/>
    <col min="11014" max="11014" width="8.125" style="17" customWidth="1"/>
    <col min="11015" max="11015" width="9.875" style="17" customWidth="1"/>
    <col min="11016" max="11017" width="14.875" style="17" customWidth="1"/>
    <col min="11018" max="11018" width="11.125" style="17" customWidth="1"/>
    <col min="11019" max="11263" width="9" style="17"/>
    <col min="11264" max="11264" width="7.5" style="17" customWidth="1"/>
    <col min="11265" max="11265" width="8" style="17" customWidth="1"/>
    <col min="11266" max="11266" width="8.625" style="17" customWidth="1"/>
    <col min="11267" max="11267" width="22.5" style="17" customWidth="1"/>
    <col min="11268" max="11268" width="18.375" style="17" customWidth="1"/>
    <col min="11269" max="11269" width="27.75" style="17" customWidth="1"/>
    <col min="11270" max="11270" width="8.125" style="17" customWidth="1"/>
    <col min="11271" max="11271" width="9.875" style="17" customWidth="1"/>
    <col min="11272" max="11273" width="14.875" style="17" customWidth="1"/>
    <col min="11274" max="11274" width="11.125" style="17" customWidth="1"/>
    <col min="11275" max="11519" width="9" style="17"/>
    <col min="11520" max="11520" width="7.5" style="17" customWidth="1"/>
    <col min="11521" max="11521" width="8" style="17" customWidth="1"/>
    <col min="11522" max="11522" width="8.625" style="17" customWidth="1"/>
    <col min="11523" max="11523" width="22.5" style="17" customWidth="1"/>
    <col min="11524" max="11524" width="18.375" style="17" customWidth="1"/>
    <col min="11525" max="11525" width="27.75" style="17" customWidth="1"/>
    <col min="11526" max="11526" width="8.125" style="17" customWidth="1"/>
    <col min="11527" max="11527" width="9.875" style="17" customWidth="1"/>
    <col min="11528" max="11529" width="14.875" style="17" customWidth="1"/>
    <col min="11530" max="11530" width="11.125" style="17" customWidth="1"/>
    <col min="11531" max="11775" width="9" style="17"/>
    <col min="11776" max="11776" width="7.5" style="17" customWidth="1"/>
    <col min="11777" max="11777" width="8" style="17" customWidth="1"/>
    <col min="11778" max="11778" width="8.625" style="17" customWidth="1"/>
    <col min="11779" max="11779" width="22.5" style="17" customWidth="1"/>
    <col min="11780" max="11780" width="18.375" style="17" customWidth="1"/>
    <col min="11781" max="11781" width="27.75" style="17" customWidth="1"/>
    <col min="11782" max="11782" width="8.125" style="17" customWidth="1"/>
    <col min="11783" max="11783" width="9.875" style="17" customWidth="1"/>
    <col min="11784" max="11785" width="14.875" style="17" customWidth="1"/>
    <col min="11786" max="11786" width="11.125" style="17" customWidth="1"/>
    <col min="11787" max="12031" width="9" style="17"/>
    <col min="12032" max="12032" width="7.5" style="17" customWidth="1"/>
    <col min="12033" max="12033" width="8" style="17" customWidth="1"/>
    <col min="12034" max="12034" width="8.625" style="17" customWidth="1"/>
    <col min="12035" max="12035" width="22.5" style="17" customWidth="1"/>
    <col min="12036" max="12036" width="18.375" style="17" customWidth="1"/>
    <col min="12037" max="12037" width="27.75" style="17" customWidth="1"/>
    <col min="12038" max="12038" width="8.125" style="17" customWidth="1"/>
    <col min="12039" max="12039" width="9.875" style="17" customWidth="1"/>
    <col min="12040" max="12041" width="14.875" style="17" customWidth="1"/>
    <col min="12042" max="12042" width="11.125" style="17" customWidth="1"/>
    <col min="12043" max="12287" width="9" style="17"/>
    <col min="12288" max="12288" width="7.5" style="17" customWidth="1"/>
    <col min="12289" max="12289" width="8" style="17" customWidth="1"/>
    <col min="12290" max="12290" width="8.625" style="17" customWidth="1"/>
    <col min="12291" max="12291" width="22.5" style="17" customWidth="1"/>
    <col min="12292" max="12292" width="18.375" style="17" customWidth="1"/>
    <col min="12293" max="12293" width="27.75" style="17" customWidth="1"/>
    <col min="12294" max="12294" width="8.125" style="17" customWidth="1"/>
    <col min="12295" max="12295" width="9.875" style="17" customWidth="1"/>
    <col min="12296" max="12297" width="14.875" style="17" customWidth="1"/>
    <col min="12298" max="12298" width="11.125" style="17" customWidth="1"/>
    <col min="12299" max="12543" width="9" style="17"/>
    <col min="12544" max="12544" width="7.5" style="17" customWidth="1"/>
    <col min="12545" max="12545" width="8" style="17" customWidth="1"/>
    <col min="12546" max="12546" width="8.625" style="17" customWidth="1"/>
    <col min="12547" max="12547" width="22.5" style="17" customWidth="1"/>
    <col min="12548" max="12548" width="18.375" style="17" customWidth="1"/>
    <col min="12549" max="12549" width="27.75" style="17" customWidth="1"/>
    <col min="12550" max="12550" width="8.125" style="17" customWidth="1"/>
    <col min="12551" max="12551" width="9.875" style="17" customWidth="1"/>
    <col min="12552" max="12553" width="14.875" style="17" customWidth="1"/>
    <col min="12554" max="12554" width="11.125" style="17" customWidth="1"/>
    <col min="12555" max="12799" width="9" style="17"/>
    <col min="12800" max="12800" width="7.5" style="17" customWidth="1"/>
    <col min="12801" max="12801" width="8" style="17" customWidth="1"/>
    <col min="12802" max="12802" width="8.625" style="17" customWidth="1"/>
    <col min="12803" max="12803" width="22.5" style="17" customWidth="1"/>
    <col min="12804" max="12804" width="18.375" style="17" customWidth="1"/>
    <col min="12805" max="12805" width="27.75" style="17" customWidth="1"/>
    <col min="12806" max="12806" width="8.125" style="17" customWidth="1"/>
    <col min="12807" max="12807" width="9.875" style="17" customWidth="1"/>
    <col min="12808" max="12809" width="14.875" style="17" customWidth="1"/>
    <col min="12810" max="12810" width="11.125" style="17" customWidth="1"/>
    <col min="12811" max="13055" width="9" style="17"/>
    <col min="13056" max="13056" width="7.5" style="17" customWidth="1"/>
    <col min="13057" max="13057" width="8" style="17" customWidth="1"/>
    <col min="13058" max="13058" width="8.625" style="17" customWidth="1"/>
    <col min="13059" max="13059" width="22.5" style="17" customWidth="1"/>
    <col min="13060" max="13060" width="18.375" style="17" customWidth="1"/>
    <col min="13061" max="13061" width="27.75" style="17" customWidth="1"/>
    <col min="13062" max="13062" width="8.125" style="17" customWidth="1"/>
    <col min="13063" max="13063" width="9.875" style="17" customWidth="1"/>
    <col min="13064" max="13065" width="14.875" style="17" customWidth="1"/>
    <col min="13066" max="13066" width="11.125" style="17" customWidth="1"/>
    <col min="13067" max="13311" width="9" style="17"/>
    <col min="13312" max="13312" width="7.5" style="17" customWidth="1"/>
    <col min="13313" max="13313" width="8" style="17" customWidth="1"/>
    <col min="13314" max="13314" width="8.625" style="17" customWidth="1"/>
    <col min="13315" max="13315" width="22.5" style="17" customWidth="1"/>
    <col min="13316" max="13316" width="18.375" style="17" customWidth="1"/>
    <col min="13317" max="13317" width="27.75" style="17" customWidth="1"/>
    <col min="13318" max="13318" width="8.125" style="17" customWidth="1"/>
    <col min="13319" max="13319" width="9.875" style="17" customWidth="1"/>
    <col min="13320" max="13321" width="14.875" style="17" customWidth="1"/>
    <col min="13322" max="13322" width="11.125" style="17" customWidth="1"/>
    <col min="13323" max="13567" width="9" style="17"/>
    <col min="13568" max="13568" width="7.5" style="17" customWidth="1"/>
    <col min="13569" max="13569" width="8" style="17" customWidth="1"/>
    <col min="13570" max="13570" width="8.625" style="17" customWidth="1"/>
    <col min="13571" max="13571" width="22.5" style="17" customWidth="1"/>
    <col min="13572" max="13572" width="18.375" style="17" customWidth="1"/>
    <col min="13573" max="13573" width="27.75" style="17" customWidth="1"/>
    <col min="13574" max="13574" width="8.125" style="17" customWidth="1"/>
    <col min="13575" max="13575" width="9.875" style="17" customWidth="1"/>
    <col min="13576" max="13577" width="14.875" style="17" customWidth="1"/>
    <col min="13578" max="13578" width="11.125" style="17" customWidth="1"/>
    <col min="13579" max="13823" width="9" style="17"/>
    <col min="13824" max="13824" width="7.5" style="17" customWidth="1"/>
    <col min="13825" max="13825" width="8" style="17" customWidth="1"/>
    <col min="13826" max="13826" width="8.625" style="17" customWidth="1"/>
    <col min="13827" max="13827" width="22.5" style="17" customWidth="1"/>
    <col min="13828" max="13828" width="18.375" style="17" customWidth="1"/>
    <col min="13829" max="13829" width="27.75" style="17" customWidth="1"/>
    <col min="13830" max="13830" width="8.125" style="17" customWidth="1"/>
    <col min="13831" max="13831" width="9.875" style="17" customWidth="1"/>
    <col min="13832" max="13833" width="14.875" style="17" customWidth="1"/>
    <col min="13834" max="13834" width="11.125" style="17" customWidth="1"/>
    <col min="13835" max="14079" width="9" style="17"/>
    <col min="14080" max="14080" width="7.5" style="17" customWidth="1"/>
    <col min="14081" max="14081" width="8" style="17" customWidth="1"/>
    <col min="14082" max="14082" width="8.625" style="17" customWidth="1"/>
    <col min="14083" max="14083" width="22.5" style="17" customWidth="1"/>
    <col min="14084" max="14084" width="18.375" style="17" customWidth="1"/>
    <col min="14085" max="14085" width="27.75" style="17" customWidth="1"/>
    <col min="14086" max="14086" width="8.125" style="17" customWidth="1"/>
    <col min="14087" max="14087" width="9.875" style="17" customWidth="1"/>
    <col min="14088" max="14089" width="14.875" style="17" customWidth="1"/>
    <col min="14090" max="14090" width="11.125" style="17" customWidth="1"/>
    <col min="14091" max="14335" width="9" style="17"/>
    <col min="14336" max="14336" width="7.5" style="17" customWidth="1"/>
    <col min="14337" max="14337" width="8" style="17" customWidth="1"/>
    <col min="14338" max="14338" width="8.625" style="17" customWidth="1"/>
    <col min="14339" max="14339" width="22.5" style="17" customWidth="1"/>
    <col min="14340" max="14340" width="18.375" style="17" customWidth="1"/>
    <col min="14341" max="14341" width="27.75" style="17" customWidth="1"/>
    <col min="14342" max="14342" width="8.125" style="17" customWidth="1"/>
    <col min="14343" max="14343" width="9.875" style="17" customWidth="1"/>
    <col min="14344" max="14345" width="14.875" style="17" customWidth="1"/>
    <col min="14346" max="14346" width="11.125" style="17" customWidth="1"/>
    <col min="14347" max="14591" width="9" style="17"/>
    <col min="14592" max="14592" width="7.5" style="17" customWidth="1"/>
    <col min="14593" max="14593" width="8" style="17" customWidth="1"/>
    <col min="14594" max="14594" width="8.625" style="17" customWidth="1"/>
    <col min="14595" max="14595" width="22.5" style="17" customWidth="1"/>
    <col min="14596" max="14596" width="18.375" style="17" customWidth="1"/>
    <col min="14597" max="14597" width="27.75" style="17" customWidth="1"/>
    <col min="14598" max="14598" width="8.125" style="17" customWidth="1"/>
    <col min="14599" max="14599" width="9.875" style="17" customWidth="1"/>
    <col min="14600" max="14601" width="14.875" style="17" customWidth="1"/>
    <col min="14602" max="14602" width="11.125" style="17" customWidth="1"/>
    <col min="14603" max="14847" width="9" style="17"/>
    <col min="14848" max="14848" width="7.5" style="17" customWidth="1"/>
    <col min="14849" max="14849" width="8" style="17" customWidth="1"/>
    <col min="14850" max="14850" width="8.625" style="17" customWidth="1"/>
    <col min="14851" max="14851" width="22.5" style="17" customWidth="1"/>
    <col min="14852" max="14852" width="18.375" style="17" customWidth="1"/>
    <col min="14853" max="14853" width="27.75" style="17" customWidth="1"/>
    <col min="14854" max="14854" width="8.125" style="17" customWidth="1"/>
    <col min="14855" max="14855" width="9.875" style="17" customWidth="1"/>
    <col min="14856" max="14857" width="14.875" style="17" customWidth="1"/>
    <col min="14858" max="14858" width="11.125" style="17" customWidth="1"/>
    <col min="14859" max="15103" width="9" style="17"/>
    <col min="15104" max="15104" width="7.5" style="17" customWidth="1"/>
    <col min="15105" max="15105" width="8" style="17" customWidth="1"/>
    <col min="15106" max="15106" width="8.625" style="17" customWidth="1"/>
    <col min="15107" max="15107" width="22.5" style="17" customWidth="1"/>
    <col min="15108" max="15108" width="18.375" style="17" customWidth="1"/>
    <col min="15109" max="15109" width="27.75" style="17" customWidth="1"/>
    <col min="15110" max="15110" width="8.125" style="17" customWidth="1"/>
    <col min="15111" max="15111" width="9.875" style="17" customWidth="1"/>
    <col min="15112" max="15113" width="14.875" style="17" customWidth="1"/>
    <col min="15114" max="15114" width="11.125" style="17" customWidth="1"/>
    <col min="15115" max="15359" width="9" style="17"/>
    <col min="15360" max="15360" width="7.5" style="17" customWidth="1"/>
    <col min="15361" max="15361" width="8" style="17" customWidth="1"/>
    <col min="15362" max="15362" width="8.625" style="17" customWidth="1"/>
    <col min="15363" max="15363" width="22.5" style="17" customWidth="1"/>
    <col min="15364" max="15364" width="18.375" style="17" customWidth="1"/>
    <col min="15365" max="15365" width="27.75" style="17" customWidth="1"/>
    <col min="15366" max="15366" width="8.125" style="17" customWidth="1"/>
    <col min="15367" max="15367" width="9.875" style="17" customWidth="1"/>
    <col min="15368" max="15369" width="14.875" style="17" customWidth="1"/>
    <col min="15370" max="15370" width="11.125" style="17" customWidth="1"/>
    <col min="15371" max="15615" width="9" style="17"/>
    <col min="15616" max="15616" width="7.5" style="17" customWidth="1"/>
    <col min="15617" max="15617" width="8" style="17" customWidth="1"/>
    <col min="15618" max="15618" width="8.625" style="17" customWidth="1"/>
    <col min="15619" max="15619" width="22.5" style="17" customWidth="1"/>
    <col min="15620" max="15620" width="18.375" style="17" customWidth="1"/>
    <col min="15621" max="15621" width="27.75" style="17" customWidth="1"/>
    <col min="15622" max="15622" width="8.125" style="17" customWidth="1"/>
    <col min="15623" max="15623" width="9.875" style="17" customWidth="1"/>
    <col min="15624" max="15625" width="14.875" style="17" customWidth="1"/>
    <col min="15626" max="15626" width="11.125" style="17" customWidth="1"/>
    <col min="15627" max="15871" width="9" style="17"/>
    <col min="15872" max="15872" width="7.5" style="17" customWidth="1"/>
    <col min="15873" max="15873" width="8" style="17" customWidth="1"/>
    <col min="15874" max="15874" width="8.625" style="17" customWidth="1"/>
    <col min="15875" max="15875" width="22.5" style="17" customWidth="1"/>
    <col min="15876" max="15876" width="18.375" style="17" customWidth="1"/>
    <col min="15877" max="15877" width="27.75" style="17" customWidth="1"/>
    <col min="15878" max="15878" width="8.125" style="17" customWidth="1"/>
    <col min="15879" max="15879" width="9.875" style="17" customWidth="1"/>
    <col min="15880" max="15881" width="14.875" style="17" customWidth="1"/>
    <col min="15882" max="15882" width="11.125" style="17" customWidth="1"/>
    <col min="15883" max="16127" width="9" style="17"/>
    <col min="16128" max="16128" width="7.5" style="17" customWidth="1"/>
    <col min="16129" max="16129" width="8" style="17" customWidth="1"/>
    <col min="16130" max="16130" width="8.625" style="17" customWidth="1"/>
    <col min="16131" max="16131" width="22.5" style="17" customWidth="1"/>
    <col min="16132" max="16132" width="18.375" style="17" customWidth="1"/>
    <col min="16133" max="16133" width="27.75" style="17" customWidth="1"/>
    <col min="16134" max="16134" width="8.125" style="17" customWidth="1"/>
    <col min="16135" max="16135" width="9.875" style="17" customWidth="1"/>
    <col min="16136" max="16137" width="14.875" style="17" customWidth="1"/>
    <col min="16138" max="16138" width="11.125" style="17" customWidth="1"/>
    <col min="16139" max="16384" width="9" style="17"/>
  </cols>
  <sheetData>
    <row r="1" spans="1:11" ht="25.5">
      <c r="A1" s="346" t="s">
        <v>40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1" ht="16.5" customHeight="1">
      <c r="A2" s="25"/>
      <c r="B2" s="169"/>
      <c r="C2" s="26"/>
      <c r="D2" s="26"/>
      <c r="E2" s="26"/>
      <c r="F2" s="27"/>
      <c r="G2" s="158"/>
      <c r="H2" s="169"/>
      <c r="I2" s="25"/>
      <c r="J2" s="352" t="s">
        <v>0</v>
      </c>
      <c r="K2" s="352"/>
    </row>
    <row r="3" spans="1:11" s="13" customFormat="1" ht="17.25" customHeight="1" thickBot="1">
      <c r="A3" s="5"/>
      <c r="B3" s="174"/>
      <c r="C3" s="6"/>
      <c r="D3" s="6"/>
      <c r="E3" s="6"/>
      <c r="F3" s="12"/>
      <c r="G3" s="159"/>
      <c r="H3" s="7"/>
      <c r="I3" s="5"/>
      <c r="J3" s="353"/>
      <c r="K3" s="353"/>
    </row>
    <row r="4" spans="1:11" s="16" customFormat="1" ht="23.25" customHeight="1">
      <c r="A4" s="344" t="s">
        <v>1</v>
      </c>
      <c r="B4" s="345"/>
      <c r="C4" s="345" t="s">
        <v>14</v>
      </c>
      <c r="D4" s="348" t="s">
        <v>15</v>
      </c>
      <c r="E4" s="94" t="s">
        <v>35</v>
      </c>
      <c r="F4" s="348" t="s">
        <v>36</v>
      </c>
      <c r="G4" s="350" t="s">
        <v>16</v>
      </c>
      <c r="H4" s="345" t="s">
        <v>17</v>
      </c>
      <c r="I4" s="345" t="s">
        <v>18</v>
      </c>
      <c r="J4" s="345" t="s">
        <v>19</v>
      </c>
      <c r="K4" s="342" t="s">
        <v>20</v>
      </c>
    </row>
    <row r="5" spans="1:11" s="16" customFormat="1" ht="20.25" customHeight="1">
      <c r="A5" s="290" t="s">
        <v>3</v>
      </c>
      <c r="B5" s="291" t="s">
        <v>111</v>
      </c>
      <c r="C5" s="347"/>
      <c r="D5" s="349"/>
      <c r="E5" s="292" t="s">
        <v>21</v>
      </c>
      <c r="F5" s="349"/>
      <c r="G5" s="351"/>
      <c r="H5" s="347"/>
      <c r="I5" s="347"/>
      <c r="J5" s="347"/>
      <c r="K5" s="343"/>
    </row>
    <row r="6" spans="1:11" s="15" customFormat="1" ht="27.95" customHeight="1">
      <c r="A6" s="300" t="s">
        <v>22</v>
      </c>
      <c r="B6" s="301" t="s">
        <v>23</v>
      </c>
      <c r="C6" s="302">
        <f>C67+C139</f>
        <v>131</v>
      </c>
      <c r="D6" s="303"/>
      <c r="E6" s="301"/>
      <c r="F6" s="304"/>
      <c r="G6" s="305"/>
      <c r="H6" s="306"/>
      <c r="I6" s="307">
        <f>I67+I139</f>
        <v>20136646</v>
      </c>
      <c r="J6" s="301"/>
      <c r="K6" s="308"/>
    </row>
    <row r="7" spans="1:11" s="40" customFormat="1" ht="23.1" customHeight="1">
      <c r="A7" s="293" t="s">
        <v>270</v>
      </c>
      <c r="B7" s="295"/>
      <c r="C7" s="295" t="s">
        <v>152</v>
      </c>
      <c r="D7" s="294" t="s">
        <v>634</v>
      </c>
      <c r="E7" s="295" t="s">
        <v>152</v>
      </c>
      <c r="F7" s="295" t="s">
        <v>267</v>
      </c>
      <c r="G7" s="296">
        <v>3</v>
      </c>
      <c r="H7" s="295" t="s">
        <v>153</v>
      </c>
      <c r="I7" s="297">
        <v>9750</v>
      </c>
      <c r="J7" s="298">
        <v>2011.08</v>
      </c>
      <c r="K7" s="299"/>
    </row>
    <row r="8" spans="1:11" s="40" customFormat="1" ht="23.1" customHeight="1">
      <c r="A8" s="101" t="s">
        <v>436</v>
      </c>
      <c r="B8" s="97" t="s">
        <v>408</v>
      </c>
      <c r="C8" s="97" t="s">
        <v>152</v>
      </c>
      <c r="D8" s="107" t="s">
        <v>409</v>
      </c>
      <c r="E8" s="102" t="s">
        <v>410</v>
      </c>
      <c r="F8" s="75" t="s">
        <v>411</v>
      </c>
      <c r="G8" s="160">
        <v>330</v>
      </c>
      <c r="H8" s="97" t="s">
        <v>265</v>
      </c>
      <c r="I8" s="77">
        <v>98489</v>
      </c>
      <c r="J8" s="97">
        <v>2011.09</v>
      </c>
      <c r="K8" s="103" t="s">
        <v>24</v>
      </c>
    </row>
    <row r="9" spans="1:11" s="40" customFormat="1" ht="23.1" customHeight="1">
      <c r="A9" s="101" t="s">
        <v>440</v>
      </c>
      <c r="B9" s="97" t="s">
        <v>136</v>
      </c>
      <c r="C9" s="97" t="s">
        <v>71</v>
      </c>
      <c r="D9" s="96" t="s">
        <v>137</v>
      </c>
      <c r="E9" s="97" t="s">
        <v>138</v>
      </c>
      <c r="F9" s="97" t="s">
        <v>139</v>
      </c>
      <c r="G9" s="160">
        <v>400</v>
      </c>
      <c r="H9" s="97" t="s">
        <v>140</v>
      </c>
      <c r="I9" s="104">
        <v>160976</v>
      </c>
      <c r="J9" s="97">
        <v>2011.07</v>
      </c>
      <c r="K9" s="103" t="s">
        <v>76</v>
      </c>
    </row>
    <row r="10" spans="1:11" s="40" customFormat="1" ht="23.1" customHeight="1">
      <c r="A10" s="101" t="s">
        <v>440</v>
      </c>
      <c r="B10" s="97" t="s">
        <v>441</v>
      </c>
      <c r="C10" s="97" t="s">
        <v>71</v>
      </c>
      <c r="D10" s="96" t="s">
        <v>107</v>
      </c>
      <c r="E10" s="97" t="s">
        <v>108</v>
      </c>
      <c r="F10" s="97" t="s">
        <v>109</v>
      </c>
      <c r="G10" s="160">
        <v>25</v>
      </c>
      <c r="H10" s="97" t="s">
        <v>110</v>
      </c>
      <c r="I10" s="104">
        <v>35800</v>
      </c>
      <c r="J10" s="97">
        <v>2010.02</v>
      </c>
      <c r="K10" s="103" t="s">
        <v>76</v>
      </c>
    </row>
    <row r="11" spans="1:11" s="40" customFormat="1" ht="23.1" customHeight="1">
      <c r="A11" s="101" t="s">
        <v>440</v>
      </c>
      <c r="B11" s="97" t="s">
        <v>136</v>
      </c>
      <c r="C11" s="97" t="s">
        <v>71</v>
      </c>
      <c r="D11" s="96" t="s">
        <v>137</v>
      </c>
      <c r="E11" s="97" t="s">
        <v>141</v>
      </c>
      <c r="F11" s="97" t="s">
        <v>139</v>
      </c>
      <c r="G11" s="160">
        <v>851</v>
      </c>
      <c r="H11" s="97" t="s">
        <v>140</v>
      </c>
      <c r="I11" s="104">
        <v>248976</v>
      </c>
      <c r="J11" s="97">
        <v>2011.07</v>
      </c>
      <c r="K11" s="103" t="s">
        <v>76</v>
      </c>
    </row>
    <row r="12" spans="1:11" s="40" customFormat="1" ht="23.1" customHeight="1">
      <c r="A12" s="101" t="s">
        <v>440</v>
      </c>
      <c r="B12" s="97" t="s">
        <v>136</v>
      </c>
      <c r="C12" s="97" t="s">
        <v>71</v>
      </c>
      <c r="D12" s="96" t="s">
        <v>142</v>
      </c>
      <c r="E12" s="97" t="s">
        <v>143</v>
      </c>
      <c r="F12" s="97" t="s">
        <v>139</v>
      </c>
      <c r="G12" s="160">
        <v>1820</v>
      </c>
      <c r="H12" s="97" t="s">
        <v>140</v>
      </c>
      <c r="I12" s="104">
        <v>207152</v>
      </c>
      <c r="J12" s="97">
        <v>2011.07</v>
      </c>
      <c r="K12" s="103" t="s">
        <v>76</v>
      </c>
    </row>
    <row r="13" spans="1:11" s="40" customFormat="1" ht="23.1" customHeight="1">
      <c r="A13" s="95" t="s">
        <v>442</v>
      </c>
      <c r="B13" s="97" t="s">
        <v>70</v>
      </c>
      <c r="C13" s="97" t="s">
        <v>71</v>
      </c>
      <c r="D13" s="96" t="s">
        <v>72</v>
      </c>
      <c r="E13" s="97" t="s">
        <v>73</v>
      </c>
      <c r="F13" s="105" t="s">
        <v>74</v>
      </c>
      <c r="G13" s="160">
        <v>9</v>
      </c>
      <c r="H13" s="97" t="s">
        <v>75</v>
      </c>
      <c r="I13" s="106">
        <v>65076</v>
      </c>
      <c r="J13" s="99">
        <v>2010.07</v>
      </c>
      <c r="K13" s="103" t="s">
        <v>76</v>
      </c>
    </row>
    <row r="14" spans="1:11" s="40" customFormat="1" ht="23.1" customHeight="1">
      <c r="A14" s="95" t="s">
        <v>442</v>
      </c>
      <c r="B14" s="97" t="s">
        <v>70</v>
      </c>
      <c r="C14" s="97" t="s">
        <v>71</v>
      </c>
      <c r="D14" s="96" t="s">
        <v>77</v>
      </c>
      <c r="E14" s="97" t="s">
        <v>78</v>
      </c>
      <c r="F14" s="97" t="s">
        <v>79</v>
      </c>
      <c r="G14" s="160">
        <v>3</v>
      </c>
      <c r="H14" s="97" t="s">
        <v>80</v>
      </c>
      <c r="I14" s="106">
        <v>31273</v>
      </c>
      <c r="J14" s="97">
        <v>2010.07</v>
      </c>
      <c r="K14" s="103" t="s">
        <v>76</v>
      </c>
    </row>
    <row r="15" spans="1:11" s="40" customFormat="1" ht="23.1" customHeight="1">
      <c r="A15" s="95" t="s">
        <v>443</v>
      </c>
      <c r="B15" s="97" t="s">
        <v>70</v>
      </c>
      <c r="C15" s="97" t="s">
        <v>71</v>
      </c>
      <c r="D15" s="96" t="s">
        <v>81</v>
      </c>
      <c r="E15" s="97" t="s">
        <v>82</v>
      </c>
      <c r="F15" s="97" t="s">
        <v>83</v>
      </c>
      <c r="G15" s="160">
        <v>2</v>
      </c>
      <c r="H15" s="97" t="s">
        <v>84</v>
      </c>
      <c r="I15" s="106">
        <v>22096</v>
      </c>
      <c r="J15" s="97">
        <v>2010.07</v>
      </c>
      <c r="K15" s="103" t="s">
        <v>76</v>
      </c>
    </row>
    <row r="16" spans="1:11" s="40" customFormat="1" ht="23.1" customHeight="1">
      <c r="A16" s="95" t="s">
        <v>443</v>
      </c>
      <c r="B16" s="97" t="s">
        <v>85</v>
      </c>
      <c r="C16" s="97" t="s">
        <v>71</v>
      </c>
      <c r="D16" s="96" t="s">
        <v>86</v>
      </c>
      <c r="E16" s="97" t="s">
        <v>87</v>
      </c>
      <c r="F16" s="97" t="s">
        <v>88</v>
      </c>
      <c r="G16" s="160">
        <v>5</v>
      </c>
      <c r="H16" s="97" t="s">
        <v>75</v>
      </c>
      <c r="I16" s="106">
        <v>81270</v>
      </c>
      <c r="J16" s="99">
        <v>2011.09</v>
      </c>
      <c r="K16" s="103" t="s">
        <v>76</v>
      </c>
    </row>
    <row r="17" spans="1:11" s="40" customFormat="1" ht="23.1" customHeight="1">
      <c r="A17" s="95" t="s">
        <v>444</v>
      </c>
      <c r="B17" s="97" t="s">
        <v>85</v>
      </c>
      <c r="C17" s="97" t="s">
        <v>71</v>
      </c>
      <c r="D17" s="96" t="s">
        <v>77</v>
      </c>
      <c r="E17" s="97" t="s">
        <v>89</v>
      </c>
      <c r="F17" s="97" t="s">
        <v>88</v>
      </c>
      <c r="G17" s="160">
        <v>1</v>
      </c>
      <c r="H17" s="97" t="s">
        <v>90</v>
      </c>
      <c r="I17" s="106">
        <v>252900</v>
      </c>
      <c r="J17" s="97">
        <v>2011.09</v>
      </c>
      <c r="K17" s="103" t="s">
        <v>76</v>
      </c>
    </row>
    <row r="18" spans="1:11" s="40" customFormat="1" ht="23.1" customHeight="1">
      <c r="A18" s="95" t="s">
        <v>443</v>
      </c>
      <c r="B18" s="97" t="s">
        <v>85</v>
      </c>
      <c r="C18" s="97" t="s">
        <v>71</v>
      </c>
      <c r="D18" s="96" t="s">
        <v>91</v>
      </c>
      <c r="E18" s="97" t="s">
        <v>92</v>
      </c>
      <c r="F18" s="97" t="s">
        <v>88</v>
      </c>
      <c r="G18" s="160">
        <v>4</v>
      </c>
      <c r="H18" s="97" t="s">
        <v>75</v>
      </c>
      <c r="I18" s="106">
        <v>899080</v>
      </c>
      <c r="J18" s="97">
        <v>2011.09</v>
      </c>
      <c r="K18" s="103" t="s">
        <v>76</v>
      </c>
    </row>
    <row r="19" spans="1:11" s="40" customFormat="1" ht="23.1" customHeight="1">
      <c r="A19" s="95" t="s">
        <v>443</v>
      </c>
      <c r="B19" s="97" t="s">
        <v>85</v>
      </c>
      <c r="C19" s="97" t="s">
        <v>71</v>
      </c>
      <c r="D19" s="96" t="s">
        <v>93</v>
      </c>
      <c r="E19" s="97" t="s">
        <v>94</v>
      </c>
      <c r="F19" s="97" t="s">
        <v>88</v>
      </c>
      <c r="G19" s="160">
        <v>1</v>
      </c>
      <c r="H19" s="97" t="s">
        <v>90</v>
      </c>
      <c r="I19" s="106">
        <v>398200</v>
      </c>
      <c r="J19" s="97">
        <v>2011.09</v>
      </c>
      <c r="K19" s="103" t="s">
        <v>76</v>
      </c>
    </row>
    <row r="20" spans="1:11" s="40" customFormat="1" ht="23.1" customHeight="1">
      <c r="A20" s="95" t="s">
        <v>444</v>
      </c>
      <c r="B20" s="97" t="s">
        <v>95</v>
      </c>
      <c r="C20" s="97" t="s">
        <v>71</v>
      </c>
      <c r="D20" s="96" t="s">
        <v>96</v>
      </c>
      <c r="E20" s="97"/>
      <c r="F20" s="97" t="s">
        <v>97</v>
      </c>
      <c r="G20" s="160">
        <v>1</v>
      </c>
      <c r="H20" s="97" t="s">
        <v>90</v>
      </c>
      <c r="I20" s="106">
        <v>207000</v>
      </c>
      <c r="J20" s="99">
        <v>2011.07</v>
      </c>
      <c r="K20" s="103"/>
    </row>
    <row r="21" spans="1:11" s="40" customFormat="1" ht="23.1" customHeight="1">
      <c r="A21" s="95" t="s">
        <v>444</v>
      </c>
      <c r="B21" s="97" t="s">
        <v>62</v>
      </c>
      <c r="C21" s="97" t="s">
        <v>71</v>
      </c>
      <c r="D21" s="96" t="s">
        <v>98</v>
      </c>
      <c r="E21" s="97" t="s">
        <v>99</v>
      </c>
      <c r="F21" s="97" t="s">
        <v>100</v>
      </c>
      <c r="G21" s="160">
        <v>6</v>
      </c>
      <c r="H21" s="97" t="s">
        <v>75</v>
      </c>
      <c r="I21" s="106">
        <v>70800</v>
      </c>
      <c r="J21" s="99">
        <v>2011.07</v>
      </c>
      <c r="K21" s="103"/>
    </row>
    <row r="22" spans="1:11" s="40" customFormat="1" ht="23.1" customHeight="1">
      <c r="A22" s="95" t="s">
        <v>444</v>
      </c>
      <c r="B22" s="97" t="s">
        <v>101</v>
      </c>
      <c r="C22" s="97" t="s">
        <v>71</v>
      </c>
      <c r="D22" s="96" t="s">
        <v>102</v>
      </c>
      <c r="E22" s="97"/>
      <c r="F22" s="97" t="s">
        <v>103</v>
      </c>
      <c r="G22" s="160">
        <v>453</v>
      </c>
      <c r="H22" s="97" t="s">
        <v>104</v>
      </c>
      <c r="I22" s="106">
        <v>46690</v>
      </c>
      <c r="J22" s="99">
        <v>2011.07</v>
      </c>
      <c r="K22" s="103"/>
    </row>
    <row r="23" spans="1:11" s="40" customFormat="1" ht="23.1" customHeight="1">
      <c r="A23" s="95" t="s">
        <v>444</v>
      </c>
      <c r="B23" s="97" t="s">
        <v>101</v>
      </c>
      <c r="C23" s="97" t="s">
        <v>71</v>
      </c>
      <c r="D23" s="96" t="s">
        <v>105</v>
      </c>
      <c r="E23" s="97"/>
      <c r="F23" s="97" t="s">
        <v>103</v>
      </c>
      <c r="G23" s="160">
        <v>1307</v>
      </c>
      <c r="H23" s="97" t="s">
        <v>106</v>
      </c>
      <c r="I23" s="106">
        <v>56201</v>
      </c>
      <c r="J23" s="99">
        <v>2011.07</v>
      </c>
      <c r="K23" s="103"/>
    </row>
    <row r="24" spans="1:11" s="40" customFormat="1" ht="23.1" customHeight="1">
      <c r="A24" s="95" t="s">
        <v>444</v>
      </c>
      <c r="B24" s="97" t="s">
        <v>445</v>
      </c>
      <c r="C24" s="97" t="s">
        <v>71</v>
      </c>
      <c r="D24" s="96" t="s">
        <v>107</v>
      </c>
      <c r="E24" s="97" t="s">
        <v>108</v>
      </c>
      <c r="F24" s="97" t="s">
        <v>109</v>
      </c>
      <c r="G24" s="160">
        <v>25</v>
      </c>
      <c r="H24" s="97" t="s">
        <v>110</v>
      </c>
      <c r="I24" s="106">
        <v>35800</v>
      </c>
      <c r="J24" s="99">
        <v>2010.02</v>
      </c>
      <c r="K24" s="103" t="s">
        <v>76</v>
      </c>
    </row>
    <row r="25" spans="1:11" s="40" customFormat="1" ht="23.1" customHeight="1">
      <c r="A25" s="95" t="s">
        <v>446</v>
      </c>
      <c r="B25" s="97" t="s">
        <v>447</v>
      </c>
      <c r="C25" s="97" t="s">
        <v>448</v>
      </c>
      <c r="D25" s="107" t="s">
        <v>449</v>
      </c>
      <c r="E25" s="108"/>
      <c r="F25" s="96" t="s">
        <v>450</v>
      </c>
      <c r="G25" s="160">
        <v>9542</v>
      </c>
      <c r="H25" s="97" t="s">
        <v>451</v>
      </c>
      <c r="I25" s="77">
        <v>785083</v>
      </c>
      <c r="J25" s="97">
        <v>2011.08</v>
      </c>
      <c r="K25" s="103" t="s">
        <v>452</v>
      </c>
    </row>
    <row r="26" spans="1:11" s="40" customFormat="1" ht="23.1" customHeight="1">
      <c r="A26" s="95" t="s">
        <v>446</v>
      </c>
      <c r="B26" s="97" t="s">
        <v>447</v>
      </c>
      <c r="C26" s="97" t="s">
        <v>448</v>
      </c>
      <c r="D26" s="96" t="s">
        <v>453</v>
      </c>
      <c r="E26" s="97" t="s">
        <v>454</v>
      </c>
      <c r="F26" s="96" t="s">
        <v>369</v>
      </c>
      <c r="G26" s="160">
        <v>455</v>
      </c>
      <c r="H26" s="97" t="s">
        <v>455</v>
      </c>
      <c r="I26" s="106">
        <v>212525</v>
      </c>
      <c r="J26" s="97">
        <v>2011.08</v>
      </c>
      <c r="K26" s="103" t="s">
        <v>452</v>
      </c>
    </row>
    <row r="27" spans="1:11" s="40" customFormat="1" ht="23.1" customHeight="1">
      <c r="A27" s="95" t="s">
        <v>446</v>
      </c>
      <c r="B27" s="97" t="s">
        <v>447</v>
      </c>
      <c r="C27" s="97" t="s">
        <v>448</v>
      </c>
      <c r="D27" s="96" t="s">
        <v>456</v>
      </c>
      <c r="E27" s="97"/>
      <c r="F27" s="96" t="s">
        <v>369</v>
      </c>
      <c r="G27" s="160">
        <v>1</v>
      </c>
      <c r="H27" s="97" t="s">
        <v>457</v>
      </c>
      <c r="I27" s="106">
        <v>1424938</v>
      </c>
      <c r="J27" s="97">
        <v>2011.09</v>
      </c>
      <c r="K27" s="103" t="s">
        <v>452</v>
      </c>
    </row>
    <row r="28" spans="1:11" s="40" customFormat="1" ht="23.1" customHeight="1">
      <c r="A28" s="95" t="s">
        <v>458</v>
      </c>
      <c r="B28" s="97" t="s">
        <v>286</v>
      </c>
      <c r="C28" s="97" t="s">
        <v>448</v>
      </c>
      <c r="D28" s="96" t="s">
        <v>316</v>
      </c>
      <c r="E28" s="97"/>
      <c r="F28" s="105" t="s">
        <v>317</v>
      </c>
      <c r="G28" s="160">
        <v>1</v>
      </c>
      <c r="H28" s="97" t="s">
        <v>90</v>
      </c>
      <c r="I28" s="106">
        <v>240000</v>
      </c>
      <c r="J28" s="99" t="s">
        <v>298</v>
      </c>
      <c r="K28" s="100" t="s">
        <v>76</v>
      </c>
    </row>
    <row r="29" spans="1:11" s="40" customFormat="1" ht="23.1" customHeight="1">
      <c r="A29" s="95" t="s">
        <v>459</v>
      </c>
      <c r="B29" s="97" t="s">
        <v>286</v>
      </c>
      <c r="C29" s="97" t="s">
        <v>460</v>
      </c>
      <c r="D29" s="96" t="s">
        <v>318</v>
      </c>
      <c r="E29" s="97"/>
      <c r="F29" s="105" t="s">
        <v>319</v>
      </c>
      <c r="G29" s="160">
        <v>1</v>
      </c>
      <c r="H29" s="97" t="s">
        <v>90</v>
      </c>
      <c r="I29" s="106">
        <v>25000</v>
      </c>
      <c r="J29" s="99" t="s">
        <v>298</v>
      </c>
      <c r="K29" s="100" t="s">
        <v>76</v>
      </c>
    </row>
    <row r="30" spans="1:11" s="40" customFormat="1" ht="23.1" customHeight="1">
      <c r="A30" s="95" t="s">
        <v>459</v>
      </c>
      <c r="B30" s="97" t="s">
        <v>320</v>
      </c>
      <c r="C30" s="97" t="s">
        <v>460</v>
      </c>
      <c r="D30" s="96" t="s">
        <v>107</v>
      </c>
      <c r="E30" s="97" t="s">
        <v>321</v>
      </c>
      <c r="F30" s="96" t="s">
        <v>322</v>
      </c>
      <c r="G30" s="160">
        <v>250</v>
      </c>
      <c r="H30" s="97" t="s">
        <v>461</v>
      </c>
      <c r="I30" s="106">
        <v>190772</v>
      </c>
      <c r="J30" s="97">
        <v>2011.07</v>
      </c>
      <c r="K30" s="100" t="s">
        <v>76</v>
      </c>
    </row>
    <row r="31" spans="1:11" s="40" customFormat="1" ht="23.1" customHeight="1">
      <c r="A31" s="95" t="s">
        <v>459</v>
      </c>
      <c r="B31" s="97" t="s">
        <v>320</v>
      </c>
      <c r="C31" s="97" t="s">
        <v>460</v>
      </c>
      <c r="D31" s="96" t="s">
        <v>323</v>
      </c>
      <c r="E31" s="97" t="s">
        <v>324</v>
      </c>
      <c r="F31" s="105" t="s">
        <v>322</v>
      </c>
      <c r="G31" s="160">
        <v>1000</v>
      </c>
      <c r="H31" s="97" t="s">
        <v>325</v>
      </c>
      <c r="I31" s="106">
        <v>64000</v>
      </c>
      <c r="J31" s="99">
        <v>2011.07</v>
      </c>
      <c r="K31" s="100" t="s">
        <v>76</v>
      </c>
    </row>
    <row r="32" spans="1:11" s="40" customFormat="1" ht="23.1" customHeight="1">
      <c r="A32" s="95" t="s">
        <v>462</v>
      </c>
      <c r="B32" s="97" t="s">
        <v>320</v>
      </c>
      <c r="C32" s="97" t="s">
        <v>463</v>
      </c>
      <c r="D32" s="96" t="s">
        <v>107</v>
      </c>
      <c r="E32" s="97" t="s">
        <v>321</v>
      </c>
      <c r="F32" s="105" t="s">
        <v>326</v>
      </c>
      <c r="G32" s="160">
        <v>140</v>
      </c>
      <c r="H32" s="97" t="s">
        <v>464</v>
      </c>
      <c r="I32" s="106">
        <v>106832</v>
      </c>
      <c r="J32" s="99">
        <v>2011.07</v>
      </c>
      <c r="K32" s="100" t="s">
        <v>76</v>
      </c>
    </row>
    <row r="33" spans="1:11" s="40" customFormat="1" ht="23.1" customHeight="1">
      <c r="A33" s="95" t="s">
        <v>462</v>
      </c>
      <c r="B33" s="97" t="s">
        <v>320</v>
      </c>
      <c r="C33" s="97" t="s">
        <v>463</v>
      </c>
      <c r="D33" s="96" t="s">
        <v>323</v>
      </c>
      <c r="E33" s="97" t="s">
        <v>324</v>
      </c>
      <c r="F33" s="96" t="s">
        <v>326</v>
      </c>
      <c r="G33" s="160">
        <v>2000</v>
      </c>
      <c r="H33" s="97" t="s">
        <v>325</v>
      </c>
      <c r="I33" s="106">
        <v>128000</v>
      </c>
      <c r="J33" s="97">
        <v>2011.07</v>
      </c>
      <c r="K33" s="100" t="s">
        <v>76</v>
      </c>
    </row>
    <row r="34" spans="1:11" s="40" customFormat="1" ht="23.1" customHeight="1">
      <c r="A34" s="95" t="s">
        <v>462</v>
      </c>
      <c r="B34" s="97" t="s">
        <v>320</v>
      </c>
      <c r="C34" s="97" t="s">
        <v>463</v>
      </c>
      <c r="D34" s="96" t="s">
        <v>327</v>
      </c>
      <c r="E34" s="97" t="s">
        <v>328</v>
      </c>
      <c r="F34" s="105" t="s">
        <v>326</v>
      </c>
      <c r="G34" s="160">
        <v>111</v>
      </c>
      <c r="H34" s="97" t="s">
        <v>106</v>
      </c>
      <c r="I34" s="106">
        <v>23872</v>
      </c>
      <c r="J34" s="99">
        <v>2011.07</v>
      </c>
      <c r="K34" s="100" t="s">
        <v>76</v>
      </c>
    </row>
    <row r="35" spans="1:11" s="40" customFormat="1" ht="23.1" customHeight="1">
      <c r="A35" s="95" t="s">
        <v>462</v>
      </c>
      <c r="B35" s="97" t="s">
        <v>329</v>
      </c>
      <c r="C35" s="97" t="s">
        <v>463</v>
      </c>
      <c r="D35" s="96" t="s">
        <v>330</v>
      </c>
      <c r="E35" s="97" t="s">
        <v>331</v>
      </c>
      <c r="F35" s="105" t="s">
        <v>332</v>
      </c>
      <c r="G35" s="160">
        <v>15</v>
      </c>
      <c r="H35" s="97" t="s">
        <v>75</v>
      </c>
      <c r="I35" s="106">
        <v>41250</v>
      </c>
      <c r="J35" s="99">
        <v>2011.08</v>
      </c>
      <c r="K35" s="100" t="s">
        <v>76</v>
      </c>
    </row>
    <row r="36" spans="1:11" s="40" customFormat="1" ht="23.1" customHeight="1">
      <c r="A36" s="95" t="s">
        <v>462</v>
      </c>
      <c r="B36" s="97" t="s">
        <v>313</v>
      </c>
      <c r="C36" s="97" t="s">
        <v>463</v>
      </c>
      <c r="D36" s="96" t="s">
        <v>323</v>
      </c>
      <c r="E36" s="97" t="s">
        <v>333</v>
      </c>
      <c r="F36" s="96" t="s">
        <v>334</v>
      </c>
      <c r="G36" s="160">
        <v>218</v>
      </c>
      <c r="H36" s="97" t="s">
        <v>104</v>
      </c>
      <c r="I36" s="106">
        <v>12600</v>
      </c>
      <c r="J36" s="97">
        <v>2011.07</v>
      </c>
      <c r="K36" s="100" t="s">
        <v>76</v>
      </c>
    </row>
    <row r="37" spans="1:11" s="40" customFormat="1" ht="23.1" customHeight="1">
      <c r="A37" s="95" t="s">
        <v>462</v>
      </c>
      <c r="B37" s="97" t="s">
        <v>313</v>
      </c>
      <c r="C37" s="97" t="s">
        <v>463</v>
      </c>
      <c r="D37" s="96" t="s">
        <v>335</v>
      </c>
      <c r="E37" s="97" t="s">
        <v>336</v>
      </c>
      <c r="F37" s="105" t="s">
        <v>334</v>
      </c>
      <c r="G37" s="160">
        <v>192</v>
      </c>
      <c r="H37" s="97" t="s">
        <v>464</v>
      </c>
      <c r="I37" s="106">
        <v>23500</v>
      </c>
      <c r="J37" s="99">
        <v>2011.07</v>
      </c>
      <c r="K37" s="100" t="s">
        <v>76</v>
      </c>
    </row>
    <row r="38" spans="1:11" s="40" customFormat="1" ht="23.1" customHeight="1">
      <c r="A38" s="95" t="s">
        <v>462</v>
      </c>
      <c r="B38" s="97" t="s">
        <v>313</v>
      </c>
      <c r="C38" s="97" t="s">
        <v>463</v>
      </c>
      <c r="D38" s="96" t="s">
        <v>337</v>
      </c>
      <c r="E38" s="97" t="s">
        <v>108</v>
      </c>
      <c r="F38" s="105" t="s">
        <v>334</v>
      </c>
      <c r="G38" s="160">
        <v>11.9</v>
      </c>
      <c r="H38" s="97" t="s">
        <v>464</v>
      </c>
      <c r="I38" s="106">
        <v>10500</v>
      </c>
      <c r="J38" s="99">
        <v>2011.07</v>
      </c>
      <c r="K38" s="100" t="s">
        <v>76</v>
      </c>
    </row>
    <row r="39" spans="1:11" s="40" customFormat="1" ht="23.1" customHeight="1">
      <c r="A39" s="95" t="s">
        <v>462</v>
      </c>
      <c r="B39" s="97" t="s">
        <v>313</v>
      </c>
      <c r="C39" s="97" t="s">
        <v>463</v>
      </c>
      <c r="D39" s="96" t="s">
        <v>338</v>
      </c>
      <c r="E39" s="97" t="s">
        <v>339</v>
      </c>
      <c r="F39" s="96" t="s">
        <v>334</v>
      </c>
      <c r="G39" s="160">
        <v>451</v>
      </c>
      <c r="H39" s="97" t="s">
        <v>140</v>
      </c>
      <c r="I39" s="106">
        <v>15400</v>
      </c>
      <c r="J39" s="97">
        <v>2011.07</v>
      </c>
      <c r="K39" s="100" t="s">
        <v>76</v>
      </c>
    </row>
    <row r="40" spans="1:11" s="40" customFormat="1" ht="23.1" customHeight="1">
      <c r="A40" s="95" t="s">
        <v>462</v>
      </c>
      <c r="B40" s="97" t="s">
        <v>340</v>
      </c>
      <c r="C40" s="97" t="s">
        <v>463</v>
      </c>
      <c r="D40" s="96" t="s">
        <v>341</v>
      </c>
      <c r="E40" s="97" t="s">
        <v>342</v>
      </c>
      <c r="F40" s="96" t="s">
        <v>343</v>
      </c>
      <c r="G40" s="160">
        <v>1</v>
      </c>
      <c r="H40" s="97" t="s">
        <v>90</v>
      </c>
      <c r="I40" s="106">
        <v>90000</v>
      </c>
      <c r="J40" s="97">
        <v>2011.07</v>
      </c>
      <c r="K40" s="100"/>
    </row>
    <row r="41" spans="1:11" s="41" customFormat="1" ht="23.1" customHeight="1">
      <c r="A41" s="101" t="s">
        <v>465</v>
      </c>
      <c r="B41" s="97" t="s">
        <v>466</v>
      </c>
      <c r="C41" s="97" t="s">
        <v>467</v>
      </c>
      <c r="D41" s="107" t="s">
        <v>468</v>
      </c>
      <c r="E41" s="102" t="s">
        <v>469</v>
      </c>
      <c r="F41" s="105" t="s">
        <v>470</v>
      </c>
      <c r="G41" s="160">
        <v>1097</v>
      </c>
      <c r="H41" s="97" t="s">
        <v>471</v>
      </c>
      <c r="I41" s="104">
        <v>67904</v>
      </c>
      <c r="J41" s="97">
        <v>2011.08</v>
      </c>
      <c r="K41" s="103" t="s">
        <v>472</v>
      </c>
    </row>
    <row r="42" spans="1:11" s="47" customFormat="1" ht="23.1" customHeight="1">
      <c r="A42" s="101" t="s">
        <v>465</v>
      </c>
      <c r="B42" s="109" t="s">
        <v>473</v>
      </c>
      <c r="C42" s="97" t="s">
        <v>467</v>
      </c>
      <c r="D42" s="96" t="s">
        <v>474</v>
      </c>
      <c r="E42" s="97" t="s">
        <v>475</v>
      </c>
      <c r="F42" s="105" t="s">
        <v>476</v>
      </c>
      <c r="G42" s="160">
        <v>3</v>
      </c>
      <c r="H42" s="97" t="s">
        <v>477</v>
      </c>
      <c r="I42" s="110">
        <v>269763</v>
      </c>
      <c r="J42" s="99">
        <v>2011.07</v>
      </c>
      <c r="K42" s="111" t="s">
        <v>472</v>
      </c>
    </row>
    <row r="43" spans="1:11" s="48" customFormat="1" ht="23.1" customHeight="1">
      <c r="A43" s="101" t="s">
        <v>478</v>
      </c>
      <c r="B43" s="112" t="s">
        <v>479</v>
      </c>
      <c r="C43" s="112" t="s">
        <v>467</v>
      </c>
      <c r="D43" s="153" t="s">
        <v>429</v>
      </c>
      <c r="E43" s="113" t="s">
        <v>430</v>
      </c>
      <c r="F43" s="113" t="s">
        <v>431</v>
      </c>
      <c r="G43" s="161">
        <v>1556</v>
      </c>
      <c r="H43" s="115" t="s">
        <v>140</v>
      </c>
      <c r="I43" s="114">
        <v>160310</v>
      </c>
      <c r="J43" s="116">
        <v>2011.07</v>
      </c>
      <c r="K43" s="117" t="s">
        <v>76</v>
      </c>
    </row>
    <row r="44" spans="1:11" s="48" customFormat="1" ht="23.1" customHeight="1">
      <c r="A44" s="101" t="s">
        <v>478</v>
      </c>
      <c r="B44" s="97" t="s">
        <v>479</v>
      </c>
      <c r="C44" s="112" t="s">
        <v>467</v>
      </c>
      <c r="D44" s="153" t="s">
        <v>432</v>
      </c>
      <c r="E44" s="114" t="s">
        <v>433</v>
      </c>
      <c r="F44" s="118" t="s">
        <v>434</v>
      </c>
      <c r="G44" s="161">
        <v>6113</v>
      </c>
      <c r="H44" s="115" t="s">
        <v>140</v>
      </c>
      <c r="I44" s="114">
        <v>24960</v>
      </c>
      <c r="J44" s="116">
        <v>2011.07</v>
      </c>
      <c r="K44" s="117" t="s">
        <v>76</v>
      </c>
    </row>
    <row r="45" spans="1:11" s="48" customFormat="1" ht="23.1" customHeight="1">
      <c r="A45" s="101" t="s">
        <v>478</v>
      </c>
      <c r="B45" s="97" t="s">
        <v>479</v>
      </c>
      <c r="C45" s="112" t="s">
        <v>467</v>
      </c>
      <c r="D45" s="153" t="s">
        <v>72</v>
      </c>
      <c r="E45" s="114" t="s">
        <v>435</v>
      </c>
      <c r="F45" s="118" t="s">
        <v>434</v>
      </c>
      <c r="G45" s="161">
        <v>2</v>
      </c>
      <c r="H45" s="115" t="s">
        <v>75</v>
      </c>
      <c r="I45" s="114">
        <v>32686</v>
      </c>
      <c r="J45" s="116">
        <v>2011.07</v>
      </c>
      <c r="K45" s="117" t="s">
        <v>76</v>
      </c>
    </row>
    <row r="46" spans="1:11" s="40" customFormat="1" ht="23.1" customHeight="1">
      <c r="A46" s="101" t="s">
        <v>478</v>
      </c>
      <c r="B46" s="97" t="s">
        <v>480</v>
      </c>
      <c r="C46" s="97" t="s">
        <v>467</v>
      </c>
      <c r="D46" s="76" t="s">
        <v>481</v>
      </c>
      <c r="E46" s="108" t="s">
        <v>108</v>
      </c>
      <c r="F46" s="75" t="s">
        <v>482</v>
      </c>
      <c r="G46" s="160">
        <v>11.702</v>
      </c>
      <c r="H46" s="97" t="s">
        <v>483</v>
      </c>
      <c r="I46" s="77">
        <v>65000</v>
      </c>
      <c r="J46" s="97">
        <v>2010.07</v>
      </c>
      <c r="K46" s="103" t="s">
        <v>472</v>
      </c>
    </row>
    <row r="47" spans="1:11" s="40" customFormat="1" ht="23.1" customHeight="1">
      <c r="A47" s="101" t="s">
        <v>478</v>
      </c>
      <c r="B47" s="97" t="s">
        <v>480</v>
      </c>
      <c r="C47" s="97" t="s">
        <v>467</v>
      </c>
      <c r="D47" s="76" t="s">
        <v>481</v>
      </c>
      <c r="E47" s="108" t="s">
        <v>108</v>
      </c>
      <c r="F47" s="75" t="s">
        <v>484</v>
      </c>
      <c r="G47" s="160">
        <v>8</v>
      </c>
      <c r="H47" s="97" t="s">
        <v>483</v>
      </c>
      <c r="I47" s="77">
        <v>20000</v>
      </c>
      <c r="J47" s="97">
        <v>2010.07</v>
      </c>
      <c r="K47" s="103" t="s">
        <v>472</v>
      </c>
    </row>
    <row r="48" spans="1:11" s="40" customFormat="1" ht="23.1" customHeight="1">
      <c r="A48" s="101" t="s">
        <v>478</v>
      </c>
      <c r="B48" s="97" t="s">
        <v>485</v>
      </c>
      <c r="C48" s="97" t="s">
        <v>467</v>
      </c>
      <c r="D48" s="96" t="s">
        <v>486</v>
      </c>
      <c r="E48" s="97" t="s">
        <v>487</v>
      </c>
      <c r="F48" s="97" t="s">
        <v>488</v>
      </c>
      <c r="G48" s="160">
        <v>8949</v>
      </c>
      <c r="H48" s="97" t="s">
        <v>489</v>
      </c>
      <c r="I48" s="98">
        <v>36538</v>
      </c>
      <c r="J48" s="99">
        <v>2011.09</v>
      </c>
      <c r="K48" s="103" t="s">
        <v>472</v>
      </c>
    </row>
    <row r="49" spans="1:11" s="40" customFormat="1" ht="23.1" customHeight="1">
      <c r="A49" s="95" t="s">
        <v>490</v>
      </c>
      <c r="B49" s="321"/>
      <c r="C49" s="97" t="s">
        <v>467</v>
      </c>
      <c r="D49" s="96" t="s">
        <v>491</v>
      </c>
      <c r="E49" s="97" t="s">
        <v>492</v>
      </c>
      <c r="F49" s="96" t="s">
        <v>493</v>
      </c>
      <c r="G49" s="160">
        <v>4</v>
      </c>
      <c r="H49" s="97" t="s">
        <v>494</v>
      </c>
      <c r="I49" s="119">
        <v>340000</v>
      </c>
      <c r="J49" s="97">
        <v>2010.08</v>
      </c>
      <c r="K49" s="100"/>
    </row>
    <row r="50" spans="1:11" s="40" customFormat="1" ht="23.1" customHeight="1">
      <c r="A50" s="95" t="s">
        <v>490</v>
      </c>
      <c r="B50" s="321"/>
      <c r="C50" s="97" t="s">
        <v>467</v>
      </c>
      <c r="D50" s="96" t="s">
        <v>495</v>
      </c>
      <c r="E50" s="97" t="s">
        <v>492</v>
      </c>
      <c r="F50" s="96" t="s">
        <v>496</v>
      </c>
      <c r="G50" s="160">
        <v>1</v>
      </c>
      <c r="H50" s="97" t="s">
        <v>497</v>
      </c>
      <c r="I50" s="106">
        <v>255000</v>
      </c>
      <c r="J50" s="97">
        <v>2010.08</v>
      </c>
      <c r="K50" s="100"/>
    </row>
    <row r="51" spans="1:11" s="40" customFormat="1" ht="23.1" customHeight="1">
      <c r="A51" s="95" t="s">
        <v>498</v>
      </c>
      <c r="B51" s="97"/>
      <c r="C51" s="97" t="s">
        <v>467</v>
      </c>
      <c r="D51" s="76" t="s">
        <v>499</v>
      </c>
      <c r="E51" s="108" t="s">
        <v>500</v>
      </c>
      <c r="F51" s="75" t="s">
        <v>501</v>
      </c>
      <c r="G51" s="162">
        <v>8190</v>
      </c>
      <c r="H51" s="120" t="s">
        <v>502</v>
      </c>
      <c r="I51" s="77">
        <v>371401</v>
      </c>
      <c r="J51" s="75">
        <v>2011.07</v>
      </c>
      <c r="K51" s="78" t="s">
        <v>472</v>
      </c>
    </row>
    <row r="52" spans="1:11" s="40" customFormat="1" ht="23.1" customHeight="1">
      <c r="A52" s="95" t="s">
        <v>498</v>
      </c>
      <c r="B52" s="97"/>
      <c r="C52" s="97" t="s">
        <v>467</v>
      </c>
      <c r="D52" s="76" t="s">
        <v>503</v>
      </c>
      <c r="E52" s="108" t="s">
        <v>504</v>
      </c>
      <c r="F52" s="120" t="s">
        <v>505</v>
      </c>
      <c r="G52" s="162">
        <v>7560</v>
      </c>
      <c r="H52" s="120" t="s">
        <v>502</v>
      </c>
      <c r="I52" s="77">
        <v>285286</v>
      </c>
      <c r="J52" s="75">
        <v>2011.07</v>
      </c>
      <c r="K52" s="78" t="s">
        <v>472</v>
      </c>
    </row>
    <row r="53" spans="1:11" s="40" customFormat="1" ht="23.1" customHeight="1">
      <c r="A53" s="95" t="s">
        <v>498</v>
      </c>
      <c r="B53" s="97"/>
      <c r="C53" s="97" t="s">
        <v>467</v>
      </c>
      <c r="D53" s="74" t="s">
        <v>506</v>
      </c>
      <c r="E53" s="108" t="s">
        <v>507</v>
      </c>
      <c r="F53" s="120" t="s">
        <v>505</v>
      </c>
      <c r="G53" s="162">
        <v>2756</v>
      </c>
      <c r="H53" s="120" t="s">
        <v>502</v>
      </c>
      <c r="I53" s="77">
        <v>51430</v>
      </c>
      <c r="J53" s="75">
        <v>2011.07</v>
      </c>
      <c r="K53" s="78" t="s">
        <v>472</v>
      </c>
    </row>
    <row r="54" spans="1:11" s="40" customFormat="1" ht="23.1" customHeight="1">
      <c r="A54" s="95" t="s">
        <v>498</v>
      </c>
      <c r="B54" s="97"/>
      <c r="C54" s="97" t="s">
        <v>467</v>
      </c>
      <c r="D54" s="74" t="s">
        <v>468</v>
      </c>
      <c r="E54" s="75" t="s">
        <v>508</v>
      </c>
      <c r="F54" s="120" t="s">
        <v>505</v>
      </c>
      <c r="G54" s="162">
        <v>387</v>
      </c>
      <c r="H54" s="120" t="s">
        <v>509</v>
      </c>
      <c r="I54" s="77">
        <v>21013</v>
      </c>
      <c r="J54" s="75">
        <v>2011.07</v>
      </c>
      <c r="K54" s="78" t="s">
        <v>472</v>
      </c>
    </row>
    <row r="55" spans="1:11" s="40" customFormat="1" ht="23.1" customHeight="1">
      <c r="A55" s="95" t="s">
        <v>498</v>
      </c>
      <c r="B55" s="97"/>
      <c r="C55" s="97" t="s">
        <v>467</v>
      </c>
      <c r="D55" s="74" t="s">
        <v>468</v>
      </c>
      <c r="E55" s="75" t="s">
        <v>510</v>
      </c>
      <c r="F55" s="120" t="s">
        <v>505</v>
      </c>
      <c r="G55" s="162">
        <v>82</v>
      </c>
      <c r="H55" s="120" t="s">
        <v>509</v>
      </c>
      <c r="I55" s="77">
        <v>4757</v>
      </c>
      <c r="J55" s="75">
        <v>2011.07</v>
      </c>
      <c r="K55" s="78" t="s">
        <v>472</v>
      </c>
    </row>
    <row r="56" spans="1:11" s="40" customFormat="1" ht="23.1" customHeight="1">
      <c r="A56" s="95" t="s">
        <v>498</v>
      </c>
      <c r="B56" s="97"/>
      <c r="C56" s="97" t="s">
        <v>467</v>
      </c>
      <c r="D56" s="74" t="s">
        <v>511</v>
      </c>
      <c r="E56" s="75" t="s">
        <v>512</v>
      </c>
      <c r="F56" s="120" t="s">
        <v>505</v>
      </c>
      <c r="G56" s="162">
        <v>44730</v>
      </c>
      <c r="H56" s="120" t="s">
        <v>502</v>
      </c>
      <c r="I56" s="77">
        <v>19789</v>
      </c>
      <c r="J56" s="75">
        <v>2011.08</v>
      </c>
      <c r="K56" s="78" t="s">
        <v>472</v>
      </c>
    </row>
    <row r="57" spans="1:11" s="40" customFormat="1" ht="23.1" customHeight="1">
      <c r="A57" s="95" t="s">
        <v>498</v>
      </c>
      <c r="B57" s="97"/>
      <c r="C57" s="97" t="s">
        <v>467</v>
      </c>
      <c r="D57" s="74" t="s">
        <v>513</v>
      </c>
      <c r="E57" s="75" t="s">
        <v>512</v>
      </c>
      <c r="F57" s="120" t="s">
        <v>505</v>
      </c>
      <c r="G57" s="162">
        <v>7530</v>
      </c>
      <c r="H57" s="120" t="s">
        <v>502</v>
      </c>
      <c r="I57" s="77">
        <v>3331</v>
      </c>
      <c r="J57" s="75">
        <v>2011.08</v>
      </c>
      <c r="K57" s="78" t="s">
        <v>472</v>
      </c>
    </row>
    <row r="58" spans="1:11" s="40" customFormat="1" ht="23.1" customHeight="1">
      <c r="A58" s="95" t="s">
        <v>514</v>
      </c>
      <c r="B58" s="97"/>
      <c r="C58" s="97" t="s">
        <v>467</v>
      </c>
      <c r="D58" s="107" t="s">
        <v>515</v>
      </c>
      <c r="E58" s="108"/>
      <c r="F58" s="75" t="s">
        <v>516</v>
      </c>
      <c r="G58" s="160">
        <v>1</v>
      </c>
      <c r="H58" s="97" t="s">
        <v>497</v>
      </c>
      <c r="I58" s="77">
        <v>53288</v>
      </c>
      <c r="J58" s="97">
        <v>2010.07</v>
      </c>
      <c r="K58" s="103"/>
    </row>
    <row r="59" spans="1:11" s="40" customFormat="1" ht="23.1" customHeight="1">
      <c r="A59" s="95" t="s">
        <v>514</v>
      </c>
      <c r="B59" s="97"/>
      <c r="C59" s="97" t="s">
        <v>467</v>
      </c>
      <c r="D59" s="154" t="s">
        <v>517</v>
      </c>
      <c r="E59" s="102" t="s">
        <v>518</v>
      </c>
      <c r="F59" s="75" t="s">
        <v>519</v>
      </c>
      <c r="G59" s="160">
        <v>170</v>
      </c>
      <c r="H59" s="97" t="s">
        <v>520</v>
      </c>
      <c r="I59" s="77">
        <v>36380</v>
      </c>
      <c r="J59" s="97">
        <v>2011.08</v>
      </c>
      <c r="K59" s="103" t="s">
        <v>521</v>
      </c>
    </row>
    <row r="60" spans="1:11" s="40" customFormat="1" ht="23.1" customHeight="1">
      <c r="A60" s="95" t="s">
        <v>514</v>
      </c>
      <c r="B60" s="97"/>
      <c r="C60" s="97" t="s">
        <v>467</v>
      </c>
      <c r="D60" s="154" t="s">
        <v>522</v>
      </c>
      <c r="E60" s="102" t="s">
        <v>523</v>
      </c>
      <c r="F60" s="75" t="s">
        <v>524</v>
      </c>
      <c r="G60" s="160">
        <v>1</v>
      </c>
      <c r="H60" s="97" t="s">
        <v>497</v>
      </c>
      <c r="I60" s="77">
        <v>20000</v>
      </c>
      <c r="J60" s="97">
        <v>2011.07</v>
      </c>
      <c r="K60" s="103"/>
    </row>
    <row r="61" spans="1:11" s="40" customFormat="1" ht="23.1" customHeight="1">
      <c r="A61" s="95" t="s">
        <v>514</v>
      </c>
      <c r="B61" s="97"/>
      <c r="C61" s="97" t="s">
        <v>467</v>
      </c>
      <c r="D61" s="154" t="s">
        <v>525</v>
      </c>
      <c r="E61" s="97" t="s">
        <v>526</v>
      </c>
      <c r="F61" s="97" t="s">
        <v>527</v>
      </c>
      <c r="G61" s="160">
        <v>21</v>
      </c>
      <c r="H61" s="97" t="s">
        <v>528</v>
      </c>
      <c r="I61" s="121">
        <v>53288</v>
      </c>
      <c r="J61" s="97">
        <v>2011.07</v>
      </c>
      <c r="K61" s="100"/>
    </row>
    <row r="62" spans="1:11" s="40" customFormat="1" ht="23.1" customHeight="1">
      <c r="A62" s="95" t="s">
        <v>514</v>
      </c>
      <c r="B62" s="97"/>
      <c r="C62" s="97" t="s">
        <v>467</v>
      </c>
      <c r="D62" s="107" t="s">
        <v>529</v>
      </c>
      <c r="E62" s="108"/>
      <c r="F62" s="75" t="s">
        <v>530</v>
      </c>
      <c r="G62" s="160"/>
      <c r="H62" s="97"/>
      <c r="I62" s="77">
        <v>45000</v>
      </c>
      <c r="J62" s="97">
        <v>2011.08</v>
      </c>
      <c r="K62" s="103"/>
    </row>
    <row r="63" spans="1:11" s="44" customFormat="1" ht="23.1" customHeight="1">
      <c r="A63" s="73" t="s">
        <v>531</v>
      </c>
      <c r="B63" s="75"/>
      <c r="C63" s="75" t="s">
        <v>467</v>
      </c>
      <c r="D63" s="76" t="s">
        <v>532</v>
      </c>
      <c r="E63" s="108" t="s">
        <v>533</v>
      </c>
      <c r="F63" s="74" t="s">
        <v>534</v>
      </c>
      <c r="G63" s="162">
        <v>20</v>
      </c>
      <c r="H63" s="75" t="s">
        <v>535</v>
      </c>
      <c r="I63" s="77">
        <v>253440</v>
      </c>
      <c r="J63" s="75">
        <v>2011.08</v>
      </c>
      <c r="K63" s="78" t="s">
        <v>472</v>
      </c>
    </row>
    <row r="64" spans="1:11" s="44" customFormat="1" ht="23.1" customHeight="1">
      <c r="A64" s="73" t="s">
        <v>531</v>
      </c>
      <c r="B64" s="75"/>
      <c r="C64" s="75" t="s">
        <v>467</v>
      </c>
      <c r="D64" s="74" t="s">
        <v>532</v>
      </c>
      <c r="E64" s="75" t="s">
        <v>536</v>
      </c>
      <c r="F64" s="74" t="s">
        <v>537</v>
      </c>
      <c r="G64" s="162">
        <v>55</v>
      </c>
      <c r="H64" s="75" t="s">
        <v>535</v>
      </c>
      <c r="I64" s="80">
        <v>564501</v>
      </c>
      <c r="J64" s="75">
        <v>2011.07</v>
      </c>
      <c r="K64" s="78" t="s">
        <v>472</v>
      </c>
    </row>
    <row r="65" spans="1:11" s="44" customFormat="1" ht="23.1" customHeight="1">
      <c r="A65" s="73" t="s">
        <v>531</v>
      </c>
      <c r="B65" s="75"/>
      <c r="C65" s="75" t="s">
        <v>467</v>
      </c>
      <c r="D65" s="81" t="s">
        <v>538</v>
      </c>
      <c r="E65" s="82" t="s">
        <v>539</v>
      </c>
      <c r="F65" s="74" t="s">
        <v>540</v>
      </c>
      <c r="G65" s="163">
        <v>34</v>
      </c>
      <c r="H65" s="82" t="s">
        <v>535</v>
      </c>
      <c r="I65" s="83">
        <v>30900</v>
      </c>
      <c r="J65" s="75">
        <v>2011.09</v>
      </c>
      <c r="K65" s="78" t="s">
        <v>472</v>
      </c>
    </row>
    <row r="66" spans="1:11" s="44" customFormat="1" ht="23.1" customHeight="1">
      <c r="A66" s="73" t="s">
        <v>531</v>
      </c>
      <c r="B66" s="75"/>
      <c r="C66" s="75" t="s">
        <v>467</v>
      </c>
      <c r="D66" s="74" t="s">
        <v>266</v>
      </c>
      <c r="E66" s="75" t="s">
        <v>541</v>
      </c>
      <c r="F66" s="74" t="s">
        <v>540</v>
      </c>
      <c r="G66" s="162">
        <v>71</v>
      </c>
      <c r="H66" s="75" t="s">
        <v>106</v>
      </c>
      <c r="I66" s="80">
        <v>151269</v>
      </c>
      <c r="J66" s="75">
        <v>2011.09</v>
      </c>
      <c r="K66" s="78" t="s">
        <v>472</v>
      </c>
    </row>
    <row r="67" spans="1:11" s="65" customFormat="1" ht="23.1" customHeight="1">
      <c r="A67" s="122" t="s">
        <v>542</v>
      </c>
      <c r="B67" s="157"/>
      <c r="C67" s="287">
        <f>COUNTA(C7:C66)</f>
        <v>60</v>
      </c>
      <c r="D67" s="124"/>
      <c r="E67" s="124"/>
      <c r="F67" s="125"/>
      <c r="G67" s="164"/>
      <c r="H67" s="157"/>
      <c r="I67" s="151">
        <f>SUM(I7:I66)</f>
        <v>9559035</v>
      </c>
      <c r="J67" s="123"/>
      <c r="K67" s="126"/>
    </row>
    <row r="68" spans="1:11" s="45" customFormat="1" ht="23.1" customHeight="1">
      <c r="A68" s="95" t="s">
        <v>543</v>
      </c>
      <c r="B68" s="322"/>
      <c r="C68" s="97" t="s">
        <v>544</v>
      </c>
      <c r="D68" s="96" t="s">
        <v>545</v>
      </c>
      <c r="E68" s="97" t="s">
        <v>546</v>
      </c>
      <c r="F68" s="97" t="s">
        <v>547</v>
      </c>
      <c r="G68" s="160">
        <v>1</v>
      </c>
      <c r="H68" s="97" t="s">
        <v>497</v>
      </c>
      <c r="I68" s="98">
        <v>500000</v>
      </c>
      <c r="J68" s="99">
        <v>2011.08</v>
      </c>
      <c r="K68" s="100"/>
    </row>
    <row r="69" spans="1:11" s="45" customFormat="1" ht="23.1" customHeight="1">
      <c r="A69" s="95" t="s">
        <v>543</v>
      </c>
      <c r="B69" s="322"/>
      <c r="C69" s="97" t="s">
        <v>544</v>
      </c>
      <c r="D69" s="96" t="s">
        <v>548</v>
      </c>
      <c r="E69" s="97" t="s">
        <v>546</v>
      </c>
      <c r="F69" s="97" t="s">
        <v>549</v>
      </c>
      <c r="G69" s="160">
        <v>1</v>
      </c>
      <c r="H69" s="97" t="s">
        <v>497</v>
      </c>
      <c r="I69" s="106">
        <v>210000</v>
      </c>
      <c r="J69" s="99">
        <v>2011.08</v>
      </c>
      <c r="K69" s="127"/>
    </row>
    <row r="70" spans="1:11" s="45" customFormat="1" ht="23.1" customHeight="1">
      <c r="A70" s="95" t="s">
        <v>543</v>
      </c>
      <c r="B70" s="322"/>
      <c r="C70" s="97" t="s">
        <v>544</v>
      </c>
      <c r="D70" s="96" t="s">
        <v>268</v>
      </c>
      <c r="E70" s="97" t="s">
        <v>114</v>
      </c>
      <c r="F70" s="97" t="s">
        <v>269</v>
      </c>
      <c r="G70" s="160">
        <v>1</v>
      </c>
      <c r="H70" s="97" t="s">
        <v>90</v>
      </c>
      <c r="I70" s="106">
        <v>20000</v>
      </c>
      <c r="J70" s="99">
        <v>2011.08</v>
      </c>
      <c r="K70" s="127"/>
    </row>
    <row r="71" spans="1:11" s="45" customFormat="1" ht="23.1" customHeight="1">
      <c r="A71" s="95" t="s">
        <v>543</v>
      </c>
      <c r="B71" s="322"/>
      <c r="C71" s="97" t="s">
        <v>544</v>
      </c>
      <c r="D71" s="96" t="s">
        <v>550</v>
      </c>
      <c r="E71" s="97" t="s">
        <v>546</v>
      </c>
      <c r="F71" s="97" t="s">
        <v>551</v>
      </c>
      <c r="G71" s="160">
        <v>1</v>
      </c>
      <c r="H71" s="97" t="s">
        <v>497</v>
      </c>
      <c r="I71" s="106">
        <v>20000</v>
      </c>
      <c r="J71" s="99">
        <v>2011.08</v>
      </c>
      <c r="K71" s="100"/>
    </row>
    <row r="72" spans="1:11" s="40" customFormat="1" ht="23.1" customHeight="1">
      <c r="A72" s="101" t="s">
        <v>552</v>
      </c>
      <c r="B72" s="97" t="s">
        <v>553</v>
      </c>
      <c r="C72" s="97" t="s">
        <v>112</v>
      </c>
      <c r="D72" s="96" t="s">
        <v>412</v>
      </c>
      <c r="E72" s="97" t="s">
        <v>114</v>
      </c>
      <c r="F72" s="105" t="s">
        <v>413</v>
      </c>
      <c r="G72" s="160">
        <v>2</v>
      </c>
      <c r="H72" s="97" t="s">
        <v>414</v>
      </c>
      <c r="I72" s="98">
        <v>140000</v>
      </c>
      <c r="J72" s="99">
        <v>2010.08</v>
      </c>
      <c r="K72" s="100"/>
    </row>
    <row r="73" spans="1:11" s="40" customFormat="1" ht="23.1" customHeight="1">
      <c r="A73" s="101" t="s">
        <v>552</v>
      </c>
      <c r="B73" s="97" t="s">
        <v>553</v>
      </c>
      <c r="C73" s="97" t="s">
        <v>112</v>
      </c>
      <c r="D73" s="96" t="s">
        <v>415</v>
      </c>
      <c r="E73" s="97" t="s">
        <v>114</v>
      </c>
      <c r="F73" s="105" t="s">
        <v>416</v>
      </c>
      <c r="G73" s="160">
        <v>1</v>
      </c>
      <c r="H73" s="97" t="s">
        <v>414</v>
      </c>
      <c r="I73" s="98">
        <v>20000</v>
      </c>
      <c r="J73" s="99">
        <v>2010.09</v>
      </c>
      <c r="K73" s="100"/>
    </row>
    <row r="74" spans="1:11" s="40" customFormat="1" ht="23.1" customHeight="1">
      <c r="A74" s="101" t="s">
        <v>552</v>
      </c>
      <c r="B74" s="97" t="s">
        <v>417</v>
      </c>
      <c r="C74" s="97" t="s">
        <v>112</v>
      </c>
      <c r="D74" s="96" t="s">
        <v>418</v>
      </c>
      <c r="E74" s="97" t="s">
        <v>114</v>
      </c>
      <c r="F74" s="105" t="s">
        <v>419</v>
      </c>
      <c r="G74" s="160">
        <v>1</v>
      </c>
      <c r="H74" s="97" t="s">
        <v>90</v>
      </c>
      <c r="I74" s="98">
        <f>19671*2+17377+20399</f>
        <v>77118</v>
      </c>
      <c r="J74" s="99">
        <v>2011.08</v>
      </c>
      <c r="K74" s="100"/>
    </row>
    <row r="75" spans="1:11" s="40" customFormat="1" ht="23.1" customHeight="1">
      <c r="A75" s="101" t="s">
        <v>552</v>
      </c>
      <c r="B75" s="97" t="s">
        <v>417</v>
      </c>
      <c r="C75" s="97" t="s">
        <v>112</v>
      </c>
      <c r="D75" s="96" t="s">
        <v>418</v>
      </c>
      <c r="E75" s="97" t="s">
        <v>114</v>
      </c>
      <c r="F75" s="105" t="s">
        <v>419</v>
      </c>
      <c r="G75" s="160">
        <v>1</v>
      </c>
      <c r="H75" s="97" t="s">
        <v>90</v>
      </c>
      <c r="I75" s="98">
        <f>11738+21648+17851</f>
        <v>51237</v>
      </c>
      <c r="J75" s="99">
        <v>2011.08</v>
      </c>
      <c r="K75" s="100"/>
    </row>
    <row r="76" spans="1:11" s="40" customFormat="1" ht="23.1" customHeight="1">
      <c r="A76" s="101" t="s">
        <v>552</v>
      </c>
      <c r="B76" s="97" t="s">
        <v>417</v>
      </c>
      <c r="C76" s="97" t="s">
        <v>112</v>
      </c>
      <c r="D76" s="96" t="s">
        <v>418</v>
      </c>
      <c r="E76" s="97" t="s">
        <v>114</v>
      </c>
      <c r="F76" s="105" t="s">
        <v>419</v>
      </c>
      <c r="G76" s="160">
        <v>1</v>
      </c>
      <c r="H76" s="97" t="s">
        <v>90</v>
      </c>
      <c r="I76" s="98">
        <f>22668+17823*2+20248+15398</f>
        <v>93960</v>
      </c>
      <c r="J76" s="99">
        <v>2011.08</v>
      </c>
      <c r="K76" s="100"/>
    </row>
    <row r="77" spans="1:11" s="40" customFormat="1" ht="23.1" customHeight="1">
      <c r="A77" s="101" t="s">
        <v>552</v>
      </c>
      <c r="B77" s="97" t="s">
        <v>386</v>
      </c>
      <c r="C77" s="97" t="s">
        <v>112</v>
      </c>
      <c r="D77" s="96" t="s">
        <v>420</v>
      </c>
      <c r="E77" s="97" t="s">
        <v>117</v>
      </c>
      <c r="F77" s="105" t="s">
        <v>421</v>
      </c>
      <c r="G77" s="160">
        <v>1</v>
      </c>
      <c r="H77" s="97" t="s">
        <v>90</v>
      </c>
      <c r="I77" s="128">
        <v>150000</v>
      </c>
      <c r="J77" s="99">
        <v>2011.07</v>
      </c>
      <c r="K77" s="100"/>
    </row>
    <row r="78" spans="1:11" s="40" customFormat="1" ht="23.1" customHeight="1">
      <c r="A78" s="101" t="s">
        <v>552</v>
      </c>
      <c r="B78" s="97" t="s">
        <v>386</v>
      </c>
      <c r="C78" s="97" t="s">
        <v>112</v>
      </c>
      <c r="D78" s="96" t="s">
        <v>420</v>
      </c>
      <c r="E78" s="97" t="s">
        <v>117</v>
      </c>
      <c r="F78" s="105" t="s">
        <v>421</v>
      </c>
      <c r="G78" s="160">
        <v>1</v>
      </c>
      <c r="H78" s="97" t="s">
        <v>90</v>
      </c>
      <c r="I78" s="128">
        <v>150000</v>
      </c>
      <c r="J78" s="99">
        <v>2011.07</v>
      </c>
      <c r="K78" s="100"/>
    </row>
    <row r="79" spans="1:11" s="40" customFormat="1" ht="23.1" customHeight="1">
      <c r="A79" s="101" t="s">
        <v>552</v>
      </c>
      <c r="B79" s="97" t="s">
        <v>386</v>
      </c>
      <c r="C79" s="97" t="s">
        <v>112</v>
      </c>
      <c r="D79" s="96" t="s">
        <v>420</v>
      </c>
      <c r="E79" s="97" t="s">
        <v>117</v>
      </c>
      <c r="F79" s="105" t="s">
        <v>422</v>
      </c>
      <c r="G79" s="160">
        <v>1</v>
      </c>
      <c r="H79" s="97" t="s">
        <v>90</v>
      </c>
      <c r="I79" s="128">
        <v>220000</v>
      </c>
      <c r="J79" s="99">
        <v>2011.07</v>
      </c>
      <c r="K79" s="100"/>
    </row>
    <row r="80" spans="1:11" s="40" customFormat="1" ht="23.1" customHeight="1">
      <c r="A80" s="101" t="s">
        <v>552</v>
      </c>
      <c r="B80" s="97" t="s">
        <v>386</v>
      </c>
      <c r="C80" s="97" t="s">
        <v>112</v>
      </c>
      <c r="D80" s="96" t="s">
        <v>420</v>
      </c>
      <c r="E80" s="97" t="s">
        <v>117</v>
      </c>
      <c r="F80" s="105" t="s">
        <v>423</v>
      </c>
      <c r="G80" s="160">
        <v>1</v>
      </c>
      <c r="H80" s="97" t="s">
        <v>90</v>
      </c>
      <c r="I80" s="128">
        <v>200000</v>
      </c>
      <c r="J80" s="99">
        <v>2011.07</v>
      </c>
      <c r="K80" s="100"/>
    </row>
    <row r="81" spans="1:11" s="40" customFormat="1" ht="23.1" customHeight="1">
      <c r="A81" s="101" t="s">
        <v>552</v>
      </c>
      <c r="B81" s="97" t="s">
        <v>424</v>
      </c>
      <c r="C81" s="97" t="s">
        <v>112</v>
      </c>
      <c r="D81" s="96" t="s">
        <v>425</v>
      </c>
      <c r="E81" s="97" t="s">
        <v>117</v>
      </c>
      <c r="F81" s="105" t="s">
        <v>119</v>
      </c>
      <c r="G81" s="160">
        <v>5323</v>
      </c>
      <c r="H81" s="97" t="s">
        <v>110</v>
      </c>
      <c r="I81" s="98">
        <v>219046</v>
      </c>
      <c r="J81" s="99">
        <v>2011.07</v>
      </c>
      <c r="K81" s="100"/>
    </row>
    <row r="82" spans="1:11" s="40" customFormat="1" ht="23.1" customHeight="1">
      <c r="A82" s="101" t="s">
        <v>554</v>
      </c>
      <c r="B82" s="97" t="s">
        <v>396</v>
      </c>
      <c r="C82" s="97" t="s">
        <v>112</v>
      </c>
      <c r="D82" s="96" t="s">
        <v>426</v>
      </c>
      <c r="E82" s="97" t="s">
        <v>114</v>
      </c>
      <c r="F82" s="105" t="s">
        <v>427</v>
      </c>
      <c r="G82" s="160">
        <v>1</v>
      </c>
      <c r="H82" s="97" t="s">
        <v>90</v>
      </c>
      <c r="I82" s="98">
        <v>210000</v>
      </c>
      <c r="J82" s="99" t="s">
        <v>428</v>
      </c>
      <c r="K82" s="100"/>
    </row>
    <row r="83" spans="1:11" s="40" customFormat="1" ht="23.1" customHeight="1">
      <c r="A83" s="101" t="s">
        <v>440</v>
      </c>
      <c r="B83" s="97" t="s">
        <v>555</v>
      </c>
      <c r="C83" s="97" t="s">
        <v>556</v>
      </c>
      <c r="D83" s="96" t="s">
        <v>557</v>
      </c>
      <c r="E83" s="97" t="s">
        <v>558</v>
      </c>
      <c r="F83" s="97" t="s">
        <v>559</v>
      </c>
      <c r="G83" s="160">
        <v>1</v>
      </c>
      <c r="H83" s="97" t="s">
        <v>457</v>
      </c>
      <c r="I83" s="104">
        <v>75000</v>
      </c>
      <c r="J83" s="97">
        <v>2011.09</v>
      </c>
      <c r="K83" s="100"/>
    </row>
    <row r="84" spans="1:11" s="40" customFormat="1" ht="23.1" customHeight="1">
      <c r="A84" s="101" t="s">
        <v>440</v>
      </c>
      <c r="B84" s="97" t="s">
        <v>555</v>
      </c>
      <c r="C84" s="97" t="s">
        <v>556</v>
      </c>
      <c r="D84" s="96" t="s">
        <v>560</v>
      </c>
      <c r="E84" s="97" t="s">
        <v>558</v>
      </c>
      <c r="F84" s="97" t="s">
        <v>559</v>
      </c>
      <c r="G84" s="160">
        <v>1</v>
      </c>
      <c r="H84" s="97" t="s">
        <v>457</v>
      </c>
      <c r="I84" s="104">
        <v>66000</v>
      </c>
      <c r="J84" s="97">
        <v>2011.09</v>
      </c>
      <c r="K84" s="100"/>
    </row>
    <row r="85" spans="1:11" s="40" customFormat="1" ht="23.1" customHeight="1">
      <c r="A85" s="101" t="s">
        <v>440</v>
      </c>
      <c r="B85" s="97" t="s">
        <v>555</v>
      </c>
      <c r="C85" s="97" t="s">
        <v>556</v>
      </c>
      <c r="D85" s="96" t="s">
        <v>561</v>
      </c>
      <c r="E85" s="97" t="s">
        <v>558</v>
      </c>
      <c r="F85" s="97" t="s">
        <v>559</v>
      </c>
      <c r="G85" s="160">
        <v>1</v>
      </c>
      <c r="H85" s="97" t="s">
        <v>457</v>
      </c>
      <c r="I85" s="104">
        <v>71000</v>
      </c>
      <c r="J85" s="97">
        <v>2011.09</v>
      </c>
      <c r="K85" s="100"/>
    </row>
    <row r="86" spans="1:11" s="40" customFormat="1" ht="23.1" customHeight="1">
      <c r="A86" s="101" t="s">
        <v>440</v>
      </c>
      <c r="B86" s="97" t="s">
        <v>555</v>
      </c>
      <c r="C86" s="97" t="s">
        <v>556</v>
      </c>
      <c r="D86" s="96" t="s">
        <v>562</v>
      </c>
      <c r="E86" s="97" t="s">
        <v>558</v>
      </c>
      <c r="F86" s="97" t="s">
        <v>559</v>
      </c>
      <c r="G86" s="160">
        <v>1</v>
      </c>
      <c r="H86" s="97" t="s">
        <v>457</v>
      </c>
      <c r="I86" s="104">
        <v>109000</v>
      </c>
      <c r="J86" s="97">
        <v>2011.09</v>
      </c>
      <c r="K86" s="100"/>
    </row>
    <row r="87" spans="1:11" s="40" customFormat="1" ht="23.1" customHeight="1">
      <c r="A87" s="101" t="s">
        <v>440</v>
      </c>
      <c r="B87" s="97" t="s">
        <v>555</v>
      </c>
      <c r="C87" s="97" t="s">
        <v>556</v>
      </c>
      <c r="D87" s="96" t="s">
        <v>563</v>
      </c>
      <c r="E87" s="97" t="s">
        <v>558</v>
      </c>
      <c r="F87" s="97" t="s">
        <v>559</v>
      </c>
      <c r="G87" s="160">
        <v>1</v>
      </c>
      <c r="H87" s="97" t="s">
        <v>457</v>
      </c>
      <c r="I87" s="104">
        <v>50000</v>
      </c>
      <c r="J87" s="129" t="s">
        <v>564</v>
      </c>
      <c r="K87" s="100"/>
    </row>
    <row r="88" spans="1:11" s="40" customFormat="1" ht="23.1" customHeight="1">
      <c r="A88" s="101" t="s">
        <v>440</v>
      </c>
      <c r="B88" s="97" t="s">
        <v>555</v>
      </c>
      <c r="C88" s="97" t="s">
        <v>556</v>
      </c>
      <c r="D88" s="96" t="s">
        <v>565</v>
      </c>
      <c r="E88" s="97" t="s">
        <v>558</v>
      </c>
      <c r="F88" s="97" t="s">
        <v>559</v>
      </c>
      <c r="G88" s="160">
        <v>1</v>
      </c>
      <c r="H88" s="97" t="s">
        <v>457</v>
      </c>
      <c r="I88" s="104">
        <v>60000</v>
      </c>
      <c r="J88" s="97">
        <v>2011.07</v>
      </c>
      <c r="K88" s="100"/>
    </row>
    <row r="89" spans="1:11" s="40" customFormat="1" ht="23.1" customHeight="1">
      <c r="A89" s="101" t="s">
        <v>440</v>
      </c>
      <c r="B89" s="97" t="s">
        <v>148</v>
      </c>
      <c r="C89" s="97" t="s">
        <v>112</v>
      </c>
      <c r="D89" s="96" t="s">
        <v>149</v>
      </c>
      <c r="E89" s="97" t="s">
        <v>117</v>
      </c>
      <c r="F89" s="97" t="s">
        <v>150</v>
      </c>
      <c r="G89" s="160">
        <v>1</v>
      </c>
      <c r="H89" s="97" t="s">
        <v>90</v>
      </c>
      <c r="I89" s="104">
        <v>34000</v>
      </c>
      <c r="J89" s="97">
        <v>2010.08</v>
      </c>
      <c r="K89" s="100"/>
    </row>
    <row r="90" spans="1:11" s="40" customFormat="1" ht="23.1" customHeight="1">
      <c r="A90" s="101" t="s">
        <v>440</v>
      </c>
      <c r="B90" s="97" t="s">
        <v>441</v>
      </c>
      <c r="C90" s="97" t="s">
        <v>112</v>
      </c>
      <c r="D90" s="96" t="s">
        <v>121</v>
      </c>
      <c r="E90" s="97" t="s">
        <v>117</v>
      </c>
      <c r="F90" s="97" t="s">
        <v>122</v>
      </c>
      <c r="G90" s="160"/>
      <c r="H90" s="97"/>
      <c r="I90" s="104">
        <v>50000</v>
      </c>
      <c r="J90" s="97">
        <v>2010.06</v>
      </c>
      <c r="K90" s="103"/>
    </row>
    <row r="91" spans="1:11" s="40" customFormat="1" ht="23.1" customHeight="1">
      <c r="A91" s="95" t="s">
        <v>566</v>
      </c>
      <c r="B91" s="97" t="s">
        <v>567</v>
      </c>
      <c r="C91" s="97" t="s">
        <v>112</v>
      </c>
      <c r="D91" s="76" t="s">
        <v>113</v>
      </c>
      <c r="E91" s="102" t="s">
        <v>114</v>
      </c>
      <c r="F91" s="75" t="s">
        <v>115</v>
      </c>
      <c r="G91" s="160"/>
      <c r="H91" s="97"/>
      <c r="I91" s="130">
        <v>39100</v>
      </c>
      <c r="J91" s="97">
        <v>2011.07</v>
      </c>
      <c r="K91" s="103"/>
    </row>
    <row r="92" spans="1:11" s="40" customFormat="1" ht="23.1" customHeight="1">
      <c r="A92" s="95" t="s">
        <v>566</v>
      </c>
      <c r="B92" s="97" t="s">
        <v>568</v>
      </c>
      <c r="C92" s="97" t="s">
        <v>112</v>
      </c>
      <c r="D92" s="96" t="s">
        <v>116</v>
      </c>
      <c r="E92" s="97" t="s">
        <v>117</v>
      </c>
      <c r="F92" s="75" t="s">
        <v>118</v>
      </c>
      <c r="G92" s="160"/>
      <c r="H92" s="97"/>
      <c r="I92" s="130">
        <v>275000</v>
      </c>
      <c r="J92" s="97">
        <v>2010.07</v>
      </c>
      <c r="K92" s="103"/>
    </row>
    <row r="93" spans="1:11" s="40" customFormat="1" ht="23.1" customHeight="1">
      <c r="A93" s="95" t="s">
        <v>566</v>
      </c>
      <c r="B93" s="97" t="s">
        <v>70</v>
      </c>
      <c r="C93" s="97" t="s">
        <v>112</v>
      </c>
      <c r="D93" s="96" t="s">
        <v>119</v>
      </c>
      <c r="E93" s="97" t="s">
        <v>117</v>
      </c>
      <c r="F93" s="97" t="s">
        <v>120</v>
      </c>
      <c r="G93" s="160">
        <v>1058.5</v>
      </c>
      <c r="H93" s="97" t="s">
        <v>104</v>
      </c>
      <c r="I93" s="106">
        <v>60089</v>
      </c>
      <c r="J93" s="97">
        <v>2010.08</v>
      </c>
      <c r="K93" s="103"/>
    </row>
    <row r="94" spans="1:11" s="40" customFormat="1" ht="23.1" customHeight="1">
      <c r="A94" s="95" t="s">
        <v>566</v>
      </c>
      <c r="B94" s="97" t="s">
        <v>85</v>
      </c>
      <c r="C94" s="97" t="s">
        <v>112</v>
      </c>
      <c r="D94" s="96" t="s">
        <v>121</v>
      </c>
      <c r="E94" s="97" t="s">
        <v>117</v>
      </c>
      <c r="F94" s="97" t="s">
        <v>122</v>
      </c>
      <c r="G94" s="160">
        <v>1</v>
      </c>
      <c r="H94" s="97" t="s">
        <v>90</v>
      </c>
      <c r="I94" s="106">
        <v>50000</v>
      </c>
      <c r="J94" s="99">
        <v>2011.09</v>
      </c>
      <c r="K94" s="103"/>
    </row>
    <row r="95" spans="1:11" s="40" customFormat="1" ht="23.1" customHeight="1">
      <c r="A95" s="95" t="s">
        <v>566</v>
      </c>
      <c r="B95" s="97" t="s">
        <v>62</v>
      </c>
      <c r="C95" s="97" t="s">
        <v>112</v>
      </c>
      <c r="D95" s="96" t="s">
        <v>123</v>
      </c>
      <c r="E95" s="97" t="s">
        <v>117</v>
      </c>
      <c r="F95" s="97" t="s">
        <v>124</v>
      </c>
      <c r="G95" s="160">
        <v>1</v>
      </c>
      <c r="H95" s="97" t="s">
        <v>90</v>
      </c>
      <c r="I95" s="106">
        <v>162000</v>
      </c>
      <c r="J95" s="99">
        <v>2011.07</v>
      </c>
      <c r="K95" s="103"/>
    </row>
    <row r="96" spans="1:11" s="40" customFormat="1" ht="23.1" customHeight="1">
      <c r="A96" s="95" t="s">
        <v>566</v>
      </c>
      <c r="B96" s="97" t="s">
        <v>101</v>
      </c>
      <c r="C96" s="97" t="s">
        <v>112</v>
      </c>
      <c r="D96" s="96" t="s">
        <v>125</v>
      </c>
      <c r="E96" s="97" t="s">
        <v>114</v>
      </c>
      <c r="F96" s="97" t="s">
        <v>126</v>
      </c>
      <c r="G96" s="160"/>
      <c r="H96" s="97"/>
      <c r="I96" s="106">
        <v>80000</v>
      </c>
      <c r="J96" s="99">
        <v>2011.08</v>
      </c>
      <c r="K96" s="103"/>
    </row>
    <row r="97" spans="1:11" s="40" customFormat="1" ht="23.1" customHeight="1">
      <c r="A97" s="95" t="s">
        <v>566</v>
      </c>
      <c r="B97" s="97" t="s">
        <v>569</v>
      </c>
      <c r="C97" s="97" t="s">
        <v>112</v>
      </c>
      <c r="D97" s="96" t="s">
        <v>121</v>
      </c>
      <c r="E97" s="97" t="s">
        <v>117</v>
      </c>
      <c r="F97" s="96" t="s">
        <v>122</v>
      </c>
      <c r="G97" s="160"/>
      <c r="H97" s="97"/>
      <c r="I97" s="106">
        <v>50000</v>
      </c>
      <c r="J97" s="97">
        <v>2010.06</v>
      </c>
      <c r="K97" s="100"/>
    </row>
    <row r="98" spans="1:11" s="40" customFormat="1" ht="23.1" customHeight="1">
      <c r="A98" s="95" t="s">
        <v>446</v>
      </c>
      <c r="B98" s="97" t="s">
        <v>570</v>
      </c>
      <c r="C98" s="97" t="s">
        <v>556</v>
      </c>
      <c r="D98" s="96" t="s">
        <v>559</v>
      </c>
      <c r="E98" s="97" t="s">
        <v>571</v>
      </c>
      <c r="F98" s="96" t="s">
        <v>572</v>
      </c>
      <c r="G98" s="160"/>
      <c r="H98" s="97"/>
      <c r="I98" s="98">
        <v>69693</v>
      </c>
      <c r="J98" s="99">
        <v>2011.08</v>
      </c>
      <c r="K98" s="103"/>
    </row>
    <row r="99" spans="1:11" s="40" customFormat="1" ht="23.1" customHeight="1">
      <c r="A99" s="95" t="s">
        <v>446</v>
      </c>
      <c r="B99" s="97" t="s">
        <v>573</v>
      </c>
      <c r="C99" s="97" t="s">
        <v>556</v>
      </c>
      <c r="D99" s="96" t="s">
        <v>574</v>
      </c>
      <c r="E99" s="97" t="s">
        <v>571</v>
      </c>
      <c r="F99" s="96" t="s">
        <v>575</v>
      </c>
      <c r="G99" s="160">
        <v>1</v>
      </c>
      <c r="H99" s="97" t="s">
        <v>457</v>
      </c>
      <c r="I99" s="106">
        <v>400000</v>
      </c>
      <c r="J99" s="97">
        <v>2011.08</v>
      </c>
      <c r="K99" s="103" t="s">
        <v>576</v>
      </c>
    </row>
    <row r="100" spans="1:11" s="40" customFormat="1" ht="23.1" customHeight="1">
      <c r="A100" s="95" t="s">
        <v>577</v>
      </c>
      <c r="B100" s="97" t="s">
        <v>578</v>
      </c>
      <c r="C100" s="97" t="s">
        <v>556</v>
      </c>
      <c r="D100" s="96" t="s">
        <v>579</v>
      </c>
      <c r="E100" s="97" t="s">
        <v>571</v>
      </c>
      <c r="F100" s="105" t="s">
        <v>580</v>
      </c>
      <c r="G100" s="160">
        <v>1</v>
      </c>
      <c r="H100" s="97" t="s">
        <v>457</v>
      </c>
      <c r="I100" s="106">
        <v>70000</v>
      </c>
      <c r="J100" s="99">
        <v>2011.07</v>
      </c>
      <c r="K100" s="100"/>
    </row>
    <row r="101" spans="1:11" s="40" customFormat="1" ht="23.1" customHeight="1">
      <c r="A101" s="95" t="s">
        <v>577</v>
      </c>
      <c r="B101" s="97" t="s">
        <v>344</v>
      </c>
      <c r="C101" s="97" t="s">
        <v>112</v>
      </c>
      <c r="D101" s="155" t="s">
        <v>581</v>
      </c>
      <c r="E101" s="97" t="s">
        <v>117</v>
      </c>
      <c r="F101" s="105" t="s">
        <v>582</v>
      </c>
      <c r="G101" s="160">
        <v>1</v>
      </c>
      <c r="H101" s="97" t="s">
        <v>457</v>
      </c>
      <c r="I101" s="106">
        <v>1339591</v>
      </c>
      <c r="J101" s="99">
        <v>2011.07</v>
      </c>
      <c r="K101" s="100"/>
    </row>
    <row r="102" spans="1:11" s="40" customFormat="1" ht="23.1" customHeight="1">
      <c r="A102" s="95" t="s">
        <v>577</v>
      </c>
      <c r="B102" s="97" t="s">
        <v>299</v>
      </c>
      <c r="C102" s="97" t="s">
        <v>112</v>
      </c>
      <c r="D102" s="96" t="s">
        <v>345</v>
      </c>
      <c r="E102" s="97" t="s">
        <v>117</v>
      </c>
      <c r="F102" s="105" t="s">
        <v>346</v>
      </c>
      <c r="G102" s="160">
        <v>1377.07</v>
      </c>
      <c r="H102" s="97" t="s">
        <v>347</v>
      </c>
      <c r="I102" s="106">
        <v>66767</v>
      </c>
      <c r="J102" s="99">
        <v>2011.07</v>
      </c>
      <c r="K102" s="100"/>
    </row>
    <row r="103" spans="1:11" s="40" customFormat="1" ht="23.1" customHeight="1">
      <c r="A103" s="95" t="s">
        <v>577</v>
      </c>
      <c r="B103" s="97" t="s">
        <v>348</v>
      </c>
      <c r="C103" s="97" t="s">
        <v>112</v>
      </c>
      <c r="D103" s="96" t="s">
        <v>349</v>
      </c>
      <c r="E103" s="97" t="s">
        <v>117</v>
      </c>
      <c r="F103" s="96" t="s">
        <v>350</v>
      </c>
      <c r="G103" s="160">
        <v>1</v>
      </c>
      <c r="H103" s="97" t="s">
        <v>90</v>
      </c>
      <c r="I103" s="106">
        <v>135000</v>
      </c>
      <c r="J103" s="97">
        <v>2011.09</v>
      </c>
      <c r="K103" s="100"/>
    </row>
    <row r="104" spans="1:11" s="40" customFormat="1" ht="23.1" customHeight="1">
      <c r="A104" s="95" t="s">
        <v>577</v>
      </c>
      <c r="B104" s="97" t="s">
        <v>351</v>
      </c>
      <c r="C104" s="97" t="s">
        <v>112</v>
      </c>
      <c r="D104" s="96" t="s">
        <v>352</v>
      </c>
      <c r="E104" s="97" t="s">
        <v>117</v>
      </c>
      <c r="F104" s="105" t="s">
        <v>113</v>
      </c>
      <c r="G104" s="160">
        <v>1</v>
      </c>
      <c r="H104" s="97" t="s">
        <v>90</v>
      </c>
      <c r="I104" s="106">
        <v>44895</v>
      </c>
      <c r="J104" s="99">
        <v>2011.07</v>
      </c>
      <c r="K104" s="100"/>
    </row>
    <row r="105" spans="1:11" s="40" customFormat="1" ht="23.1" customHeight="1">
      <c r="A105" s="95" t="s">
        <v>577</v>
      </c>
      <c r="B105" s="97" t="s">
        <v>351</v>
      </c>
      <c r="C105" s="97" t="s">
        <v>112</v>
      </c>
      <c r="D105" s="96" t="s">
        <v>353</v>
      </c>
      <c r="E105" s="97" t="s">
        <v>117</v>
      </c>
      <c r="F105" s="105" t="s">
        <v>354</v>
      </c>
      <c r="G105" s="160">
        <v>1</v>
      </c>
      <c r="H105" s="97" t="s">
        <v>90</v>
      </c>
      <c r="I105" s="106">
        <v>142100</v>
      </c>
      <c r="J105" s="99">
        <v>2011.07</v>
      </c>
      <c r="K105" s="100"/>
    </row>
    <row r="106" spans="1:11" s="40" customFormat="1" ht="23.1" customHeight="1">
      <c r="A106" s="95" t="s">
        <v>577</v>
      </c>
      <c r="B106" s="97" t="s">
        <v>313</v>
      </c>
      <c r="C106" s="97" t="s">
        <v>112</v>
      </c>
      <c r="D106" s="96" t="s">
        <v>355</v>
      </c>
      <c r="E106" s="97" t="s">
        <v>117</v>
      </c>
      <c r="F106" s="96" t="s">
        <v>356</v>
      </c>
      <c r="G106" s="160">
        <v>1</v>
      </c>
      <c r="H106" s="97" t="s">
        <v>90</v>
      </c>
      <c r="I106" s="106">
        <v>139000</v>
      </c>
      <c r="J106" s="97">
        <v>2011.08</v>
      </c>
      <c r="K106" s="100"/>
    </row>
    <row r="107" spans="1:11" s="40" customFormat="1" ht="23.1" customHeight="1">
      <c r="A107" s="95" t="s">
        <v>577</v>
      </c>
      <c r="B107" s="97" t="s">
        <v>357</v>
      </c>
      <c r="C107" s="97" t="s">
        <v>112</v>
      </c>
      <c r="D107" s="96" t="s">
        <v>358</v>
      </c>
      <c r="E107" s="97" t="s">
        <v>117</v>
      </c>
      <c r="F107" s="105" t="s">
        <v>359</v>
      </c>
      <c r="G107" s="160">
        <v>1</v>
      </c>
      <c r="H107" s="97" t="s">
        <v>90</v>
      </c>
      <c r="I107" s="106">
        <v>197000</v>
      </c>
      <c r="J107" s="99">
        <v>2011.09</v>
      </c>
      <c r="K107" s="100"/>
    </row>
    <row r="108" spans="1:11" s="40" customFormat="1" ht="23.1" customHeight="1">
      <c r="A108" s="95" t="s">
        <v>577</v>
      </c>
      <c r="B108" s="97" t="s">
        <v>340</v>
      </c>
      <c r="C108" s="97" t="s">
        <v>112</v>
      </c>
      <c r="D108" s="96" t="s">
        <v>360</v>
      </c>
      <c r="E108" s="97" t="s">
        <v>117</v>
      </c>
      <c r="F108" s="105" t="s">
        <v>361</v>
      </c>
      <c r="G108" s="160">
        <v>3210.69</v>
      </c>
      <c r="H108" s="97" t="s">
        <v>347</v>
      </c>
      <c r="I108" s="106">
        <v>93100</v>
      </c>
      <c r="J108" s="99">
        <v>2011.07</v>
      </c>
      <c r="K108" s="100"/>
    </row>
    <row r="109" spans="1:11" s="40" customFormat="1" ht="23.1" customHeight="1">
      <c r="A109" s="95" t="s">
        <v>577</v>
      </c>
      <c r="B109" s="97" t="s">
        <v>583</v>
      </c>
      <c r="C109" s="97" t="s">
        <v>112</v>
      </c>
      <c r="D109" s="96" t="s">
        <v>362</v>
      </c>
      <c r="E109" s="97" t="s">
        <v>114</v>
      </c>
      <c r="F109" s="105" t="s">
        <v>363</v>
      </c>
      <c r="G109" s="160">
        <v>1</v>
      </c>
      <c r="H109" s="97" t="s">
        <v>90</v>
      </c>
      <c r="I109" s="106">
        <v>95372</v>
      </c>
      <c r="J109" s="99">
        <v>2010.07</v>
      </c>
      <c r="K109" s="100"/>
    </row>
    <row r="110" spans="1:11" s="40" customFormat="1" ht="23.1" customHeight="1">
      <c r="A110" s="95" t="s">
        <v>577</v>
      </c>
      <c r="B110" s="97" t="s">
        <v>583</v>
      </c>
      <c r="C110" s="97" t="s">
        <v>112</v>
      </c>
      <c r="D110" s="96" t="s">
        <v>364</v>
      </c>
      <c r="E110" s="97" t="s">
        <v>114</v>
      </c>
      <c r="F110" s="105" t="s">
        <v>365</v>
      </c>
      <c r="G110" s="160">
        <v>1</v>
      </c>
      <c r="H110" s="97" t="s">
        <v>90</v>
      </c>
      <c r="I110" s="106">
        <v>28292</v>
      </c>
      <c r="J110" s="99">
        <v>2011.08</v>
      </c>
      <c r="K110" s="100"/>
    </row>
    <row r="111" spans="1:11" s="41" customFormat="1" ht="23.1" customHeight="1">
      <c r="A111" s="101" t="s">
        <v>584</v>
      </c>
      <c r="B111" s="97" t="s">
        <v>585</v>
      </c>
      <c r="C111" s="97" t="s">
        <v>556</v>
      </c>
      <c r="D111" s="96" t="s">
        <v>586</v>
      </c>
      <c r="E111" s="97" t="s">
        <v>117</v>
      </c>
      <c r="F111" s="105" t="s">
        <v>586</v>
      </c>
      <c r="G111" s="160">
        <v>1</v>
      </c>
      <c r="H111" s="97" t="s">
        <v>457</v>
      </c>
      <c r="I111" s="132">
        <v>65000</v>
      </c>
      <c r="J111" s="97">
        <v>2011.05</v>
      </c>
      <c r="K111" s="103"/>
    </row>
    <row r="112" spans="1:11" s="41" customFormat="1" ht="23.1" customHeight="1">
      <c r="A112" s="101" t="s">
        <v>584</v>
      </c>
      <c r="B112" s="97" t="s">
        <v>585</v>
      </c>
      <c r="C112" s="97" t="s">
        <v>556</v>
      </c>
      <c r="D112" s="96" t="s">
        <v>588</v>
      </c>
      <c r="E112" s="97" t="s">
        <v>117</v>
      </c>
      <c r="F112" s="105" t="s">
        <v>588</v>
      </c>
      <c r="G112" s="160">
        <v>1</v>
      </c>
      <c r="H112" s="97" t="s">
        <v>457</v>
      </c>
      <c r="I112" s="132">
        <v>60000</v>
      </c>
      <c r="J112" s="97">
        <v>2011.05</v>
      </c>
      <c r="K112" s="103"/>
    </row>
    <row r="113" spans="1:11" s="41" customFormat="1" ht="23.1" customHeight="1">
      <c r="A113" s="101" t="s">
        <v>584</v>
      </c>
      <c r="B113" s="97" t="s">
        <v>585</v>
      </c>
      <c r="C113" s="97" t="s">
        <v>556</v>
      </c>
      <c r="D113" s="96" t="s">
        <v>589</v>
      </c>
      <c r="E113" s="97" t="s">
        <v>117</v>
      </c>
      <c r="F113" s="105" t="s">
        <v>589</v>
      </c>
      <c r="G113" s="160">
        <v>1</v>
      </c>
      <c r="H113" s="97" t="s">
        <v>457</v>
      </c>
      <c r="I113" s="132">
        <v>272000</v>
      </c>
      <c r="J113" s="97">
        <v>2011.05</v>
      </c>
      <c r="K113" s="103"/>
    </row>
    <row r="114" spans="1:11" s="41" customFormat="1" ht="23.1" customHeight="1">
      <c r="A114" s="101" t="s">
        <v>584</v>
      </c>
      <c r="B114" s="97" t="s">
        <v>585</v>
      </c>
      <c r="C114" s="97" t="s">
        <v>556</v>
      </c>
      <c r="D114" s="96" t="s">
        <v>589</v>
      </c>
      <c r="E114" s="97" t="s">
        <v>117</v>
      </c>
      <c r="F114" s="105" t="s">
        <v>589</v>
      </c>
      <c r="G114" s="160">
        <v>1</v>
      </c>
      <c r="H114" s="97" t="s">
        <v>457</v>
      </c>
      <c r="I114" s="132">
        <v>241000</v>
      </c>
      <c r="J114" s="97">
        <v>2011.05</v>
      </c>
      <c r="K114" s="103"/>
    </row>
    <row r="115" spans="1:11" s="41" customFormat="1" ht="23.1" customHeight="1">
      <c r="A115" s="101" t="s">
        <v>584</v>
      </c>
      <c r="B115" s="97" t="s">
        <v>590</v>
      </c>
      <c r="C115" s="97" t="s">
        <v>556</v>
      </c>
      <c r="D115" s="96" t="s">
        <v>591</v>
      </c>
      <c r="E115" s="97" t="s">
        <v>571</v>
      </c>
      <c r="F115" s="97" t="s">
        <v>592</v>
      </c>
      <c r="G115" s="160">
        <v>1</v>
      </c>
      <c r="H115" s="97" t="s">
        <v>457</v>
      </c>
      <c r="I115" s="132">
        <v>102000</v>
      </c>
      <c r="J115" s="99">
        <v>2011.07</v>
      </c>
      <c r="K115" s="103"/>
    </row>
    <row r="116" spans="1:11" s="41" customFormat="1" ht="23.1" customHeight="1">
      <c r="A116" s="101" t="s">
        <v>584</v>
      </c>
      <c r="B116" s="97" t="s">
        <v>590</v>
      </c>
      <c r="C116" s="97" t="s">
        <v>556</v>
      </c>
      <c r="D116" s="96" t="s">
        <v>593</v>
      </c>
      <c r="E116" s="97" t="s">
        <v>558</v>
      </c>
      <c r="F116" s="97" t="s">
        <v>594</v>
      </c>
      <c r="G116" s="160">
        <v>1</v>
      </c>
      <c r="H116" s="97" t="s">
        <v>457</v>
      </c>
      <c r="I116" s="132">
        <v>51554</v>
      </c>
      <c r="J116" s="99">
        <v>2011.07</v>
      </c>
      <c r="K116" s="103"/>
    </row>
    <row r="117" spans="1:11" s="41" customFormat="1" ht="23.1" customHeight="1">
      <c r="A117" s="101" t="s">
        <v>584</v>
      </c>
      <c r="B117" s="97" t="s">
        <v>590</v>
      </c>
      <c r="C117" s="97" t="s">
        <v>556</v>
      </c>
      <c r="D117" s="96" t="s">
        <v>595</v>
      </c>
      <c r="E117" s="97" t="s">
        <v>558</v>
      </c>
      <c r="F117" s="97" t="s">
        <v>594</v>
      </c>
      <c r="G117" s="160">
        <v>1</v>
      </c>
      <c r="H117" s="97" t="s">
        <v>457</v>
      </c>
      <c r="I117" s="132">
        <v>56408</v>
      </c>
      <c r="J117" s="99">
        <v>2011.07</v>
      </c>
      <c r="K117" s="103"/>
    </row>
    <row r="118" spans="1:11" s="41" customFormat="1" ht="23.1" customHeight="1">
      <c r="A118" s="101" t="s">
        <v>584</v>
      </c>
      <c r="B118" s="97" t="s">
        <v>590</v>
      </c>
      <c r="C118" s="97" t="s">
        <v>556</v>
      </c>
      <c r="D118" s="74" t="s">
        <v>596</v>
      </c>
      <c r="E118" s="97" t="s">
        <v>571</v>
      </c>
      <c r="F118" s="97" t="s">
        <v>597</v>
      </c>
      <c r="G118" s="160">
        <v>5121</v>
      </c>
      <c r="H118" s="97" t="s">
        <v>598</v>
      </c>
      <c r="I118" s="132">
        <v>95777</v>
      </c>
      <c r="J118" s="97">
        <v>2011.07</v>
      </c>
      <c r="K118" s="103"/>
    </row>
    <row r="119" spans="1:11" s="47" customFormat="1" ht="23.1" customHeight="1">
      <c r="A119" s="101" t="s">
        <v>584</v>
      </c>
      <c r="B119" s="97" t="s">
        <v>599</v>
      </c>
      <c r="C119" s="97" t="s">
        <v>556</v>
      </c>
      <c r="D119" s="96" t="s">
        <v>600</v>
      </c>
      <c r="E119" s="99" t="s">
        <v>571</v>
      </c>
      <c r="F119" s="133" t="s">
        <v>601</v>
      </c>
      <c r="G119" s="165">
        <v>7016</v>
      </c>
      <c r="H119" s="99" t="s">
        <v>602</v>
      </c>
      <c r="I119" s="110">
        <v>181819</v>
      </c>
      <c r="J119" s="99">
        <v>2011.07</v>
      </c>
      <c r="K119" s="111"/>
    </row>
    <row r="120" spans="1:11" s="40" customFormat="1" ht="23.1" customHeight="1">
      <c r="A120" s="101" t="s">
        <v>207</v>
      </c>
      <c r="B120" s="97" t="s">
        <v>603</v>
      </c>
      <c r="C120" s="97" t="s">
        <v>112</v>
      </c>
      <c r="D120" s="96" t="s">
        <v>253</v>
      </c>
      <c r="E120" s="97" t="s">
        <v>117</v>
      </c>
      <c r="F120" s="96" t="s">
        <v>254</v>
      </c>
      <c r="G120" s="160">
        <v>1</v>
      </c>
      <c r="H120" s="97" t="s">
        <v>90</v>
      </c>
      <c r="I120" s="106">
        <v>230500</v>
      </c>
      <c r="J120" s="97">
        <v>2011.07</v>
      </c>
      <c r="K120" s="100"/>
    </row>
    <row r="121" spans="1:11" s="40" customFormat="1" ht="23.1" customHeight="1">
      <c r="A121" s="101" t="s">
        <v>207</v>
      </c>
      <c r="B121" s="97" t="s">
        <v>603</v>
      </c>
      <c r="C121" s="97" t="s">
        <v>112</v>
      </c>
      <c r="D121" s="96" t="s">
        <v>255</v>
      </c>
      <c r="E121" s="97" t="s">
        <v>117</v>
      </c>
      <c r="F121" s="105" t="s">
        <v>254</v>
      </c>
      <c r="G121" s="160">
        <v>1</v>
      </c>
      <c r="H121" s="97" t="s">
        <v>90</v>
      </c>
      <c r="I121" s="106">
        <v>292000</v>
      </c>
      <c r="J121" s="99">
        <v>2011.07</v>
      </c>
      <c r="K121" s="100"/>
    </row>
    <row r="122" spans="1:11" s="40" customFormat="1" ht="23.1" customHeight="1">
      <c r="A122" s="101" t="s">
        <v>207</v>
      </c>
      <c r="B122" s="97" t="s">
        <v>603</v>
      </c>
      <c r="C122" s="97" t="s">
        <v>112</v>
      </c>
      <c r="D122" s="96" t="s">
        <v>256</v>
      </c>
      <c r="E122" s="97" t="s">
        <v>114</v>
      </c>
      <c r="F122" s="96" t="s">
        <v>257</v>
      </c>
      <c r="G122" s="160">
        <v>1</v>
      </c>
      <c r="H122" s="97" t="s">
        <v>90</v>
      </c>
      <c r="I122" s="106">
        <v>30000</v>
      </c>
      <c r="J122" s="97">
        <v>2011.07</v>
      </c>
      <c r="K122" s="100"/>
    </row>
    <row r="123" spans="1:11" s="40" customFormat="1" ht="23.1" customHeight="1">
      <c r="A123" s="101" t="s">
        <v>207</v>
      </c>
      <c r="B123" s="97" t="s">
        <v>604</v>
      </c>
      <c r="C123" s="97" t="s">
        <v>112</v>
      </c>
      <c r="D123" s="96" t="s">
        <v>258</v>
      </c>
      <c r="E123" s="97" t="s">
        <v>117</v>
      </c>
      <c r="F123" s="96" t="s">
        <v>259</v>
      </c>
      <c r="G123" s="160">
        <v>1</v>
      </c>
      <c r="H123" s="97" t="s">
        <v>90</v>
      </c>
      <c r="I123" s="106">
        <v>142131</v>
      </c>
      <c r="J123" s="97">
        <v>2011.07</v>
      </c>
      <c r="K123" s="100"/>
    </row>
    <row r="124" spans="1:11" s="40" customFormat="1" ht="23.1" customHeight="1">
      <c r="A124" s="101" t="s">
        <v>207</v>
      </c>
      <c r="B124" s="97" t="s">
        <v>605</v>
      </c>
      <c r="C124" s="97" t="s">
        <v>112</v>
      </c>
      <c r="D124" s="96" t="s">
        <v>260</v>
      </c>
      <c r="E124" s="97" t="s">
        <v>117</v>
      </c>
      <c r="F124" s="96" t="s">
        <v>261</v>
      </c>
      <c r="G124" s="160">
        <v>1</v>
      </c>
      <c r="H124" s="97" t="s">
        <v>90</v>
      </c>
      <c r="I124" s="106">
        <v>45600</v>
      </c>
      <c r="J124" s="97">
        <v>2011.07</v>
      </c>
      <c r="K124" s="100"/>
    </row>
    <row r="125" spans="1:11" s="40" customFormat="1" ht="23.1" customHeight="1">
      <c r="A125" s="101" t="s">
        <v>207</v>
      </c>
      <c r="B125" s="97" t="s">
        <v>606</v>
      </c>
      <c r="C125" s="97" t="s">
        <v>112</v>
      </c>
      <c r="D125" s="96" t="s">
        <v>262</v>
      </c>
      <c r="E125" s="97" t="s">
        <v>117</v>
      </c>
      <c r="F125" s="96" t="s">
        <v>263</v>
      </c>
      <c r="G125" s="160">
        <v>1</v>
      </c>
      <c r="H125" s="97" t="s">
        <v>94</v>
      </c>
      <c r="I125" s="106">
        <v>164000</v>
      </c>
      <c r="J125" s="97">
        <v>2011.08</v>
      </c>
      <c r="K125" s="100"/>
    </row>
    <row r="126" spans="1:11" s="40" customFormat="1" ht="23.1" customHeight="1">
      <c r="A126" s="101" t="s">
        <v>207</v>
      </c>
      <c r="B126" s="97" t="s">
        <v>606</v>
      </c>
      <c r="C126" s="97" t="s">
        <v>112</v>
      </c>
      <c r="D126" s="96" t="s">
        <v>262</v>
      </c>
      <c r="E126" s="97" t="s">
        <v>117</v>
      </c>
      <c r="F126" s="96" t="s">
        <v>264</v>
      </c>
      <c r="G126" s="160">
        <v>1</v>
      </c>
      <c r="H126" s="97" t="s">
        <v>94</v>
      </c>
      <c r="I126" s="106">
        <v>402000</v>
      </c>
      <c r="J126" s="97">
        <v>2011.08</v>
      </c>
      <c r="K126" s="100"/>
    </row>
    <row r="127" spans="1:11" s="40" customFormat="1" ht="23.1" customHeight="1">
      <c r="A127" s="101" t="s">
        <v>607</v>
      </c>
      <c r="B127" s="97"/>
      <c r="C127" s="97" t="s">
        <v>556</v>
      </c>
      <c r="D127" s="96" t="s">
        <v>608</v>
      </c>
      <c r="E127" s="97" t="s">
        <v>558</v>
      </c>
      <c r="F127" s="97" t="s">
        <v>609</v>
      </c>
      <c r="G127" s="160">
        <v>1</v>
      </c>
      <c r="H127" s="97" t="s">
        <v>610</v>
      </c>
      <c r="I127" s="98">
        <v>59904</v>
      </c>
      <c r="J127" s="97">
        <v>2011.07</v>
      </c>
      <c r="K127" s="103"/>
    </row>
    <row r="128" spans="1:11" s="40" customFormat="1" ht="23.1" customHeight="1">
      <c r="A128" s="101" t="s">
        <v>607</v>
      </c>
      <c r="B128" s="97" t="s">
        <v>611</v>
      </c>
      <c r="C128" s="97" t="s">
        <v>556</v>
      </c>
      <c r="D128" s="96" t="s">
        <v>612</v>
      </c>
      <c r="E128" s="97" t="s">
        <v>558</v>
      </c>
      <c r="F128" s="97" t="s">
        <v>612</v>
      </c>
      <c r="G128" s="160">
        <v>1</v>
      </c>
      <c r="H128" s="97" t="s">
        <v>457</v>
      </c>
      <c r="I128" s="98">
        <v>266686</v>
      </c>
      <c r="J128" s="99">
        <v>2011.07</v>
      </c>
      <c r="K128" s="103"/>
    </row>
    <row r="129" spans="1:13" s="40" customFormat="1" ht="23.1" customHeight="1">
      <c r="A129" s="101" t="s">
        <v>607</v>
      </c>
      <c r="B129" s="97" t="s">
        <v>611</v>
      </c>
      <c r="C129" s="97" t="s">
        <v>556</v>
      </c>
      <c r="D129" s="96" t="s">
        <v>613</v>
      </c>
      <c r="E129" s="97" t="s">
        <v>558</v>
      </c>
      <c r="F129" s="97" t="s">
        <v>614</v>
      </c>
      <c r="G129" s="160">
        <v>1</v>
      </c>
      <c r="H129" s="97" t="s">
        <v>457</v>
      </c>
      <c r="I129" s="98">
        <v>250000</v>
      </c>
      <c r="J129" s="99">
        <v>2011.08</v>
      </c>
      <c r="K129" s="103"/>
    </row>
    <row r="130" spans="1:13" s="40" customFormat="1" ht="23.1" customHeight="1">
      <c r="A130" s="101" t="s">
        <v>607</v>
      </c>
      <c r="B130" s="97" t="s">
        <v>615</v>
      </c>
      <c r="C130" s="97" t="s">
        <v>556</v>
      </c>
      <c r="D130" s="96" t="s">
        <v>616</v>
      </c>
      <c r="E130" s="97" t="s">
        <v>571</v>
      </c>
      <c r="F130" s="97" t="s">
        <v>617</v>
      </c>
      <c r="G130" s="160">
        <v>1175</v>
      </c>
      <c r="H130" s="97" t="s">
        <v>598</v>
      </c>
      <c r="I130" s="98">
        <v>34000</v>
      </c>
      <c r="J130" s="99">
        <v>2011.07</v>
      </c>
      <c r="K130" s="103"/>
    </row>
    <row r="131" spans="1:13" s="43" customFormat="1" ht="23.1" customHeight="1">
      <c r="A131" s="101" t="s">
        <v>607</v>
      </c>
      <c r="B131" s="97" t="s">
        <v>618</v>
      </c>
      <c r="C131" s="99" t="s">
        <v>556</v>
      </c>
      <c r="D131" s="156" t="s">
        <v>619</v>
      </c>
      <c r="E131" s="99" t="s">
        <v>571</v>
      </c>
      <c r="F131" s="99" t="s">
        <v>620</v>
      </c>
      <c r="G131" s="165">
        <v>1</v>
      </c>
      <c r="H131" s="99" t="s">
        <v>457</v>
      </c>
      <c r="I131" s="134">
        <v>333000</v>
      </c>
      <c r="J131" s="99">
        <v>2011.07</v>
      </c>
      <c r="K131" s="111"/>
    </row>
    <row r="132" spans="1:13" s="40" customFormat="1" ht="23.1" customHeight="1">
      <c r="A132" s="101" t="s">
        <v>607</v>
      </c>
      <c r="B132" s="97" t="s">
        <v>618</v>
      </c>
      <c r="C132" s="99" t="s">
        <v>556</v>
      </c>
      <c r="D132" s="156" t="s">
        <v>621</v>
      </c>
      <c r="E132" s="99" t="s">
        <v>571</v>
      </c>
      <c r="F132" s="99" t="s">
        <v>620</v>
      </c>
      <c r="G132" s="165">
        <v>1</v>
      </c>
      <c r="H132" s="99" t="s">
        <v>457</v>
      </c>
      <c r="I132" s="134">
        <v>350000</v>
      </c>
      <c r="J132" s="99">
        <v>2011.07</v>
      </c>
      <c r="K132" s="111"/>
    </row>
    <row r="133" spans="1:13" s="48" customFormat="1" ht="23.1" customHeight="1">
      <c r="A133" s="101" t="s">
        <v>607</v>
      </c>
      <c r="B133" s="112" t="s">
        <v>622</v>
      </c>
      <c r="C133" s="112" t="s">
        <v>556</v>
      </c>
      <c r="D133" s="156" t="s">
        <v>623</v>
      </c>
      <c r="E133" s="135" t="s">
        <v>571</v>
      </c>
      <c r="F133" s="136" t="s">
        <v>624</v>
      </c>
      <c r="G133" s="165">
        <v>1</v>
      </c>
      <c r="H133" s="99" t="s">
        <v>457</v>
      </c>
      <c r="I133" s="137">
        <v>192000</v>
      </c>
      <c r="J133" s="112">
        <v>2011.07</v>
      </c>
      <c r="K133" s="138"/>
      <c r="L133" s="49"/>
      <c r="M133" s="49"/>
    </row>
    <row r="134" spans="1:13" s="43" customFormat="1" ht="23.1" customHeight="1">
      <c r="A134" s="139" t="s">
        <v>625</v>
      </c>
      <c r="B134" s="99"/>
      <c r="C134" s="99" t="s">
        <v>556</v>
      </c>
      <c r="D134" s="119" t="s">
        <v>559</v>
      </c>
      <c r="E134" s="141" t="s">
        <v>558</v>
      </c>
      <c r="F134" s="142" t="s">
        <v>626</v>
      </c>
      <c r="G134" s="166">
        <v>1</v>
      </c>
      <c r="H134" s="141" t="s">
        <v>457</v>
      </c>
      <c r="I134" s="144">
        <v>45000</v>
      </c>
      <c r="J134" s="145">
        <v>2011.07</v>
      </c>
      <c r="K134" s="146"/>
    </row>
    <row r="135" spans="1:13" s="40" customFormat="1" ht="23.1" customHeight="1">
      <c r="A135" s="95" t="s">
        <v>625</v>
      </c>
      <c r="B135" s="321"/>
      <c r="C135" s="97" t="s">
        <v>556</v>
      </c>
      <c r="D135" s="119" t="s">
        <v>559</v>
      </c>
      <c r="E135" s="141" t="s">
        <v>558</v>
      </c>
      <c r="F135" s="143" t="s">
        <v>627</v>
      </c>
      <c r="G135" s="166">
        <v>1</v>
      </c>
      <c r="H135" s="141" t="s">
        <v>457</v>
      </c>
      <c r="I135" s="140">
        <v>65000</v>
      </c>
      <c r="J135" s="141">
        <v>2011.07</v>
      </c>
      <c r="K135" s="100"/>
    </row>
    <row r="136" spans="1:13" s="40" customFormat="1" ht="23.1" customHeight="1">
      <c r="A136" s="95" t="s">
        <v>625</v>
      </c>
      <c r="B136" s="321"/>
      <c r="C136" s="97" t="s">
        <v>556</v>
      </c>
      <c r="D136" s="96" t="s">
        <v>628</v>
      </c>
      <c r="E136" s="97" t="s">
        <v>587</v>
      </c>
      <c r="F136" s="96" t="s">
        <v>629</v>
      </c>
      <c r="G136" s="160">
        <v>6</v>
      </c>
      <c r="H136" s="97" t="s">
        <v>630</v>
      </c>
      <c r="I136" s="119">
        <v>36872</v>
      </c>
      <c r="J136" s="97">
        <v>2010.08</v>
      </c>
      <c r="K136" s="103"/>
    </row>
    <row r="137" spans="1:13" s="46" customFormat="1" ht="23.1" customHeight="1">
      <c r="A137" s="101" t="s">
        <v>631</v>
      </c>
      <c r="B137" s="97"/>
      <c r="C137" s="97" t="s">
        <v>556</v>
      </c>
      <c r="D137" s="96" t="s">
        <v>271</v>
      </c>
      <c r="E137" s="97" t="s">
        <v>558</v>
      </c>
      <c r="F137" s="105" t="s">
        <v>632</v>
      </c>
      <c r="G137" s="160"/>
      <c r="H137" s="97"/>
      <c r="I137" s="106">
        <v>90000</v>
      </c>
      <c r="J137" s="99">
        <v>2011.09</v>
      </c>
      <c r="K137" s="103"/>
    </row>
    <row r="138" spans="1:13" s="40" customFormat="1" ht="23.1" customHeight="1">
      <c r="A138" s="101" t="s">
        <v>631</v>
      </c>
      <c r="B138" s="97"/>
      <c r="C138" s="97" t="s">
        <v>556</v>
      </c>
      <c r="D138" s="96" t="s">
        <v>272</v>
      </c>
      <c r="E138" s="97" t="s">
        <v>558</v>
      </c>
      <c r="F138" s="105" t="s">
        <v>632</v>
      </c>
      <c r="G138" s="160"/>
      <c r="H138" s="97"/>
      <c r="I138" s="106">
        <v>90000</v>
      </c>
      <c r="J138" s="99">
        <v>2011.09</v>
      </c>
      <c r="K138" s="103"/>
    </row>
    <row r="139" spans="1:13" s="65" customFormat="1" ht="24.75" customHeight="1" thickBot="1">
      <c r="A139" s="265" t="s">
        <v>633</v>
      </c>
      <c r="B139" s="170"/>
      <c r="C139" s="266">
        <f>COUNTA(D68:D138)</f>
        <v>71</v>
      </c>
      <c r="D139" s="148"/>
      <c r="E139" s="148"/>
      <c r="F139" s="149"/>
      <c r="G139" s="167"/>
      <c r="H139" s="170"/>
      <c r="I139" s="173">
        <f>SUM(I68:I138)</f>
        <v>10577611</v>
      </c>
      <c r="J139" s="147"/>
      <c r="K139" s="150"/>
    </row>
  </sheetData>
  <mergeCells count="11">
    <mergeCell ref="K4:K5"/>
    <mergeCell ref="A4:B4"/>
    <mergeCell ref="A1:J1"/>
    <mergeCell ref="C4:C5"/>
    <mergeCell ref="D4:D5"/>
    <mergeCell ref="F4:F5"/>
    <mergeCell ref="G4:G5"/>
    <mergeCell ref="H4:H5"/>
    <mergeCell ref="I4:I5"/>
    <mergeCell ref="J4:J5"/>
    <mergeCell ref="J2:K3"/>
  </mergeCells>
  <phoneticPr fontId="1" type="noConversion"/>
  <pageMargins left="0.23622047244094491" right="0.31496062992125984" top="0.98425196850393704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1"/>
  <sheetViews>
    <sheetView workbookViewId="0">
      <selection activeCell="E17" sqref="E17"/>
    </sheetView>
  </sheetViews>
  <sheetFormatPr defaultRowHeight="13.5"/>
  <cols>
    <col min="1" max="1" width="9.75" style="35" customWidth="1"/>
    <col min="2" max="2" width="9" style="35" hidden="1" customWidth="1"/>
    <col min="3" max="3" width="9" style="35"/>
    <col min="4" max="4" width="6.375" style="35" customWidth="1"/>
    <col min="5" max="5" width="17.875" style="35" customWidth="1"/>
    <col min="6" max="6" width="12.875" style="35" customWidth="1"/>
    <col min="7" max="7" width="9" style="35"/>
    <col min="8" max="8" width="15.75" style="35" bestFit="1" customWidth="1"/>
    <col min="9" max="9" width="14.5" style="35" bestFit="1" customWidth="1"/>
    <col min="10" max="10" width="15.75" style="35" bestFit="1" customWidth="1"/>
    <col min="11" max="11" width="13.25" style="35" customWidth="1"/>
    <col min="12" max="12" width="9.875" style="35" customWidth="1"/>
    <col min="13" max="13" width="8.5" style="35" customWidth="1"/>
    <col min="14" max="14" width="1.875" style="35" customWidth="1"/>
    <col min="15" max="16384" width="9" style="35"/>
  </cols>
  <sheetData>
    <row r="1" spans="1:17" s="32" customFormat="1" ht="31.5">
      <c r="A1" s="360" t="s">
        <v>41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</row>
    <row r="2" spans="1:17" s="32" customFormat="1" ht="10.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23" customFormat="1" ht="26.2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4"/>
      <c r="N3" s="21"/>
      <c r="O3" s="24"/>
      <c r="P3" s="21"/>
      <c r="Q3" s="22" t="s">
        <v>0</v>
      </c>
    </row>
    <row r="4" spans="1:17" s="34" customFormat="1" ht="30" customHeight="1">
      <c r="A4" s="365" t="s">
        <v>635</v>
      </c>
      <c r="B4" s="366"/>
      <c r="C4" s="361" t="s">
        <v>636</v>
      </c>
      <c r="D4" s="356" t="s">
        <v>637</v>
      </c>
      <c r="E4" s="356" t="s">
        <v>638</v>
      </c>
      <c r="F4" s="356" t="s">
        <v>639</v>
      </c>
      <c r="G4" s="356" t="s">
        <v>640</v>
      </c>
      <c r="H4" s="356" t="s">
        <v>641</v>
      </c>
      <c r="I4" s="356"/>
      <c r="J4" s="356"/>
      <c r="K4" s="363" t="s">
        <v>642</v>
      </c>
      <c r="L4" s="356" t="s">
        <v>643</v>
      </c>
      <c r="M4" s="356" t="s">
        <v>644</v>
      </c>
      <c r="N4" s="356"/>
      <c r="O4" s="356"/>
      <c r="P4" s="356" t="s">
        <v>645</v>
      </c>
      <c r="Q4" s="358" t="s">
        <v>646</v>
      </c>
    </row>
    <row r="5" spans="1:17" s="34" customFormat="1" ht="30" customHeight="1" thickBot="1">
      <c r="A5" s="367"/>
      <c r="B5" s="368"/>
      <c r="C5" s="362"/>
      <c r="D5" s="357"/>
      <c r="E5" s="357"/>
      <c r="F5" s="357"/>
      <c r="G5" s="357"/>
      <c r="H5" s="175" t="s">
        <v>647</v>
      </c>
      <c r="I5" s="175" t="s">
        <v>648</v>
      </c>
      <c r="J5" s="175" t="s">
        <v>649</v>
      </c>
      <c r="K5" s="364"/>
      <c r="L5" s="357"/>
      <c r="M5" s="357"/>
      <c r="N5" s="357"/>
      <c r="O5" s="357"/>
      <c r="P5" s="357"/>
      <c r="Q5" s="359"/>
    </row>
    <row r="6" spans="1:17" s="34" customFormat="1" ht="27" customHeight="1" thickTop="1">
      <c r="A6" s="354" t="s">
        <v>650</v>
      </c>
      <c r="B6" s="355"/>
      <c r="C6" s="176" t="s">
        <v>651</v>
      </c>
      <c r="D6" s="176"/>
      <c r="E6" s="176"/>
      <c r="F6" s="176"/>
      <c r="G6" s="176"/>
      <c r="H6" s="177">
        <f>SUM(H7:H11)</f>
        <v>244895527</v>
      </c>
      <c r="I6" s="177">
        <f>SUM(I7:I11)</f>
        <v>80132774</v>
      </c>
      <c r="J6" s="177">
        <f>SUM(J7:J11)</f>
        <v>325028301</v>
      </c>
      <c r="K6" s="177"/>
      <c r="L6" s="176"/>
      <c r="M6" s="176"/>
      <c r="N6" s="176"/>
      <c r="O6" s="176"/>
      <c r="P6" s="176"/>
      <c r="Q6" s="178"/>
    </row>
    <row r="7" spans="1:17" s="40" customFormat="1" ht="23.1" customHeight="1">
      <c r="A7" s="179" t="s">
        <v>159</v>
      </c>
      <c r="B7" s="180"/>
      <c r="C7" s="181" t="s">
        <v>151</v>
      </c>
      <c r="D7" s="180" t="s">
        <v>11</v>
      </c>
      <c r="E7" s="182" t="s">
        <v>160</v>
      </c>
      <c r="F7" s="182" t="s">
        <v>161</v>
      </c>
      <c r="G7" s="180" t="s">
        <v>162</v>
      </c>
      <c r="H7" s="183">
        <v>84000000</v>
      </c>
      <c r="I7" s="183">
        <v>38000000</v>
      </c>
      <c r="J7" s="184">
        <f>+I7+H7</f>
        <v>122000000</v>
      </c>
      <c r="K7" s="180" t="s">
        <v>163</v>
      </c>
      <c r="L7" s="180">
        <v>2011.09</v>
      </c>
      <c r="M7" s="180">
        <v>2011</v>
      </c>
      <c r="N7" s="182" t="s">
        <v>8</v>
      </c>
      <c r="O7" s="180">
        <v>2015.12</v>
      </c>
      <c r="P7" s="180" t="s">
        <v>164</v>
      </c>
      <c r="Q7" s="185"/>
    </row>
    <row r="8" spans="1:17" s="40" customFormat="1" ht="23.1" customHeight="1">
      <c r="A8" s="101" t="s">
        <v>159</v>
      </c>
      <c r="B8" s="97"/>
      <c r="C8" s="186" t="s">
        <v>151</v>
      </c>
      <c r="D8" s="97" t="s">
        <v>11</v>
      </c>
      <c r="E8" s="96" t="s">
        <v>165</v>
      </c>
      <c r="F8" s="96" t="s">
        <v>166</v>
      </c>
      <c r="G8" s="97" t="s">
        <v>162</v>
      </c>
      <c r="H8" s="201">
        <v>34427000</v>
      </c>
      <c r="I8" s="201">
        <v>4133000</v>
      </c>
      <c r="J8" s="201">
        <f>+I8+H8</f>
        <v>38560000</v>
      </c>
      <c r="K8" s="97" t="s">
        <v>163</v>
      </c>
      <c r="L8" s="97">
        <v>2011.08</v>
      </c>
      <c r="M8" s="97">
        <v>2011</v>
      </c>
      <c r="N8" s="96" t="s">
        <v>8</v>
      </c>
      <c r="O8" s="97">
        <v>2015.12</v>
      </c>
      <c r="P8" s="97" t="s">
        <v>164</v>
      </c>
      <c r="Q8" s="187"/>
    </row>
    <row r="9" spans="1:17" s="40" customFormat="1" ht="23.1" customHeight="1">
      <c r="A9" s="188" t="s">
        <v>159</v>
      </c>
      <c r="B9" s="189"/>
      <c r="C9" s="190" t="s">
        <v>151</v>
      </c>
      <c r="D9" s="189" t="s">
        <v>11</v>
      </c>
      <c r="E9" s="191" t="s">
        <v>167</v>
      </c>
      <c r="F9" s="191" t="s">
        <v>168</v>
      </c>
      <c r="G9" s="189" t="s">
        <v>162</v>
      </c>
      <c r="H9" s="202">
        <v>64102000</v>
      </c>
      <c r="I9" s="202">
        <v>6886000</v>
      </c>
      <c r="J9" s="202">
        <f>+I9+H9</f>
        <v>70988000</v>
      </c>
      <c r="K9" s="189" t="s">
        <v>163</v>
      </c>
      <c r="L9" s="189">
        <v>2011.08</v>
      </c>
      <c r="M9" s="189">
        <v>2011</v>
      </c>
      <c r="N9" s="191" t="s">
        <v>8</v>
      </c>
      <c r="O9" s="189">
        <v>2015.12</v>
      </c>
      <c r="P9" s="189" t="s">
        <v>164</v>
      </c>
      <c r="Q9" s="192"/>
    </row>
    <row r="10" spans="1:17" s="40" customFormat="1" ht="23.1" customHeight="1">
      <c r="A10" s="188" t="s">
        <v>881</v>
      </c>
      <c r="B10" s="189"/>
      <c r="C10" s="323" t="s">
        <v>827</v>
      </c>
      <c r="D10" s="189" t="s">
        <v>882</v>
      </c>
      <c r="E10" s="191" t="s">
        <v>883</v>
      </c>
      <c r="F10" s="324" t="s">
        <v>884</v>
      </c>
      <c r="G10" s="189" t="s">
        <v>885</v>
      </c>
      <c r="H10" s="202">
        <v>29543341</v>
      </c>
      <c r="I10" s="202">
        <v>6360802</v>
      </c>
      <c r="J10" s="202">
        <f>+I10+H10</f>
        <v>35904143</v>
      </c>
      <c r="K10" s="325">
        <v>3000000</v>
      </c>
      <c r="L10" s="189">
        <v>2011.07</v>
      </c>
      <c r="M10" s="189">
        <v>2011</v>
      </c>
      <c r="N10" s="191"/>
      <c r="O10" s="189">
        <v>2013.12</v>
      </c>
      <c r="P10" s="189" t="s">
        <v>701</v>
      </c>
      <c r="Q10" s="192"/>
    </row>
    <row r="11" spans="1:17" s="40" customFormat="1" ht="23.1" customHeight="1" thickBot="1">
      <c r="A11" s="193" t="s">
        <v>188</v>
      </c>
      <c r="B11" s="194"/>
      <c r="C11" s="195" t="s">
        <v>189</v>
      </c>
      <c r="D11" s="196" t="s">
        <v>7</v>
      </c>
      <c r="E11" s="194" t="s">
        <v>190</v>
      </c>
      <c r="F11" s="194" t="s">
        <v>191</v>
      </c>
      <c r="G11" s="196" t="s">
        <v>47</v>
      </c>
      <c r="H11" s="197">
        <v>32823186</v>
      </c>
      <c r="I11" s="197">
        <v>24752972</v>
      </c>
      <c r="J11" s="197">
        <v>57576158</v>
      </c>
      <c r="K11" s="198">
        <v>300000</v>
      </c>
      <c r="L11" s="196">
        <v>2011.07</v>
      </c>
      <c r="M11" s="199" t="s">
        <v>147</v>
      </c>
      <c r="N11" s="194" t="s">
        <v>48</v>
      </c>
      <c r="O11" s="196">
        <v>2017.12</v>
      </c>
      <c r="P11" s="196" t="s">
        <v>12</v>
      </c>
      <c r="Q11" s="200"/>
    </row>
  </sheetData>
  <mergeCells count="14">
    <mergeCell ref="A6:B6"/>
    <mergeCell ref="P4:P5"/>
    <mergeCell ref="Q4:Q5"/>
    <mergeCell ref="A1:Q1"/>
    <mergeCell ref="C4:C5"/>
    <mergeCell ref="D4:D5"/>
    <mergeCell ref="E4:E5"/>
    <mergeCell ref="F4:F5"/>
    <mergeCell ref="G4:G5"/>
    <mergeCell ref="H4:J4"/>
    <mergeCell ref="K4:K5"/>
    <mergeCell ref="L4:L5"/>
    <mergeCell ref="A4:B5"/>
    <mergeCell ref="M4:O5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E2" sqref="E2"/>
    </sheetView>
  </sheetViews>
  <sheetFormatPr defaultRowHeight="13.5"/>
  <cols>
    <col min="1" max="1" width="13" style="35" customWidth="1"/>
    <col min="2" max="2" width="11.25" style="35" customWidth="1"/>
    <col min="3" max="3" width="10.875" style="35" customWidth="1"/>
    <col min="4" max="4" width="21.375" style="35" customWidth="1"/>
    <col min="5" max="5" width="16.125" style="35" customWidth="1"/>
    <col min="6" max="6" width="14.5" style="35" customWidth="1"/>
    <col min="7" max="7" width="6.875" style="35" customWidth="1"/>
    <col min="8" max="8" width="9.5" style="35" customWidth="1"/>
    <col min="9" max="9" width="13.5" style="35" customWidth="1"/>
    <col min="10" max="16384" width="9" style="35"/>
  </cols>
  <sheetData>
    <row r="1" spans="1:11" s="32" customFormat="1" ht="25.5">
      <c r="A1" s="369" t="s">
        <v>42</v>
      </c>
      <c r="B1" s="369"/>
      <c r="C1" s="369"/>
      <c r="D1" s="369"/>
      <c r="E1" s="369"/>
      <c r="F1" s="369"/>
      <c r="G1" s="369"/>
      <c r="H1" s="369"/>
      <c r="I1" s="369"/>
      <c r="J1" s="369"/>
    </row>
    <row r="2" spans="1:11" s="32" customFormat="1" ht="10.5" customHeight="1">
      <c r="A2" s="33" t="s">
        <v>37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s="32" customFormat="1" ht="6" customHeight="1">
      <c r="A3" s="33"/>
      <c r="B3" s="33"/>
      <c r="C3" s="33"/>
      <c r="D3" s="33"/>
      <c r="E3" s="33"/>
      <c r="F3" s="33"/>
      <c r="G3" s="33"/>
      <c r="H3" s="33"/>
      <c r="I3" s="380" t="s">
        <v>0</v>
      </c>
      <c r="J3" s="380"/>
      <c r="K3" s="380"/>
    </row>
    <row r="4" spans="1:11" s="23" customFormat="1" ht="15" thickBot="1">
      <c r="A4" s="21"/>
      <c r="B4" s="21"/>
      <c r="C4" s="21"/>
      <c r="D4" s="21"/>
      <c r="E4" s="21"/>
      <c r="F4" s="21"/>
      <c r="G4" s="21"/>
      <c r="H4" s="21"/>
      <c r="I4" s="381"/>
      <c r="J4" s="381"/>
      <c r="K4" s="381"/>
    </row>
    <row r="5" spans="1:11" s="16" customFormat="1" ht="23.25" customHeight="1">
      <c r="A5" s="378" t="s">
        <v>1</v>
      </c>
      <c r="B5" s="379"/>
      <c r="C5" s="370" t="s">
        <v>14</v>
      </c>
      <c r="D5" s="374" t="s">
        <v>15</v>
      </c>
      <c r="E5" s="14" t="s">
        <v>35</v>
      </c>
      <c r="F5" s="374" t="s">
        <v>36</v>
      </c>
      <c r="G5" s="376" t="s">
        <v>16</v>
      </c>
      <c r="H5" s="370" t="s">
        <v>17</v>
      </c>
      <c r="I5" s="370" t="s">
        <v>18</v>
      </c>
      <c r="J5" s="370" t="s">
        <v>19</v>
      </c>
      <c r="K5" s="372" t="s">
        <v>20</v>
      </c>
    </row>
    <row r="6" spans="1:11" s="16" customFormat="1" ht="20.25" customHeight="1" thickBot="1">
      <c r="A6" s="206" t="s">
        <v>879</v>
      </c>
      <c r="B6" s="207" t="s">
        <v>880</v>
      </c>
      <c r="C6" s="371"/>
      <c r="D6" s="375"/>
      <c r="E6" s="28" t="s">
        <v>21</v>
      </c>
      <c r="F6" s="375"/>
      <c r="G6" s="377"/>
      <c r="H6" s="371"/>
      <c r="I6" s="371"/>
      <c r="J6" s="371"/>
      <c r="K6" s="373"/>
    </row>
    <row r="7" spans="1:11" s="16" customFormat="1" ht="27" customHeight="1" thickTop="1" thickBot="1">
      <c r="A7" s="36" t="s">
        <v>38</v>
      </c>
      <c r="B7" s="20"/>
      <c r="C7" s="18">
        <f>C13+C21</f>
        <v>12</v>
      </c>
      <c r="D7" s="37"/>
      <c r="E7" s="19"/>
      <c r="F7" s="38"/>
      <c r="G7" s="20"/>
      <c r="H7" s="39"/>
      <c r="I7" s="39">
        <f>I13+I21</f>
        <v>2043012</v>
      </c>
      <c r="J7" s="232"/>
      <c r="K7" s="231"/>
    </row>
    <row r="8" spans="1:11" s="40" customFormat="1" ht="23.1" customHeight="1">
      <c r="A8" s="87" t="s">
        <v>154</v>
      </c>
      <c r="B8" s="89" t="s">
        <v>173</v>
      </c>
      <c r="C8" s="89" t="s">
        <v>71</v>
      </c>
      <c r="D8" s="88" t="s">
        <v>174</v>
      </c>
      <c r="E8" s="89" t="s">
        <v>175</v>
      </c>
      <c r="F8" s="89" t="s">
        <v>176</v>
      </c>
      <c r="G8" s="88">
        <v>10</v>
      </c>
      <c r="H8" s="88" t="s">
        <v>177</v>
      </c>
      <c r="I8" s="90">
        <v>20130</v>
      </c>
      <c r="J8" s="216">
        <v>2011.08</v>
      </c>
      <c r="K8" s="91"/>
    </row>
    <row r="9" spans="1:11" s="40" customFormat="1" ht="23.1" customHeight="1">
      <c r="A9" s="52" t="s">
        <v>154</v>
      </c>
      <c r="B9" s="50" t="s">
        <v>173</v>
      </c>
      <c r="C9" s="50" t="s">
        <v>178</v>
      </c>
      <c r="D9" s="71" t="s">
        <v>179</v>
      </c>
      <c r="E9" s="67" t="s">
        <v>180</v>
      </c>
      <c r="F9" s="50" t="s">
        <v>181</v>
      </c>
      <c r="G9" s="51">
        <v>1</v>
      </c>
      <c r="H9" s="51" t="s">
        <v>177</v>
      </c>
      <c r="I9" s="69">
        <v>28000</v>
      </c>
      <c r="J9" s="97">
        <v>2011.07</v>
      </c>
      <c r="K9" s="53"/>
    </row>
    <row r="10" spans="1:11" s="40" customFormat="1" ht="23.1" customHeight="1">
      <c r="A10" s="52" t="s">
        <v>154</v>
      </c>
      <c r="B10" s="50" t="s">
        <v>173</v>
      </c>
      <c r="C10" s="50" t="s">
        <v>178</v>
      </c>
      <c r="D10" s="51" t="s">
        <v>182</v>
      </c>
      <c r="E10" s="50" t="s">
        <v>183</v>
      </c>
      <c r="F10" s="50" t="s">
        <v>181</v>
      </c>
      <c r="G10" s="51">
        <v>18</v>
      </c>
      <c r="H10" s="51" t="s">
        <v>177</v>
      </c>
      <c r="I10" s="57">
        <v>33660</v>
      </c>
      <c r="J10" s="97">
        <v>2011.07</v>
      </c>
      <c r="K10" s="53"/>
    </row>
    <row r="11" spans="1:11" s="40" customFormat="1" ht="23.1" customHeight="1">
      <c r="A11" s="52" t="s">
        <v>154</v>
      </c>
      <c r="B11" s="50" t="s">
        <v>173</v>
      </c>
      <c r="C11" s="50" t="s">
        <v>178</v>
      </c>
      <c r="D11" s="51" t="s">
        <v>654</v>
      </c>
      <c r="E11" s="50" t="s">
        <v>183</v>
      </c>
      <c r="F11" s="50" t="s">
        <v>181</v>
      </c>
      <c r="G11" s="51">
        <v>3</v>
      </c>
      <c r="H11" s="51" t="s">
        <v>184</v>
      </c>
      <c r="I11" s="57">
        <v>20938</v>
      </c>
      <c r="J11" s="97">
        <v>2011.07</v>
      </c>
      <c r="K11" s="53"/>
    </row>
    <row r="12" spans="1:11" s="40" customFormat="1" ht="23.1" customHeight="1">
      <c r="A12" s="52" t="s">
        <v>154</v>
      </c>
      <c r="B12" s="50" t="s">
        <v>656</v>
      </c>
      <c r="C12" s="55" t="s">
        <v>178</v>
      </c>
      <c r="D12" s="66" t="s">
        <v>195</v>
      </c>
      <c r="E12" s="67" t="s">
        <v>196</v>
      </c>
      <c r="F12" s="55" t="s">
        <v>197</v>
      </c>
      <c r="G12" s="54">
        <v>800</v>
      </c>
      <c r="H12" s="51" t="s">
        <v>653</v>
      </c>
      <c r="I12" s="92">
        <v>960000</v>
      </c>
      <c r="J12" s="97">
        <v>2011.08</v>
      </c>
      <c r="K12" s="70"/>
    </row>
    <row r="13" spans="1:11" ht="23.1" customHeight="1">
      <c r="A13" s="219" t="s">
        <v>439</v>
      </c>
      <c r="B13" s="220"/>
      <c r="C13" s="288">
        <f>COUNTA(C8:C12)</f>
        <v>5</v>
      </c>
      <c r="D13" s="64"/>
      <c r="E13" s="220"/>
      <c r="F13" s="63"/>
      <c r="G13" s="221"/>
      <c r="H13" s="221"/>
      <c r="I13" s="222">
        <f>SUM(I8:I12)</f>
        <v>1062728</v>
      </c>
      <c r="J13" s="223"/>
      <c r="K13" s="224"/>
    </row>
    <row r="14" spans="1:11" s="42" customFormat="1" ht="23.1" customHeight="1">
      <c r="A14" s="204" t="s">
        <v>198</v>
      </c>
      <c r="B14" s="205" t="s">
        <v>199</v>
      </c>
      <c r="C14" s="205" t="s">
        <v>200</v>
      </c>
      <c r="D14" s="229" t="s">
        <v>201</v>
      </c>
      <c r="E14" s="205" t="s">
        <v>203</v>
      </c>
      <c r="F14" s="230" t="s">
        <v>205</v>
      </c>
      <c r="G14" s="203">
        <v>1</v>
      </c>
      <c r="H14" s="203" t="s">
        <v>204</v>
      </c>
      <c r="I14" s="211">
        <v>199802</v>
      </c>
      <c r="J14" s="217">
        <v>2011.08</v>
      </c>
      <c r="K14" s="93"/>
    </row>
    <row r="15" spans="1:11" s="42" customFormat="1" ht="23.1" customHeight="1">
      <c r="A15" s="204" t="s">
        <v>198</v>
      </c>
      <c r="B15" s="205" t="s">
        <v>199</v>
      </c>
      <c r="C15" s="205" t="s">
        <v>200</v>
      </c>
      <c r="D15" s="229" t="s">
        <v>202</v>
      </c>
      <c r="E15" s="205" t="s">
        <v>203</v>
      </c>
      <c r="F15" s="230" t="s">
        <v>206</v>
      </c>
      <c r="G15" s="203">
        <v>1</v>
      </c>
      <c r="H15" s="203" t="s">
        <v>204</v>
      </c>
      <c r="I15" s="211">
        <v>49549</v>
      </c>
      <c r="J15" s="217">
        <v>2011.08</v>
      </c>
      <c r="K15" s="93"/>
    </row>
    <row r="16" spans="1:11" s="40" customFormat="1" ht="23.1" customHeight="1">
      <c r="A16" s="204" t="s">
        <v>198</v>
      </c>
      <c r="B16" s="50" t="s">
        <v>192</v>
      </c>
      <c r="C16" s="55" t="s">
        <v>169</v>
      </c>
      <c r="D16" s="55" t="s">
        <v>193</v>
      </c>
      <c r="E16" s="50" t="s">
        <v>655</v>
      </c>
      <c r="F16" s="55" t="s">
        <v>194</v>
      </c>
      <c r="G16" s="54">
        <v>1</v>
      </c>
      <c r="H16" s="51" t="s">
        <v>652</v>
      </c>
      <c r="I16" s="212">
        <v>46756</v>
      </c>
      <c r="J16" s="99">
        <v>2010.07</v>
      </c>
      <c r="K16" s="56"/>
    </row>
    <row r="17" spans="1:11" s="40" customFormat="1" ht="23.1" customHeight="1">
      <c r="A17" s="204" t="s">
        <v>198</v>
      </c>
      <c r="B17" s="50" t="s">
        <v>366</v>
      </c>
      <c r="C17" s="50" t="s">
        <v>112</v>
      </c>
      <c r="D17" s="50" t="s">
        <v>367</v>
      </c>
      <c r="E17" s="50" t="s">
        <v>117</v>
      </c>
      <c r="F17" s="50" t="s">
        <v>368</v>
      </c>
      <c r="G17" s="51">
        <v>1</v>
      </c>
      <c r="H17" s="51" t="s">
        <v>652</v>
      </c>
      <c r="I17" s="213">
        <v>20000</v>
      </c>
      <c r="J17" s="99">
        <v>2011.09</v>
      </c>
      <c r="K17" s="53"/>
    </row>
    <row r="18" spans="1:11" s="40" customFormat="1" ht="23.1" customHeight="1">
      <c r="A18" s="204" t="s">
        <v>198</v>
      </c>
      <c r="B18" s="50" t="s">
        <v>159</v>
      </c>
      <c r="C18" s="50" t="s">
        <v>169</v>
      </c>
      <c r="D18" s="51" t="s">
        <v>170</v>
      </c>
      <c r="E18" s="50" t="s">
        <v>171</v>
      </c>
      <c r="F18" s="50" t="s">
        <v>172</v>
      </c>
      <c r="G18" s="51">
        <v>1</v>
      </c>
      <c r="H18" s="51" t="s">
        <v>146</v>
      </c>
      <c r="I18" s="213">
        <v>440000</v>
      </c>
      <c r="J18" s="97">
        <v>2011.07</v>
      </c>
      <c r="K18" s="53"/>
    </row>
    <row r="19" spans="1:11" s="40" customFormat="1" ht="23.1" customHeight="1">
      <c r="A19" s="204" t="s">
        <v>198</v>
      </c>
      <c r="B19" s="50" t="s">
        <v>173</v>
      </c>
      <c r="C19" s="50" t="s">
        <v>144</v>
      </c>
      <c r="D19" s="72" t="s">
        <v>185</v>
      </c>
      <c r="E19" s="67" t="s">
        <v>145</v>
      </c>
      <c r="F19" s="68" t="s">
        <v>186</v>
      </c>
      <c r="G19" s="51">
        <v>1</v>
      </c>
      <c r="H19" s="51" t="s">
        <v>187</v>
      </c>
      <c r="I19" s="214">
        <v>202257</v>
      </c>
      <c r="J19" s="97">
        <v>2011.08</v>
      </c>
      <c r="K19" s="58"/>
    </row>
    <row r="20" spans="1:11" s="41" customFormat="1" ht="23.1" customHeight="1">
      <c r="A20" s="84" t="s">
        <v>154</v>
      </c>
      <c r="B20" s="85" t="s">
        <v>155</v>
      </c>
      <c r="C20" s="85" t="s">
        <v>144</v>
      </c>
      <c r="D20" s="208" t="s">
        <v>156</v>
      </c>
      <c r="E20" s="85" t="s">
        <v>157</v>
      </c>
      <c r="F20" s="208" t="s">
        <v>158</v>
      </c>
      <c r="G20" s="86">
        <v>1</v>
      </c>
      <c r="H20" s="209" t="s">
        <v>146</v>
      </c>
      <c r="I20" s="215">
        <v>21920</v>
      </c>
      <c r="J20" s="218">
        <v>2011.09</v>
      </c>
      <c r="K20" s="210"/>
    </row>
    <row r="21" spans="1:11" ht="24.75" customHeight="1" thickBot="1">
      <c r="A21" s="225" t="s">
        <v>657</v>
      </c>
      <c r="B21" s="226"/>
      <c r="C21" s="289">
        <f>COUNTA(C14:C20)</f>
        <v>7</v>
      </c>
      <c r="D21" s="226"/>
      <c r="E21" s="226"/>
      <c r="F21" s="226"/>
      <c r="G21" s="226"/>
      <c r="H21" s="226"/>
      <c r="I21" s="227">
        <f>SUM(I14:I20)</f>
        <v>980284</v>
      </c>
      <c r="J21" s="226"/>
      <c r="K21" s="228"/>
    </row>
  </sheetData>
  <mergeCells count="11">
    <mergeCell ref="A1:J1"/>
    <mergeCell ref="H5:H6"/>
    <mergeCell ref="I5:I6"/>
    <mergeCell ref="J5:J6"/>
    <mergeCell ref="K5:K6"/>
    <mergeCell ref="C5:C6"/>
    <mergeCell ref="D5:D6"/>
    <mergeCell ref="F5:F6"/>
    <mergeCell ref="G5:G6"/>
    <mergeCell ref="A5:B5"/>
    <mergeCell ref="I3:K4"/>
  </mergeCells>
  <phoneticPr fontId="1" type="noConversion"/>
  <pageMargins left="0.51181102362204722" right="0.51181102362204722" top="0.55118110236220474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공사(전체)</vt:lpstr>
      <vt:lpstr>구매용역(전체)</vt:lpstr>
      <vt:lpstr>공사(본사)</vt:lpstr>
      <vt:lpstr>구매용역(본사)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2011-07-22T01:52:27Z</dcterms:modified>
</cp:coreProperties>
</file>