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현재_통합_문서" defaultThemeVersion="124226"/>
  <bookViews>
    <workbookView xWindow="14430" yWindow="-390" windowWidth="18405" windowHeight="12060" tabRatio="868"/>
  </bookViews>
  <sheets>
    <sheet name="총괄" sheetId="17" r:id="rId1"/>
    <sheet name="계약금액 변경내용(한국철강)" sheetId="6" r:id="rId2"/>
    <sheet name="계약금액 변경내용(환영철강)" sheetId="25" r:id="rId3"/>
    <sheet name="계약금액 변경내용(효성철강)" sheetId="26" r:id="rId4"/>
    <sheet name="계약금액 변경내용(동국제강)" sheetId="27" r:id="rId5"/>
    <sheet name="계약금액 변경내용(대한제강)" sheetId="28" r:id="rId6"/>
    <sheet name="계약금액 변경내용(화진철강)" sheetId="29" r:id="rId7"/>
    <sheet name="계약금액 변경내용(현대제철)" sheetId="32" r:id="rId8"/>
    <sheet name="계약금액 변경내용(한국제강)" sheetId="35" r:id="rId9"/>
  </sheets>
  <definedNames>
    <definedName name="_xlnm.Print_Area" localSheetId="5">'계약금액 변경내용(대한제강)'!$B$1:$I$25</definedName>
    <definedName name="_xlnm.Print_Area" localSheetId="4">'계약금액 변경내용(동국제강)'!$B$1:$I$34</definedName>
    <definedName name="_xlnm.Print_Area" localSheetId="8">'계약금액 변경내용(한국제강)'!$B$1:$I$13</definedName>
    <definedName name="_xlnm.Print_Area" localSheetId="1">'계약금액 변경내용(한국철강)'!$B$1:$I$34</definedName>
    <definedName name="_xlnm.Print_Area" localSheetId="7">'계약금액 변경내용(현대제철)'!$B$1:$I$16</definedName>
    <definedName name="_xlnm.Print_Area" localSheetId="6">'계약금액 변경내용(화진철강)'!$B$1:$I$19</definedName>
    <definedName name="_xlnm.Print_Area" localSheetId="2">'계약금액 변경내용(환영철강)'!$B$1:$I$25</definedName>
    <definedName name="_xlnm.Print_Area" localSheetId="3">'계약금액 변경내용(효성철강)'!$B$1:$I$19</definedName>
    <definedName name="_xlnm.Print_Area" localSheetId="0">총괄!$B$1:$L$43</definedName>
  </definedNames>
  <calcPr calcId="144525"/>
</workbook>
</file>

<file path=xl/calcChain.xml><?xml version="1.0" encoding="utf-8"?>
<calcChain xmlns="http://schemas.openxmlformats.org/spreadsheetml/2006/main">
  <c r="L17" i="28" l="1"/>
  <c r="M18" i="28"/>
  <c r="M19" i="28"/>
  <c r="L14" i="28"/>
  <c r="L20" i="28"/>
  <c r="M21" i="28"/>
  <c r="M11" i="28"/>
  <c r="K7" i="28"/>
  <c r="M10" i="28"/>
  <c r="M8" i="28"/>
  <c r="M12" i="28" l="1"/>
  <c r="M20" i="28"/>
  <c r="M9" i="28"/>
  <c r="L8" i="28"/>
  <c r="M17" i="28"/>
  <c r="M14" i="28"/>
  <c r="L22" i="28"/>
  <c r="L16" i="28"/>
  <c r="M15" i="28"/>
  <c r="L11" i="28"/>
  <c r="L13" i="28"/>
  <c r="M13" i="28"/>
  <c r="M16" i="28"/>
  <c r="M22" i="28"/>
  <c r="L9" i="28"/>
  <c r="L12" i="28"/>
  <c r="L15" i="28"/>
  <c r="L18" i="28"/>
  <c r="L21" i="28"/>
  <c r="L10" i="28"/>
  <c r="L19" i="28"/>
  <c r="AG44" i="17" l="1"/>
  <c r="AF44" i="17"/>
  <c r="AI25" i="17"/>
  <c r="AH25" i="17"/>
  <c r="AI24" i="17"/>
  <c r="AH24" i="17"/>
  <c r="AI23" i="17"/>
  <c r="AH23" i="17"/>
  <c r="AI22" i="17"/>
  <c r="AH22" i="17"/>
  <c r="AI21" i="17"/>
  <c r="AH21" i="17"/>
  <c r="AI20" i="17"/>
  <c r="AH20" i="17"/>
  <c r="AG7" i="17"/>
  <c r="I9" i="35"/>
  <c r="G7" i="35"/>
  <c r="B3" i="35"/>
  <c r="AE42" i="17"/>
  <c r="AE43" i="17"/>
  <c r="AE41" i="17"/>
  <c r="AD42" i="17"/>
  <c r="AD43" i="17"/>
  <c r="AD41" i="17"/>
  <c r="AC7" i="17"/>
  <c r="Y7" i="17"/>
  <c r="U7" i="17"/>
  <c r="AC44" i="17"/>
  <c r="AB44" i="17"/>
  <c r="AE25" i="17"/>
  <c r="AD25" i="17"/>
  <c r="AE24" i="17"/>
  <c r="AD24" i="17"/>
  <c r="AE23" i="17"/>
  <c r="AD23" i="17"/>
  <c r="AE22" i="17"/>
  <c r="AD22" i="17"/>
  <c r="AE21" i="17"/>
  <c r="AD21" i="17"/>
  <c r="AE20" i="17"/>
  <c r="AD20" i="17"/>
  <c r="I10" i="32"/>
  <c r="I15" i="32"/>
  <c r="G7" i="32"/>
  <c r="B3" i="32"/>
  <c r="AH44" i="17" l="1"/>
  <c r="I12" i="35"/>
  <c r="H10" i="35"/>
  <c r="F14" i="35"/>
  <c r="M14" i="35" s="1"/>
  <c r="I10" i="35"/>
  <c r="H13" i="35"/>
  <c r="I8" i="35"/>
  <c r="I13" i="35"/>
  <c r="I11" i="35"/>
  <c r="H9" i="35"/>
  <c r="H12" i="35"/>
  <c r="G14" i="35"/>
  <c r="I14" i="35" s="1"/>
  <c r="H8" i="35"/>
  <c r="H11" i="35"/>
  <c r="AD44" i="17"/>
  <c r="I12" i="32"/>
  <c r="H12" i="32"/>
  <c r="I9" i="32"/>
  <c r="H8" i="32"/>
  <c r="H15" i="32"/>
  <c r="I11" i="32"/>
  <c r="I13" i="32"/>
  <c r="H9" i="32"/>
  <c r="I14" i="32"/>
  <c r="I16" i="32"/>
  <c r="F17" i="32"/>
  <c r="M17" i="32" s="1"/>
  <c r="H11" i="32"/>
  <c r="H14" i="32"/>
  <c r="I8" i="32"/>
  <c r="H10" i="32"/>
  <c r="H13" i="32"/>
  <c r="H16" i="32"/>
  <c r="G17" i="32"/>
  <c r="I17" i="32" s="1"/>
  <c r="W29" i="17"/>
  <c r="W30" i="17"/>
  <c r="W31" i="17"/>
  <c r="W32" i="17"/>
  <c r="W33" i="17"/>
  <c r="W34" i="17"/>
  <c r="W35" i="17"/>
  <c r="W36" i="17"/>
  <c r="W37" i="17"/>
  <c r="V29" i="17"/>
  <c r="V30" i="17"/>
  <c r="V31" i="17"/>
  <c r="V32" i="17"/>
  <c r="V33" i="17"/>
  <c r="V34" i="17"/>
  <c r="V35" i="17"/>
  <c r="V36" i="17"/>
  <c r="V37" i="17"/>
  <c r="Q7" i="17"/>
  <c r="B3" i="29"/>
  <c r="G7" i="29"/>
  <c r="B3" i="28"/>
  <c r="G7" i="28"/>
  <c r="G7" i="27"/>
  <c r="B3" i="27"/>
  <c r="B3" i="26"/>
  <c r="B3" i="25"/>
  <c r="G7" i="26"/>
  <c r="G7" i="25"/>
  <c r="AA12" i="17" l="1"/>
  <c r="AA13" i="17"/>
  <c r="AA14" i="17"/>
  <c r="AA15" i="17"/>
  <c r="AA16" i="17"/>
  <c r="AA11" i="17"/>
  <c r="Z12" i="17"/>
  <c r="Z13" i="17"/>
  <c r="Z14" i="17"/>
  <c r="Z15" i="17"/>
  <c r="Z16" i="17"/>
  <c r="Z11" i="17"/>
  <c r="Y44" i="17"/>
  <c r="X44" i="17"/>
  <c r="AA25" i="17"/>
  <c r="Z25" i="17"/>
  <c r="AA24" i="17"/>
  <c r="Z24" i="17"/>
  <c r="AA23" i="17"/>
  <c r="Z23" i="17"/>
  <c r="AA22" i="17"/>
  <c r="Z22" i="17"/>
  <c r="AA21" i="17"/>
  <c r="Z21" i="17"/>
  <c r="AA20" i="17"/>
  <c r="Z20" i="17"/>
  <c r="U44" i="17"/>
  <c r="T44" i="17"/>
  <c r="W43" i="17"/>
  <c r="V43" i="17"/>
  <c r="W42" i="17"/>
  <c r="V42" i="17"/>
  <c r="W41" i="17"/>
  <c r="V41" i="17"/>
  <c r="W25" i="17"/>
  <c r="V25" i="17"/>
  <c r="W24" i="17"/>
  <c r="V24" i="17"/>
  <c r="W23" i="17"/>
  <c r="V23" i="17"/>
  <c r="W22" i="17"/>
  <c r="V22" i="17"/>
  <c r="W21" i="17"/>
  <c r="V21" i="17"/>
  <c r="W20" i="17"/>
  <c r="V20" i="17"/>
  <c r="S43" i="17"/>
  <c r="R43" i="17"/>
  <c r="S42" i="17"/>
  <c r="S41" i="17"/>
  <c r="S40" i="17"/>
  <c r="R40" i="17"/>
  <c r="S39" i="17"/>
  <c r="S38" i="17"/>
  <c r="S37" i="17"/>
  <c r="R37" i="17"/>
  <c r="S36" i="17"/>
  <c r="S35" i="17"/>
  <c r="S34" i="17"/>
  <c r="R34" i="17"/>
  <c r="S33" i="17"/>
  <c r="S32" i="17"/>
  <c r="S31" i="17"/>
  <c r="R31" i="17"/>
  <c r="S30" i="17"/>
  <c r="S29" i="17"/>
  <c r="S25" i="17"/>
  <c r="R25" i="17"/>
  <c r="S24" i="17"/>
  <c r="S23" i="17"/>
  <c r="S22" i="17"/>
  <c r="R22" i="17"/>
  <c r="R21" i="17"/>
  <c r="S20" i="17"/>
  <c r="S16" i="17"/>
  <c r="R16" i="17"/>
  <c r="R15" i="17"/>
  <c r="S14" i="17"/>
  <c r="S13" i="17"/>
  <c r="R13" i="17"/>
  <c r="S12" i="17"/>
  <c r="S11" i="17"/>
  <c r="P44" i="17"/>
  <c r="Z44" i="17" l="1"/>
  <c r="V44" i="17"/>
  <c r="R12" i="17"/>
  <c r="R24" i="17"/>
  <c r="R30" i="17"/>
  <c r="R33" i="17"/>
  <c r="R36" i="17"/>
  <c r="R39" i="17"/>
  <c r="R42" i="17"/>
  <c r="S15" i="17"/>
  <c r="S21" i="17"/>
  <c r="Q44" i="17"/>
  <c r="R44" i="17" s="1"/>
  <c r="R11" i="17"/>
  <c r="R14" i="17"/>
  <c r="R20" i="17"/>
  <c r="R23" i="17"/>
  <c r="R29" i="17"/>
  <c r="R32" i="17"/>
  <c r="R35" i="17"/>
  <c r="R38" i="17"/>
  <c r="R41" i="17"/>
  <c r="H18" i="29" l="1"/>
  <c r="I18" i="29"/>
  <c r="I15" i="29"/>
  <c r="I12" i="29"/>
  <c r="H12" i="29"/>
  <c r="I9" i="29"/>
  <c r="H9" i="29"/>
  <c r="F20" i="29"/>
  <c r="M20" i="29" s="1"/>
  <c r="I13" i="28"/>
  <c r="H11" i="28"/>
  <c r="I34" i="27"/>
  <c r="H34" i="27"/>
  <c r="I33" i="27"/>
  <c r="I32" i="27"/>
  <c r="I31" i="27"/>
  <c r="H31" i="27"/>
  <c r="I30" i="27"/>
  <c r="I29" i="27"/>
  <c r="I28" i="27"/>
  <c r="H28" i="27"/>
  <c r="I27" i="27"/>
  <c r="I26" i="27"/>
  <c r="I25" i="27"/>
  <c r="H25" i="27"/>
  <c r="I24" i="27"/>
  <c r="I23" i="27"/>
  <c r="I22" i="27"/>
  <c r="H22" i="27"/>
  <c r="I21" i="27"/>
  <c r="I20" i="27"/>
  <c r="I19" i="27"/>
  <c r="H19" i="27"/>
  <c r="I18" i="27"/>
  <c r="I17" i="27"/>
  <c r="I16" i="27"/>
  <c r="H16" i="27"/>
  <c r="I15" i="27"/>
  <c r="I14" i="27"/>
  <c r="I13" i="27"/>
  <c r="H13" i="27"/>
  <c r="I12" i="27"/>
  <c r="I11" i="27"/>
  <c r="I10" i="27"/>
  <c r="H10" i="27"/>
  <c r="I9" i="27"/>
  <c r="I8" i="27"/>
  <c r="F35" i="27"/>
  <c r="M35" i="27" s="1"/>
  <c r="H15" i="29" l="1"/>
  <c r="I11" i="29"/>
  <c r="I13" i="29"/>
  <c r="I14" i="29"/>
  <c r="I16" i="29"/>
  <c r="I8" i="29"/>
  <c r="I10" i="29"/>
  <c r="I17" i="29"/>
  <c r="I19" i="29"/>
  <c r="H10" i="29"/>
  <c r="H13" i="29"/>
  <c r="H16" i="29"/>
  <c r="H19" i="29"/>
  <c r="G20" i="29"/>
  <c r="I20" i="29" s="1"/>
  <c r="H8" i="29"/>
  <c r="H11" i="29"/>
  <c r="H14" i="29"/>
  <c r="H17" i="29"/>
  <c r="F26" i="28"/>
  <c r="M26" i="28" s="1"/>
  <c r="H9" i="28"/>
  <c r="H24" i="28"/>
  <c r="I9" i="28"/>
  <c r="H12" i="28"/>
  <c r="I24" i="28"/>
  <c r="G26" i="28"/>
  <c r="I12" i="28"/>
  <c r="I10" i="28"/>
  <c r="I25" i="28"/>
  <c r="I8" i="28"/>
  <c r="H13" i="28"/>
  <c r="H23" i="28"/>
  <c r="H8" i="28"/>
  <c r="I11" i="28"/>
  <c r="I23" i="28"/>
  <c r="H10" i="28"/>
  <c r="H25" i="28"/>
  <c r="H9" i="27"/>
  <c r="H12" i="27"/>
  <c r="H15" i="27"/>
  <c r="H18" i="27"/>
  <c r="H21" i="27"/>
  <c r="H24" i="27"/>
  <c r="H27" i="27"/>
  <c r="H30" i="27"/>
  <c r="H33" i="27"/>
  <c r="G35" i="27"/>
  <c r="I35" i="27" s="1"/>
  <c r="H8" i="27"/>
  <c r="H11" i="27"/>
  <c r="H14" i="27"/>
  <c r="H17" i="27"/>
  <c r="H20" i="27"/>
  <c r="H23" i="27"/>
  <c r="H26" i="27"/>
  <c r="H29" i="27"/>
  <c r="H32" i="27"/>
  <c r="I13" i="25" l="1"/>
  <c r="I9" i="25"/>
  <c r="I12" i="25"/>
  <c r="H13" i="25"/>
  <c r="I16" i="25"/>
  <c r="H13" i="26"/>
  <c r="I21" i="25"/>
  <c r="I24" i="25"/>
  <c r="I8" i="26"/>
  <c r="I10" i="25"/>
  <c r="I22" i="25"/>
  <c r="I19" i="25"/>
  <c r="I12" i="26"/>
  <c r="H22" i="25"/>
  <c r="I25" i="25"/>
  <c r="H16" i="26"/>
  <c r="H19" i="26"/>
  <c r="I14" i="26"/>
  <c r="I17" i="26"/>
  <c r="I15" i="26"/>
  <c r="I18" i="26"/>
  <c r="I13" i="26"/>
  <c r="I10" i="26"/>
  <c r="F20" i="26"/>
  <c r="M20" i="26" s="1"/>
  <c r="I11" i="26"/>
  <c r="I9" i="26"/>
  <c r="H10" i="26"/>
  <c r="I15" i="25"/>
  <c r="I18" i="25"/>
  <c r="I16" i="26"/>
  <c r="I19" i="26"/>
  <c r="I26" i="28"/>
  <c r="H9" i="26"/>
  <c r="H12" i="26"/>
  <c r="H15" i="26"/>
  <c r="H18" i="26"/>
  <c r="G20" i="26"/>
  <c r="H8" i="26"/>
  <c r="H11" i="26"/>
  <c r="H14" i="26"/>
  <c r="H17" i="26"/>
  <c r="H9" i="25"/>
  <c r="I11" i="25"/>
  <c r="H18" i="25"/>
  <c r="I20" i="25"/>
  <c r="H16" i="25"/>
  <c r="H25" i="25"/>
  <c r="H12" i="25"/>
  <c r="I14" i="25"/>
  <c r="H21" i="25"/>
  <c r="I23" i="25"/>
  <c r="F26" i="25"/>
  <c r="M26" i="25" s="1"/>
  <c r="H10" i="25"/>
  <c r="H19" i="25"/>
  <c r="I8" i="25"/>
  <c r="H15" i="25"/>
  <c r="I17" i="25"/>
  <c r="H24" i="25"/>
  <c r="G26" i="25"/>
  <c r="H8" i="25"/>
  <c r="H11" i="25"/>
  <c r="H14" i="25"/>
  <c r="H17" i="25"/>
  <c r="H20" i="25"/>
  <c r="H23" i="25"/>
  <c r="I20" i="26" l="1"/>
  <c r="I26" i="25"/>
  <c r="G44" i="17" l="1"/>
  <c r="F44" i="17" l="1"/>
  <c r="I44" i="17" l="1"/>
  <c r="H11" i="17"/>
  <c r="H12" i="17"/>
  <c r="H13" i="17"/>
  <c r="H14" i="17"/>
  <c r="H15" i="17"/>
  <c r="H16" i="17"/>
  <c r="H20" i="17"/>
  <c r="H21" i="17"/>
  <c r="H22" i="17"/>
  <c r="H23" i="17"/>
  <c r="H24" i="17"/>
  <c r="H25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G35" i="6" l="1"/>
  <c r="H44" i="17"/>
  <c r="M44" i="17"/>
  <c r="K35" i="17" l="1"/>
  <c r="K37" i="17"/>
  <c r="L16" i="17"/>
  <c r="K20" i="17"/>
  <c r="L22" i="17"/>
  <c r="K24" i="17"/>
  <c r="L43" i="17"/>
  <c r="K29" i="17"/>
  <c r="K39" i="17"/>
  <c r="J44" i="17"/>
  <c r="K36" i="17"/>
  <c r="L38" i="17"/>
  <c r="K41" i="17"/>
  <c r="K12" i="17"/>
  <c r="L39" i="17"/>
  <c r="K40" i="17"/>
  <c r="K13" i="17"/>
  <c r="K23" i="17"/>
  <c r="K32" i="17"/>
  <c r="L12" i="17"/>
  <c r="L29" i="17"/>
  <c r="K33" i="17"/>
  <c r="L42" i="17"/>
  <c r="K11" i="17"/>
  <c r="L13" i="17"/>
  <c r="K16" i="17"/>
  <c r="K21" i="17"/>
  <c r="L25" i="17"/>
  <c r="K43" i="17"/>
  <c r="L32" i="17"/>
  <c r="K15" i="17"/>
  <c r="L20" i="17"/>
  <c r="K31" i="17"/>
  <c r="L36" i="17"/>
  <c r="L14" i="17"/>
  <c r="L24" i="17"/>
  <c r="L30" i="17"/>
  <c r="L33" i="17"/>
  <c r="L40" i="17"/>
  <c r="L21" i="17"/>
  <c r="K25" i="17"/>
  <c r="L34" i="17"/>
  <c r="L37" i="17"/>
  <c r="K38" i="17"/>
  <c r="L41" i="17"/>
  <c r="K42" i="17"/>
  <c r="K14" i="17"/>
  <c r="K22" i="17"/>
  <c r="K30" i="17"/>
  <c r="K34" i="17"/>
  <c r="L11" i="17"/>
  <c r="L15" i="17"/>
  <c r="L23" i="17"/>
  <c r="L31" i="17"/>
  <c r="L35" i="17"/>
  <c r="N24" i="17" l="1"/>
  <c r="O24" i="17" s="1"/>
  <c r="N32" i="17"/>
  <c r="O32" i="17" s="1"/>
  <c r="N20" i="17"/>
  <c r="O20" i="17" s="1"/>
  <c r="N33" i="17"/>
  <c r="O33" i="17" s="1"/>
  <c r="N39" i="17"/>
  <c r="O39" i="17" s="1"/>
  <c r="N13" i="17"/>
  <c r="O13" i="17" s="1"/>
  <c r="N37" i="17"/>
  <c r="O37" i="17" s="1"/>
  <c r="N29" i="17"/>
  <c r="O29" i="17" s="1"/>
  <c r="N30" i="17"/>
  <c r="O30" i="17" s="1"/>
  <c r="N34" i="17"/>
  <c r="O34" i="17" s="1"/>
  <c r="N23" i="17"/>
  <c r="O23" i="17" s="1"/>
  <c r="N22" i="17"/>
  <c r="O22" i="17" s="1"/>
  <c r="N25" i="17"/>
  <c r="O25" i="17" s="1"/>
  <c r="N11" i="17"/>
  <c r="O11" i="17" s="1"/>
  <c r="N12" i="17"/>
  <c r="O12" i="17" s="1"/>
  <c r="N36" i="17"/>
  <c r="O36" i="17" s="1"/>
  <c r="N31" i="17"/>
  <c r="O31" i="17" s="1"/>
  <c r="N40" i="17"/>
  <c r="O40" i="17" s="1"/>
  <c r="N14" i="17"/>
  <c r="O14" i="17" s="1"/>
  <c r="N35" i="17"/>
  <c r="O35" i="17" s="1"/>
  <c r="N15" i="17"/>
  <c r="O15" i="17" s="1"/>
  <c r="N16" i="17"/>
  <c r="O16" i="17" s="1"/>
  <c r="N38" i="17"/>
  <c r="O38" i="17" s="1"/>
  <c r="N21" i="17"/>
  <c r="O21" i="17" s="1"/>
  <c r="N43" i="17"/>
  <c r="O43" i="17" s="1"/>
  <c r="N42" i="17"/>
  <c r="O42" i="17" s="1"/>
  <c r="K44" i="17"/>
  <c r="N44" i="17" s="1"/>
  <c r="O44" i="17" s="1"/>
  <c r="N41" i="17"/>
  <c r="O41" i="17" s="1"/>
  <c r="H26" i="6" l="1"/>
  <c r="I26" i="6"/>
  <c r="H34" i="6"/>
  <c r="I34" i="6"/>
  <c r="H29" i="6"/>
  <c r="I29" i="6"/>
  <c r="H33" i="6"/>
  <c r="I33" i="6"/>
  <c r="H27" i="6"/>
  <c r="I27" i="6"/>
  <c r="H30" i="6"/>
  <c r="I30" i="6"/>
  <c r="H28" i="6"/>
  <c r="I28" i="6"/>
  <c r="H32" i="6"/>
  <c r="I32" i="6"/>
  <c r="H31" i="6"/>
  <c r="I31" i="6"/>
  <c r="F35" i="6" l="1"/>
  <c r="I35" i="6" s="1"/>
  <c r="H15" i="6"/>
  <c r="I15" i="6"/>
  <c r="H12" i="6"/>
  <c r="I12" i="6"/>
  <c r="H10" i="6"/>
  <c r="I10" i="6"/>
  <c r="H14" i="6"/>
  <c r="I14" i="6"/>
  <c r="H22" i="6"/>
  <c r="I22" i="6"/>
  <c r="H11" i="6"/>
  <c r="I11" i="6"/>
  <c r="H18" i="6"/>
  <c r="I18" i="6"/>
  <c r="H19" i="6"/>
  <c r="I19" i="6"/>
  <c r="H9" i="6"/>
  <c r="I9" i="6"/>
  <c r="H21" i="6"/>
  <c r="I21" i="6"/>
  <c r="H25" i="6"/>
  <c r="I25" i="6"/>
  <c r="H17" i="6"/>
  <c r="I17" i="6"/>
  <c r="H23" i="6"/>
  <c r="I23" i="6"/>
  <c r="H8" i="6"/>
  <c r="I8" i="6"/>
  <c r="H16" i="6"/>
  <c r="I16" i="6"/>
  <c r="H20" i="6"/>
  <c r="I20" i="6"/>
  <c r="H24" i="6"/>
  <c r="I24" i="6"/>
  <c r="H13" i="6"/>
  <c r="I13" i="6"/>
  <c r="M35" i="6" l="1"/>
</calcChain>
</file>

<file path=xl/sharedStrings.xml><?xml version="1.0" encoding="utf-8"?>
<sst xmlns="http://schemas.openxmlformats.org/spreadsheetml/2006/main" count="611" uniqueCount="75">
  <si>
    <t>B/A</t>
    <phoneticPr fontId="2" type="noConversion"/>
  </si>
  <si>
    <t>규격</t>
    <phoneticPr fontId="2" type="noConversion"/>
  </si>
  <si>
    <t>D10</t>
    <phoneticPr fontId="2" type="noConversion"/>
  </si>
  <si>
    <t>D13</t>
    <phoneticPr fontId="2" type="noConversion"/>
  </si>
  <si>
    <t>D16~32</t>
    <phoneticPr fontId="2" type="noConversion"/>
  </si>
  <si>
    <t>수량</t>
    <phoneticPr fontId="2" type="noConversion"/>
  </si>
  <si>
    <t>인도조건</t>
    <phoneticPr fontId="2" type="noConversion"/>
  </si>
  <si>
    <t>이형봉강</t>
    <phoneticPr fontId="2" type="noConversion"/>
  </si>
  <si>
    <t>1톤</t>
    <phoneticPr fontId="2" type="noConversion"/>
  </si>
  <si>
    <t>(SD 400)</t>
    <phoneticPr fontId="2" type="noConversion"/>
  </si>
  <si>
    <t>(SD 500)</t>
    <phoneticPr fontId="2" type="noConversion"/>
  </si>
  <si>
    <t>강종</t>
    <phoneticPr fontId="2" type="noConversion"/>
  </si>
  <si>
    <t>* 조정단가 적용시점 : 조정기준일 이후 납품분부터</t>
    <phoneticPr fontId="2" type="noConversion"/>
  </si>
  <si>
    <t>계약단가 변동내역(단가적용시점)</t>
    <phoneticPr fontId="2" type="noConversion"/>
  </si>
  <si>
    <t>(단위 : 원)</t>
    <phoneticPr fontId="2" type="noConversion"/>
  </si>
  <si>
    <t>(SD 600)</t>
    <phoneticPr fontId="2" type="noConversion"/>
  </si>
  <si>
    <t>SD600
하차장
상차도
(내륙)</t>
    <phoneticPr fontId="2" type="noConversion"/>
  </si>
  <si>
    <t>B-A</t>
    <phoneticPr fontId="2" type="noConversion"/>
  </si>
  <si>
    <t>규격수</t>
    <phoneticPr fontId="2" type="noConversion"/>
  </si>
  <si>
    <t>* D16~32 : 16,19,22,25,29,32(6개규격)</t>
    <phoneticPr fontId="2" type="noConversion"/>
  </si>
  <si>
    <t>거래실례가격(상차도 환산)</t>
    <phoneticPr fontId="2" type="noConversion"/>
  </si>
  <si>
    <t>2022년도 철근 계약금액 조정내역</t>
    <phoneticPr fontId="2" type="noConversion"/>
  </si>
  <si>
    <t>직전 계약(A)
('22. 5. 9.)</t>
    <phoneticPr fontId="2" type="noConversion"/>
  </si>
  <si>
    <t>SD600
생산공장
상차도
(내륙)</t>
    <phoneticPr fontId="2" type="noConversion"/>
  </si>
  <si>
    <t>SD400 ,SD500
생산공장
상차도
(내륙)</t>
    <phoneticPr fontId="2" type="noConversion"/>
  </si>
  <si>
    <t>SD400 ,SD500
하치장
상차도
(내륙)</t>
    <phoneticPr fontId="2" type="noConversion"/>
  </si>
  <si>
    <t>SD400 ,SD500, SD600
하치장
상차도
(제주도)</t>
    <phoneticPr fontId="2" type="noConversion"/>
  </si>
  <si>
    <t>직전계약(A)
('22. 5. 9.)</t>
    <phoneticPr fontId="2" type="noConversion"/>
  </si>
  <si>
    <t>SD600
생산공장
상차도
(내륙)</t>
    <phoneticPr fontId="2" type="noConversion"/>
  </si>
  <si>
    <t>SD400,500
생산공장
상차도
(내륙)</t>
    <phoneticPr fontId="2" type="noConversion"/>
  </si>
  <si>
    <t>SD600
하치장
상차도
(내륙)</t>
    <phoneticPr fontId="2" type="noConversion"/>
  </si>
  <si>
    <t>SD400,500
하치장
상차도
(내륙)</t>
    <phoneticPr fontId="2" type="noConversion"/>
  </si>
  <si>
    <t>SD400,500,600
하치장
상차도
(제주)</t>
    <phoneticPr fontId="2" type="noConversion"/>
  </si>
  <si>
    <t>계약단가 변동내역(단가적용시점)&lt;한철, 환영, 효성&gt;</t>
    <phoneticPr fontId="2" type="noConversion"/>
  </si>
  <si>
    <t>계약단가 변동내역(단가적용시점)&lt;동국&gt;</t>
    <phoneticPr fontId="2" type="noConversion"/>
  </si>
  <si>
    <t>계약단가 변동내역(단가적용시점)&lt;대한&gt;</t>
    <phoneticPr fontId="2" type="noConversion"/>
  </si>
  <si>
    <t>계약단가 변동내역(단가적용시점)&lt;화진&gt;</t>
    <phoneticPr fontId="2" type="noConversion"/>
  </si>
  <si>
    <t>수정 계약(B)
('22. 8. 8.)</t>
    <phoneticPr fontId="2" type="noConversion"/>
  </si>
  <si>
    <t>* 조정기준일 : 2022. 8. 8.</t>
    <phoneticPr fontId="2" type="noConversion"/>
  </si>
  <si>
    <t>직전 계약시(A)
('22.5.3.~5.9.)</t>
    <phoneticPr fontId="2" type="noConversion"/>
  </si>
  <si>
    <t>물가변동시(B)
('22.8.1.~8.7.)</t>
    <phoneticPr fontId="2" type="noConversion"/>
  </si>
  <si>
    <t>수정계약(B)
('22. 8. 8.)</t>
    <phoneticPr fontId="2" type="noConversion"/>
  </si>
  <si>
    <t>계약단가 변동내역(단가적용시점)&lt;현대&gt;</t>
    <phoneticPr fontId="2" type="noConversion"/>
  </si>
  <si>
    <t>계약단가 변동내역(단가적용시점)&lt;한국제강&gt;</t>
    <phoneticPr fontId="2" type="noConversion"/>
  </si>
  <si>
    <t>직전계약(A)
('22. 6. 2.)</t>
    <phoneticPr fontId="2" type="noConversion"/>
  </si>
  <si>
    <t>D10</t>
  </si>
  <si>
    <t>D10</t>
    <phoneticPr fontId="2" type="noConversion"/>
  </si>
  <si>
    <t>D13</t>
    <phoneticPr fontId="2" type="noConversion"/>
  </si>
  <si>
    <t>D16~32</t>
    <phoneticPr fontId="2" type="noConversion"/>
  </si>
  <si>
    <t>D16~32</t>
    <phoneticPr fontId="2" type="noConversion"/>
  </si>
  <si>
    <t>1톤</t>
    <phoneticPr fontId="2" type="noConversion"/>
  </si>
  <si>
    <t>1톤</t>
    <phoneticPr fontId="2" type="noConversion"/>
  </si>
  <si>
    <t>1톤</t>
    <phoneticPr fontId="2" type="noConversion"/>
  </si>
  <si>
    <t>SD300
생산공장상차도(내륙)</t>
    <phoneticPr fontId="2" type="noConversion"/>
  </si>
  <si>
    <t>이형봉강</t>
    <phoneticPr fontId="2" type="noConversion"/>
  </si>
  <si>
    <t>(SD 300)</t>
    <phoneticPr fontId="2" type="noConversion"/>
  </si>
  <si>
    <t>D10</t>
    <phoneticPr fontId="2" type="noConversion"/>
  </si>
  <si>
    <t>D13</t>
    <phoneticPr fontId="2" type="noConversion"/>
  </si>
  <si>
    <t>D16~32</t>
    <phoneticPr fontId="2" type="noConversion"/>
  </si>
  <si>
    <t>SD300
하치장상차도
(내륙)</t>
    <phoneticPr fontId="2" type="noConversion"/>
  </si>
  <si>
    <t>SD300
하치장상차도
(제주)</t>
    <phoneticPr fontId="2" type="noConversion"/>
  </si>
  <si>
    <t>이형봉강</t>
    <phoneticPr fontId="2" type="noConversion"/>
  </si>
  <si>
    <t>이형봉강</t>
    <phoneticPr fontId="2" type="noConversion"/>
  </si>
  <si>
    <t>(SD 300)</t>
    <phoneticPr fontId="2" type="noConversion"/>
  </si>
  <si>
    <t>직전계약(A)
('22. 5. 9.)</t>
    <phoneticPr fontId="2" type="noConversion"/>
  </si>
  <si>
    <t>직전 계약(A)
('22. 6. 2.)</t>
    <phoneticPr fontId="2" type="noConversion"/>
  </si>
  <si>
    <t>(단위 : 원)</t>
    <phoneticPr fontId="2" type="noConversion"/>
  </si>
  <si>
    <t>2022년도 철근 계약금액 조정내역(한국철강)</t>
    <phoneticPr fontId="2" type="noConversion"/>
  </si>
  <si>
    <t>2022년도 철근 계약금액 조정내역(환영철강)</t>
    <phoneticPr fontId="2" type="noConversion"/>
  </si>
  <si>
    <t>2022년도 철근 계약금액 조정내역(효성철강)</t>
    <phoneticPr fontId="2" type="noConversion"/>
  </si>
  <si>
    <t>2022년도 철근 계약금액 조정내역(동국제강)</t>
    <phoneticPr fontId="2" type="noConversion"/>
  </si>
  <si>
    <t>2022년도 철근 계약금액 조정내역(대한제강)</t>
    <phoneticPr fontId="2" type="noConversion"/>
  </si>
  <si>
    <t>2022년도 철근 계약금액 조정내역(화진철강)</t>
    <phoneticPr fontId="2" type="noConversion"/>
  </si>
  <si>
    <t>2022년도 철근 계약금액 조정내역(현대제철)</t>
    <phoneticPr fontId="2" type="noConversion"/>
  </si>
  <si>
    <t>2022년도 철근 계약금액 조정내역(한국제강)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</si>
</sst>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 "/>
    <numFmt numFmtId="177" formatCode="#,##0.00_ "/>
  </numFmts>
  <fonts count="1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돋움"/>
      <family val="3"/>
      <charset val="129"/>
    </font>
    <font>
      <sz val="11"/>
      <name val="굴림체"/>
      <family val="3"/>
      <charset val="129"/>
    </font>
    <font>
      <b/>
      <sz val="11"/>
      <name val="돋움"/>
      <family val="3"/>
      <charset val="129"/>
    </font>
    <font>
      <sz val="12"/>
      <name val="굴림"/>
      <family val="3"/>
      <charset val="129"/>
    </font>
    <font>
      <b/>
      <sz val="12"/>
      <name val="굴림"/>
      <family val="3"/>
      <charset val="129"/>
    </font>
    <font>
      <b/>
      <sz val="11"/>
      <name val="굴림체"/>
      <family val="3"/>
      <charset val="129"/>
    </font>
    <font>
      <sz val="14"/>
      <name val="굴림체"/>
      <family val="3"/>
      <charset val="129"/>
    </font>
    <font>
      <b/>
      <sz val="14"/>
      <name val="굴림체"/>
      <family val="3"/>
      <charset val="129"/>
    </font>
    <font>
      <sz val="14"/>
      <name val="굴림"/>
      <family val="3"/>
      <charset val="129"/>
    </font>
    <font>
      <b/>
      <u/>
      <sz val="18"/>
      <name val="돋움"/>
      <family val="3"/>
      <charset val="129"/>
    </font>
    <font>
      <b/>
      <sz val="14"/>
      <name val="굴림"/>
      <family val="3"/>
      <charset val="129"/>
    </font>
    <font>
      <b/>
      <sz val="10"/>
      <name val="굴림"/>
      <family val="3"/>
      <charset val="129"/>
    </font>
    <font>
      <b/>
      <sz val="14"/>
      <color rgb="FFFF0000"/>
      <name val="굴림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1" fontId="0" fillId="0" borderId="0" xfId="0" applyNumberForma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Border="1">
      <alignment vertical="center"/>
    </xf>
    <xf numFmtId="0" fontId="9" fillId="3" borderId="0" xfId="0" applyFont="1" applyFill="1">
      <alignment vertical="center"/>
    </xf>
    <xf numFmtId="0" fontId="9" fillId="3" borderId="0" xfId="0" applyFont="1" applyFill="1" applyAlignment="1">
      <alignment horizontal="center" vertical="center"/>
    </xf>
    <xf numFmtId="0" fontId="10" fillId="4" borderId="0" xfId="0" applyFont="1" applyFill="1">
      <alignment vertical="center"/>
    </xf>
    <xf numFmtId="0" fontId="10" fillId="4" borderId="0" xfId="0" applyFont="1" applyFill="1" applyAlignment="1">
      <alignment horizontal="center" vertical="center"/>
    </xf>
    <xf numFmtId="0" fontId="8" fillId="4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5" borderId="0" xfId="0" applyFill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10" fontId="0" fillId="0" borderId="0" xfId="1" applyNumberFormat="1" applyFont="1">
      <alignment vertical="center"/>
    </xf>
    <xf numFmtId="0" fontId="6" fillId="5" borderId="43" xfId="0" applyFont="1" applyFill="1" applyBorder="1">
      <alignment vertical="center"/>
    </xf>
    <xf numFmtId="0" fontId="6" fillId="5" borderId="26" xfId="0" applyFont="1" applyFill="1" applyBorder="1">
      <alignment vertical="center"/>
    </xf>
    <xf numFmtId="0" fontId="6" fillId="5" borderId="7" xfId="0" applyFont="1" applyFill="1" applyBorder="1">
      <alignment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23" xfId="0" applyFont="1" applyFill="1" applyBorder="1">
      <alignment vertical="center"/>
    </xf>
    <xf numFmtId="0" fontId="6" fillId="5" borderId="1" xfId="0" applyFont="1" applyFill="1" applyBorder="1">
      <alignment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9" xfId="0" applyFont="1" applyFill="1" applyBorder="1">
      <alignment vertical="center"/>
    </xf>
    <xf numFmtId="0" fontId="6" fillId="5" borderId="27" xfId="0" applyFont="1" applyFill="1" applyBorder="1">
      <alignment vertical="center"/>
    </xf>
    <xf numFmtId="0" fontId="6" fillId="5" borderId="17" xfId="0" applyFont="1" applyFill="1" applyBorder="1">
      <alignment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0" xfId="0" applyFont="1" applyFill="1" applyBorder="1">
      <alignment vertical="center"/>
    </xf>
    <xf numFmtId="0" fontId="6" fillId="5" borderId="24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 vertical="center" wrapText="1"/>
    </xf>
    <xf numFmtId="10" fontId="11" fillId="0" borderId="23" xfId="1" applyNumberFormat="1" applyFont="1" applyFill="1" applyBorder="1">
      <alignment vertical="center"/>
    </xf>
    <xf numFmtId="41" fontId="11" fillId="5" borderId="6" xfId="2" applyFont="1" applyFill="1" applyBorder="1">
      <alignment vertical="center"/>
    </xf>
    <xf numFmtId="41" fontId="11" fillId="5" borderId="9" xfId="2" applyFont="1" applyFill="1" applyBorder="1">
      <alignment vertical="center"/>
    </xf>
    <xf numFmtId="41" fontId="11" fillId="5" borderId="44" xfId="2" applyFont="1" applyFill="1" applyBorder="1">
      <alignment vertical="center"/>
    </xf>
    <xf numFmtId="41" fontId="11" fillId="5" borderId="15" xfId="2" applyFont="1" applyFill="1" applyBorder="1">
      <alignment vertical="center"/>
    </xf>
    <xf numFmtId="41" fontId="11" fillId="5" borderId="22" xfId="2" applyFont="1" applyFill="1" applyBorder="1">
      <alignment vertical="center"/>
    </xf>
    <xf numFmtId="10" fontId="11" fillId="0" borderId="43" xfId="1" applyNumberFormat="1" applyFont="1" applyFill="1" applyBorder="1">
      <alignment vertical="center"/>
    </xf>
    <xf numFmtId="10" fontId="11" fillId="0" borderId="27" xfId="1" applyNumberFormat="1" applyFont="1" applyFill="1" applyBorder="1">
      <alignment vertical="center"/>
    </xf>
    <xf numFmtId="41" fontId="6" fillId="0" borderId="66" xfId="1" applyNumberFormat="1" applyFont="1" applyBorder="1" applyAlignment="1">
      <alignment horizontal="center" vertical="center"/>
    </xf>
    <xf numFmtId="41" fontId="6" fillId="0" borderId="54" xfId="1" applyNumberFormat="1" applyFont="1" applyBorder="1" applyAlignment="1">
      <alignment horizontal="center" vertical="center"/>
    </xf>
    <xf numFmtId="41" fontId="6" fillId="0" borderId="70" xfId="1" applyNumberFormat="1" applyFont="1" applyBorder="1" applyAlignment="1">
      <alignment horizontal="center" vertical="center"/>
    </xf>
    <xf numFmtId="41" fontId="11" fillId="5" borderId="33" xfId="2" applyFont="1" applyFill="1" applyBorder="1">
      <alignment vertical="center"/>
    </xf>
    <xf numFmtId="0" fontId="7" fillId="6" borderId="21" xfId="0" applyFont="1" applyFill="1" applyBorder="1" applyAlignment="1">
      <alignment horizontal="center" vertical="center" wrapText="1"/>
    </xf>
    <xf numFmtId="10" fontId="6" fillId="5" borderId="8" xfId="1" applyNumberFormat="1" applyFont="1" applyFill="1" applyBorder="1" applyAlignment="1">
      <alignment horizontal="center" vertical="center"/>
    </xf>
    <xf numFmtId="10" fontId="6" fillId="5" borderId="45" xfId="1" applyNumberFormat="1" applyFont="1" applyFill="1" applyBorder="1" applyAlignment="1">
      <alignment horizontal="center" vertical="center"/>
    </xf>
    <xf numFmtId="10" fontId="6" fillId="5" borderId="18" xfId="1" applyNumberFormat="1" applyFont="1" applyFill="1" applyBorder="1" applyAlignment="1">
      <alignment horizontal="center" vertical="center"/>
    </xf>
    <xf numFmtId="41" fontId="13" fillId="5" borderId="37" xfId="2" applyFont="1" applyFill="1" applyBorder="1">
      <alignment vertical="center"/>
    </xf>
    <xf numFmtId="41" fontId="13" fillId="5" borderId="50" xfId="2" applyFont="1" applyFill="1" applyBorder="1">
      <alignment vertical="center"/>
    </xf>
    <xf numFmtId="41" fontId="13" fillId="5" borderId="24" xfId="2" applyFont="1" applyFill="1" applyBorder="1">
      <alignment vertical="center"/>
    </xf>
    <xf numFmtId="41" fontId="13" fillId="5" borderId="71" xfId="2" applyFont="1" applyFill="1" applyBorder="1">
      <alignment vertical="center"/>
    </xf>
    <xf numFmtId="41" fontId="7" fillId="5" borderId="14" xfId="2" applyFont="1" applyFill="1" applyBorder="1" applyAlignment="1">
      <alignment horizontal="center" vertical="center"/>
    </xf>
    <xf numFmtId="41" fontId="7" fillId="5" borderId="50" xfId="2" applyFont="1" applyFill="1" applyBorder="1" applyAlignment="1">
      <alignment horizontal="center" vertical="center"/>
    </xf>
    <xf numFmtId="41" fontId="7" fillId="5" borderId="16" xfId="2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 wrapText="1"/>
    </xf>
    <xf numFmtId="0" fontId="6" fillId="5" borderId="73" xfId="0" applyFont="1" applyFill="1" applyBorder="1">
      <alignment vertical="center"/>
    </xf>
    <xf numFmtId="0" fontId="3" fillId="0" borderId="51" xfId="0" applyFont="1" applyBorder="1" applyAlignment="1">
      <alignment vertical="center"/>
    </xf>
    <xf numFmtId="41" fontId="11" fillId="5" borderId="17" xfId="2" applyFont="1" applyFill="1" applyBorder="1">
      <alignment vertical="center"/>
    </xf>
    <xf numFmtId="41" fontId="0" fillId="0" borderId="0" xfId="0" applyNumberForma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11" fillId="5" borderId="7" xfId="2" applyFont="1" applyFill="1" applyBorder="1">
      <alignment vertical="center"/>
    </xf>
    <xf numFmtId="41" fontId="11" fillId="5" borderId="23" xfId="2" applyFont="1" applyFill="1" applyBorder="1">
      <alignment vertical="center"/>
    </xf>
    <xf numFmtId="0" fontId="7" fillId="6" borderId="72" xfId="0" applyFont="1" applyFill="1" applyBorder="1" applyAlignment="1">
      <alignment horizontal="center" vertical="center" wrapText="1"/>
    </xf>
    <xf numFmtId="10" fontId="6" fillId="0" borderId="37" xfId="1" applyNumberFormat="1" applyFont="1" applyBorder="1" applyAlignment="1">
      <alignment horizontal="center" vertical="center"/>
    </xf>
    <xf numFmtId="41" fontId="0" fillId="0" borderId="8" xfId="0" applyNumberFormat="1" applyBorder="1">
      <alignment vertical="center"/>
    </xf>
    <xf numFmtId="41" fontId="0" fillId="0" borderId="18" xfId="0" applyNumberFormat="1" applyBorder="1">
      <alignment vertical="center"/>
    </xf>
    <xf numFmtId="41" fontId="0" fillId="0" borderId="25" xfId="0" applyNumberFormat="1" applyBorder="1">
      <alignment vertical="center"/>
    </xf>
    <xf numFmtId="10" fontId="6" fillId="0" borderId="56" xfId="1" applyNumberFormat="1" applyFont="1" applyBorder="1" applyAlignment="1">
      <alignment horizontal="center" vertical="center"/>
    </xf>
    <xf numFmtId="41" fontId="11" fillId="5" borderId="53" xfId="2" applyFont="1" applyFill="1" applyBorder="1">
      <alignment vertical="center"/>
    </xf>
    <xf numFmtId="41" fontId="13" fillId="5" borderId="52" xfId="2" applyFont="1" applyFill="1" applyBorder="1">
      <alignment vertical="center"/>
    </xf>
    <xf numFmtId="41" fontId="13" fillId="5" borderId="56" xfId="2" applyFont="1" applyFill="1" applyBorder="1">
      <alignment vertical="center"/>
    </xf>
    <xf numFmtId="41" fontId="0" fillId="0" borderId="0" xfId="0" applyNumberFormat="1" applyAlignment="1">
      <alignment vertical="center" shrinkToFit="1"/>
    </xf>
    <xf numFmtId="0" fontId="3" fillId="0" borderId="0" xfId="0" applyFont="1" applyBorder="1" applyAlignment="1">
      <alignment vertical="center"/>
    </xf>
    <xf numFmtId="0" fontId="6" fillId="5" borderId="4" xfId="0" applyFont="1" applyFill="1" applyBorder="1">
      <alignment vertical="center"/>
    </xf>
    <xf numFmtId="0" fontId="6" fillId="5" borderId="74" xfId="0" applyFont="1" applyFill="1" applyBorder="1" applyAlignment="1">
      <alignment horizontal="center" vertical="center"/>
    </xf>
    <xf numFmtId="41" fontId="11" fillId="5" borderId="3" xfId="2" applyFont="1" applyFill="1" applyBorder="1">
      <alignment vertical="center"/>
    </xf>
    <xf numFmtId="41" fontId="11" fillId="5" borderId="4" xfId="2" applyFont="1" applyFill="1" applyBorder="1">
      <alignment vertical="center"/>
    </xf>
    <xf numFmtId="10" fontId="6" fillId="0" borderId="75" xfId="1" applyNumberFormat="1" applyFont="1" applyBorder="1" applyAlignment="1">
      <alignment horizontal="center" vertical="center"/>
    </xf>
    <xf numFmtId="41" fontId="0" fillId="0" borderId="5" xfId="0" applyNumberFormat="1" applyBorder="1">
      <alignment vertical="center"/>
    </xf>
    <xf numFmtId="0" fontId="6" fillId="5" borderId="59" xfId="0" applyFont="1" applyFill="1" applyBorder="1">
      <alignment vertical="center"/>
    </xf>
    <xf numFmtId="0" fontId="6" fillId="5" borderId="20" xfId="0" applyFont="1" applyFill="1" applyBorder="1">
      <alignment vertical="center"/>
    </xf>
    <xf numFmtId="0" fontId="6" fillId="5" borderId="72" xfId="0" applyFont="1" applyFill="1" applyBorder="1" applyAlignment="1">
      <alignment horizontal="center" vertical="center"/>
    </xf>
    <xf numFmtId="41" fontId="11" fillId="5" borderId="19" xfId="2" applyFont="1" applyFill="1" applyBorder="1">
      <alignment vertical="center"/>
    </xf>
    <xf numFmtId="41" fontId="11" fillId="5" borderId="20" xfId="2" applyFont="1" applyFill="1" applyBorder="1">
      <alignment vertical="center"/>
    </xf>
    <xf numFmtId="10" fontId="6" fillId="0" borderId="76" xfId="1" applyNumberFormat="1" applyFont="1" applyBorder="1" applyAlignment="1">
      <alignment horizontal="center" vertical="center"/>
    </xf>
    <xf numFmtId="41" fontId="0" fillId="0" borderId="21" xfId="0" applyNumberFormat="1" applyBorder="1">
      <alignment vertical="center"/>
    </xf>
    <xf numFmtId="41" fontId="0" fillId="0" borderId="62" xfId="0" applyNumberFormat="1" applyBorder="1">
      <alignment vertical="center"/>
    </xf>
    <xf numFmtId="10" fontId="11" fillId="0" borderId="7" xfId="1" applyNumberFormat="1" applyFont="1" applyFill="1" applyBorder="1">
      <alignment vertical="center"/>
    </xf>
    <xf numFmtId="41" fontId="11" fillId="5" borderId="10" xfId="2" applyFont="1" applyFill="1" applyBorder="1">
      <alignment vertical="center"/>
    </xf>
    <xf numFmtId="41" fontId="11" fillId="5" borderId="27" xfId="2" applyFont="1" applyFill="1" applyBorder="1">
      <alignment vertical="center"/>
    </xf>
    <xf numFmtId="41" fontId="11" fillId="5" borderId="42" xfId="2" applyFont="1" applyFill="1" applyBorder="1">
      <alignment vertical="center"/>
    </xf>
    <xf numFmtId="41" fontId="11" fillId="5" borderId="48" xfId="2" applyFont="1" applyFill="1" applyBorder="1">
      <alignment vertical="center"/>
    </xf>
    <xf numFmtId="0" fontId="7" fillId="6" borderId="19" xfId="0" applyFont="1" applyFill="1" applyBorder="1" applyAlignment="1">
      <alignment horizontal="center" vertical="center" wrapText="1"/>
    </xf>
    <xf numFmtId="10" fontId="6" fillId="0" borderId="7" xfId="1" applyNumberFormat="1" applyFont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10" fontId="6" fillId="0" borderId="23" xfId="1" applyNumberFormat="1" applyFont="1" applyBorder="1" applyAlignment="1">
      <alignment horizontal="center" vertical="center"/>
    </xf>
    <xf numFmtId="41" fontId="11" fillId="5" borderId="46" xfId="2" applyFont="1" applyFill="1" applyBorder="1">
      <alignment vertical="center"/>
    </xf>
    <xf numFmtId="41" fontId="11" fillId="5" borderId="40" xfId="2" applyFont="1" applyFill="1" applyBorder="1">
      <alignment vertical="center"/>
    </xf>
    <xf numFmtId="10" fontId="6" fillId="0" borderId="51" xfId="1" applyNumberFormat="1" applyFont="1" applyBorder="1" applyAlignment="1">
      <alignment horizontal="center" vertical="center"/>
    </xf>
    <xf numFmtId="41" fontId="0" fillId="0" borderId="45" xfId="0" applyNumberFormat="1" applyBorder="1">
      <alignment vertical="center"/>
    </xf>
    <xf numFmtId="10" fontId="6" fillId="0" borderId="20" xfId="1" applyNumberFormat="1" applyFont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 wrapText="1"/>
    </xf>
    <xf numFmtId="0" fontId="7" fillId="6" borderId="49" xfId="0" applyFont="1" applyFill="1" applyBorder="1" applyAlignment="1">
      <alignment horizontal="center" vertical="center" wrapText="1"/>
    </xf>
    <xf numFmtId="41" fontId="7" fillId="5" borderId="24" xfId="2" applyFont="1" applyFill="1" applyBorder="1" applyAlignment="1">
      <alignment horizontal="center" vertical="center"/>
    </xf>
    <xf numFmtId="10" fontId="6" fillId="5" borderId="25" xfId="1" applyNumberFormat="1" applyFont="1" applyFill="1" applyBorder="1" applyAlignment="1">
      <alignment horizontal="center" vertical="center"/>
    </xf>
    <xf numFmtId="41" fontId="11" fillId="5" borderId="69" xfId="2" applyFont="1" applyFill="1" applyBorder="1">
      <alignment vertical="center"/>
    </xf>
    <xf numFmtId="0" fontId="0" fillId="0" borderId="51" xfId="0" applyBorder="1">
      <alignment vertical="center"/>
    </xf>
    <xf numFmtId="41" fontId="0" fillId="0" borderId="51" xfId="0" applyNumberFormat="1" applyBorder="1">
      <alignment vertical="center"/>
    </xf>
    <xf numFmtId="41" fontId="0" fillId="0" borderId="0" xfId="0" applyNumberFormat="1" applyBorder="1">
      <alignment vertical="center"/>
    </xf>
    <xf numFmtId="41" fontId="11" fillId="5" borderId="36" xfId="2" applyFont="1" applyFill="1" applyBorder="1">
      <alignment vertical="center"/>
    </xf>
    <xf numFmtId="0" fontId="0" fillId="0" borderId="56" xfId="0" applyBorder="1">
      <alignment vertical="center"/>
    </xf>
    <xf numFmtId="41" fontId="0" fillId="0" borderId="56" xfId="0" applyNumberFormat="1" applyBorder="1">
      <alignment vertical="center"/>
    </xf>
    <xf numFmtId="41" fontId="6" fillId="5" borderId="79" xfId="2" applyFont="1" applyFill="1" applyBorder="1" applyAlignment="1">
      <alignment horizontal="center" vertical="center"/>
    </xf>
    <xf numFmtId="41" fontId="6" fillId="5" borderId="80" xfId="2" applyFont="1" applyFill="1" applyBorder="1" applyAlignment="1">
      <alignment horizontal="center" vertical="center"/>
    </xf>
    <xf numFmtId="41" fontId="6" fillId="5" borderId="37" xfId="2" applyFont="1" applyFill="1" applyBorder="1" applyAlignment="1">
      <alignment horizontal="center" vertical="center"/>
    </xf>
    <xf numFmtId="41" fontId="6" fillId="5" borderId="52" xfId="2" applyFont="1" applyFill="1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3" fillId="0" borderId="0" xfId="0" applyNumberFormat="1" applyFont="1" applyBorder="1" applyAlignment="1">
      <alignment vertical="center"/>
    </xf>
    <xf numFmtId="10" fontId="3" fillId="0" borderId="0" xfId="1" applyNumberFormat="1" applyFont="1" applyBorder="1" applyAlignment="1">
      <alignment vertical="center"/>
    </xf>
    <xf numFmtId="10" fontId="11" fillId="0" borderId="40" xfId="1" applyNumberFormat="1" applyFont="1" applyFill="1" applyBorder="1">
      <alignment vertical="center"/>
    </xf>
    <xf numFmtId="41" fontId="6" fillId="0" borderId="81" xfId="1" applyNumberFormat="1" applyFont="1" applyBorder="1" applyAlignment="1">
      <alignment horizontal="center" vertical="center"/>
    </xf>
    <xf numFmtId="41" fontId="6" fillId="0" borderId="8" xfId="1" applyNumberFormat="1" applyFont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0" fillId="4" borderId="7" xfId="0" applyFill="1" applyBorder="1">
      <alignment vertical="center"/>
    </xf>
    <xf numFmtId="0" fontId="6" fillId="5" borderId="82" xfId="0" applyFont="1" applyFill="1" applyBorder="1">
      <alignment vertical="center"/>
    </xf>
    <xf numFmtId="0" fontId="6" fillId="5" borderId="35" xfId="0" applyFont="1" applyFill="1" applyBorder="1">
      <alignment vertical="center"/>
    </xf>
    <xf numFmtId="0" fontId="6" fillId="5" borderId="85" xfId="0" applyFont="1" applyFill="1" applyBorder="1">
      <alignment vertical="center"/>
    </xf>
    <xf numFmtId="0" fontId="6" fillId="5" borderId="84" xfId="0" applyFont="1" applyFill="1" applyBorder="1">
      <alignment vertical="center"/>
    </xf>
    <xf numFmtId="0" fontId="7" fillId="6" borderId="35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41" fontId="1" fillId="5" borderId="22" xfId="2" applyFont="1" applyFill="1" applyBorder="1">
      <alignment vertical="center"/>
    </xf>
    <xf numFmtId="41" fontId="6" fillId="5" borderId="11" xfId="2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0" fillId="4" borderId="14" xfId="0" applyFill="1" applyBorder="1">
      <alignment vertical="center"/>
    </xf>
    <xf numFmtId="0" fontId="6" fillId="4" borderId="7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center" vertical="center"/>
    </xf>
    <xf numFmtId="41" fontId="7" fillId="4" borderId="7" xfId="2" applyFont="1" applyFill="1" applyBorder="1" applyAlignment="1">
      <alignment horizontal="center" vertical="center" wrapText="1"/>
    </xf>
    <xf numFmtId="41" fontId="13" fillId="5" borderId="0" xfId="2" applyFont="1" applyFill="1" applyBorder="1">
      <alignment vertical="center"/>
    </xf>
    <xf numFmtId="10" fontId="11" fillId="0" borderId="26" xfId="1" applyNumberFormat="1" applyFont="1" applyFill="1" applyBorder="1">
      <alignment vertical="center"/>
    </xf>
    <xf numFmtId="41" fontId="6" fillId="0" borderId="83" xfId="1" applyNumberFormat="1" applyFont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69" xfId="0" applyFont="1" applyFill="1" applyBorder="1" applyAlignment="1">
      <alignment horizontal="center" vertical="center"/>
    </xf>
    <xf numFmtId="41" fontId="6" fillId="5" borderId="12" xfId="2" applyFont="1" applyFill="1" applyBorder="1" applyAlignment="1">
      <alignment horizontal="center" vertical="center"/>
    </xf>
    <xf numFmtId="41" fontId="7" fillId="5" borderId="13" xfId="2" applyFont="1" applyFill="1" applyBorder="1" applyAlignment="1">
      <alignment horizontal="center" vertical="center"/>
    </xf>
    <xf numFmtId="10" fontId="6" fillId="5" borderId="2" xfId="1" applyNumberFormat="1" applyFont="1" applyFill="1" applyBorder="1" applyAlignment="1">
      <alignment horizontal="center" vertical="center"/>
    </xf>
    <xf numFmtId="41" fontId="13" fillId="5" borderId="1" xfId="2" applyFont="1" applyFill="1" applyBorder="1">
      <alignment vertical="center"/>
    </xf>
    <xf numFmtId="10" fontId="11" fillId="0" borderId="1" xfId="1" applyNumberFormat="1" applyFont="1" applyFill="1" applyBorder="1">
      <alignment vertical="center"/>
    </xf>
    <xf numFmtId="41" fontId="6" fillId="0" borderId="49" xfId="1" applyNumberFormat="1" applyFont="1" applyBorder="1" applyAlignment="1">
      <alignment horizontal="center" vertical="center"/>
    </xf>
    <xf numFmtId="41" fontId="11" fillId="5" borderId="35" xfId="2" applyFont="1" applyFill="1" applyBorder="1">
      <alignment vertical="center"/>
    </xf>
    <xf numFmtId="41" fontId="7" fillId="4" borderId="7" xfId="2" applyFont="1" applyFill="1" applyBorder="1" applyAlignment="1">
      <alignment horizontal="center" vertical="center"/>
    </xf>
    <xf numFmtId="10" fontId="6" fillId="4" borderId="7" xfId="1" applyNumberFormat="1" applyFont="1" applyFill="1" applyBorder="1" applyAlignment="1">
      <alignment horizontal="center" vertical="center"/>
    </xf>
    <xf numFmtId="41" fontId="11" fillId="4" borderId="7" xfId="2" applyFont="1" applyFill="1" applyBorder="1">
      <alignment vertical="center"/>
    </xf>
    <xf numFmtId="41" fontId="13" fillId="4" borderId="7" xfId="2" applyFont="1" applyFill="1" applyBorder="1">
      <alignment vertical="center"/>
    </xf>
    <xf numFmtId="10" fontId="11" fillId="4" borderId="7" xfId="1" applyNumberFormat="1" applyFont="1" applyFill="1" applyBorder="1">
      <alignment vertical="center"/>
    </xf>
    <xf numFmtId="41" fontId="0" fillId="4" borderId="7" xfId="0" applyNumberFormat="1" applyFill="1" applyBorder="1">
      <alignment vertical="center"/>
    </xf>
    <xf numFmtId="41" fontId="7" fillId="4" borderId="43" xfId="2" applyFont="1" applyFill="1" applyBorder="1" applyAlignment="1">
      <alignment horizontal="center" vertical="center"/>
    </xf>
    <xf numFmtId="10" fontId="6" fillId="4" borderId="43" xfId="1" applyNumberFormat="1" applyFont="1" applyFill="1" applyBorder="1" applyAlignment="1">
      <alignment horizontal="center" vertical="center"/>
    </xf>
    <xf numFmtId="41" fontId="11" fillId="4" borderId="43" xfId="2" applyFont="1" applyFill="1" applyBorder="1">
      <alignment vertical="center"/>
    </xf>
    <xf numFmtId="41" fontId="13" fillId="4" borderId="43" xfId="2" applyFont="1" applyFill="1" applyBorder="1">
      <alignment vertical="center"/>
    </xf>
    <xf numFmtId="10" fontId="11" fillId="4" borderId="43" xfId="1" applyNumberFormat="1" applyFont="1" applyFill="1" applyBorder="1">
      <alignment vertical="center"/>
    </xf>
    <xf numFmtId="41" fontId="0" fillId="4" borderId="43" xfId="0" applyNumberFormat="1" applyFill="1" applyBorder="1">
      <alignment vertical="center"/>
    </xf>
    <xf numFmtId="41" fontId="6" fillId="4" borderId="45" xfId="1" applyNumberFormat="1" applyFont="1" applyFill="1" applyBorder="1" applyAlignment="1">
      <alignment horizontal="center" vertical="center"/>
    </xf>
    <xf numFmtId="41" fontId="6" fillId="4" borderId="8" xfId="1" applyNumberFormat="1" applyFont="1" applyFill="1" applyBorder="1" applyAlignment="1">
      <alignment horizontal="center" vertical="center"/>
    </xf>
    <xf numFmtId="41" fontId="7" fillId="4" borderId="17" xfId="2" applyFont="1" applyFill="1" applyBorder="1" applyAlignment="1">
      <alignment horizontal="center" vertical="center"/>
    </xf>
    <xf numFmtId="10" fontId="6" fillId="4" borderId="17" xfId="1" applyNumberFormat="1" applyFont="1" applyFill="1" applyBorder="1" applyAlignment="1">
      <alignment horizontal="center" vertical="center"/>
    </xf>
    <xf numFmtId="41" fontId="11" fillId="4" borderId="17" xfId="2" applyFont="1" applyFill="1" applyBorder="1">
      <alignment vertical="center"/>
    </xf>
    <xf numFmtId="41" fontId="13" fillId="4" borderId="17" xfId="2" applyFont="1" applyFill="1" applyBorder="1">
      <alignment vertical="center"/>
    </xf>
    <xf numFmtId="10" fontId="11" fillId="4" borderId="17" xfId="1" applyNumberFormat="1" applyFont="1" applyFill="1" applyBorder="1">
      <alignment vertical="center"/>
    </xf>
    <xf numFmtId="41" fontId="0" fillId="4" borderId="17" xfId="0" applyNumberFormat="1" applyFill="1" applyBorder="1">
      <alignment vertical="center"/>
    </xf>
    <xf numFmtId="41" fontId="6" fillId="4" borderId="18" xfId="1" applyNumberFormat="1" applyFont="1" applyFill="1" applyBorder="1" applyAlignment="1">
      <alignment horizontal="center" vertical="center"/>
    </xf>
    <xf numFmtId="41" fontId="6" fillId="5" borderId="86" xfId="2" applyFont="1" applyFill="1" applyBorder="1" applyAlignment="1">
      <alignment horizontal="center" vertical="center"/>
    </xf>
    <xf numFmtId="41" fontId="13" fillId="5" borderId="73" xfId="2" applyFont="1" applyFill="1" applyBorder="1">
      <alignment vertical="center"/>
    </xf>
    <xf numFmtId="0" fontId="6" fillId="4" borderId="53" xfId="0" applyFont="1" applyFill="1" applyBorder="1">
      <alignment vertical="center"/>
    </xf>
    <xf numFmtId="0" fontId="6" fillId="4" borderId="33" xfId="0" applyFont="1" applyFill="1" applyBorder="1">
      <alignment vertical="center"/>
    </xf>
    <xf numFmtId="0" fontId="6" fillId="4" borderId="36" xfId="0" applyFont="1" applyFill="1" applyBorder="1">
      <alignment vertical="center"/>
    </xf>
    <xf numFmtId="0" fontId="6" fillId="4" borderId="9" xfId="0" applyFont="1" applyFill="1" applyBorder="1">
      <alignment vertical="center"/>
    </xf>
    <xf numFmtId="0" fontId="6" fillId="4" borderId="41" xfId="0" applyFont="1" applyFill="1" applyBorder="1">
      <alignment vertical="center"/>
    </xf>
    <xf numFmtId="0" fontId="6" fillId="4" borderId="22" xfId="0" applyFont="1" applyFill="1" applyBorder="1">
      <alignment vertical="center"/>
    </xf>
    <xf numFmtId="3" fontId="7" fillId="4" borderId="7" xfId="0" applyNumberFormat="1" applyFont="1" applyFill="1" applyBorder="1" applyAlignment="1">
      <alignment horizontal="center" vertical="center" wrapText="1"/>
    </xf>
    <xf numFmtId="177" fontId="11" fillId="0" borderId="23" xfId="1" applyNumberFormat="1" applyFont="1" applyFill="1" applyBorder="1">
      <alignment vertical="center"/>
    </xf>
    <xf numFmtId="176" fontId="11" fillId="0" borderId="23" xfId="1" applyNumberFormat="1" applyFont="1" applyFill="1" applyBorder="1">
      <alignment vertical="center"/>
    </xf>
    <xf numFmtId="41" fontId="15" fillId="5" borderId="37" xfId="2" applyFont="1" applyFill="1" applyBorder="1">
      <alignment vertical="center"/>
    </xf>
    <xf numFmtId="41" fontId="15" fillId="5" borderId="1" xfId="2" applyFont="1" applyFill="1" applyBorder="1">
      <alignment vertical="center"/>
    </xf>
    <xf numFmtId="176" fontId="11" fillId="0" borderId="27" xfId="1" applyNumberFormat="1" applyFont="1" applyFill="1" applyBorder="1">
      <alignment vertical="center"/>
    </xf>
    <xf numFmtId="41" fontId="15" fillId="5" borderId="50" xfId="2" applyFont="1" applyFill="1" applyBorder="1">
      <alignment vertical="center"/>
    </xf>
    <xf numFmtId="41" fontId="15" fillId="5" borderId="24" xfId="2" applyFont="1" applyFill="1" applyBorder="1">
      <alignment vertical="center"/>
    </xf>
    <xf numFmtId="41" fontId="15" fillId="5" borderId="71" xfId="2" applyFont="1" applyFill="1" applyBorder="1">
      <alignment vertical="center"/>
    </xf>
    <xf numFmtId="41" fontId="15" fillId="5" borderId="56" xfId="2" applyFont="1" applyFill="1" applyBorder="1">
      <alignment vertical="center"/>
    </xf>
    <xf numFmtId="176" fontId="11" fillId="0" borderId="40" xfId="1" applyNumberFormat="1" applyFont="1" applyFill="1" applyBorder="1">
      <alignment vertical="center"/>
    </xf>
    <xf numFmtId="176" fontId="11" fillId="0" borderId="7" xfId="1" applyNumberFormat="1" applyFont="1" applyFill="1" applyBorder="1">
      <alignment vertical="center"/>
    </xf>
    <xf numFmtId="41" fontId="6" fillId="0" borderId="67" xfId="1" applyNumberFormat="1" applyFont="1" applyBorder="1" applyAlignment="1">
      <alignment horizontal="center" vertical="center"/>
    </xf>
    <xf numFmtId="41" fontId="15" fillId="5" borderId="52" xfId="2" applyFont="1" applyFill="1" applyBorder="1">
      <alignment vertical="center"/>
    </xf>
    <xf numFmtId="41" fontId="0" fillId="0" borderId="14" xfId="0" applyNumberFormat="1" applyBorder="1">
      <alignment vertical="center"/>
    </xf>
    <xf numFmtId="41" fontId="11" fillId="5" borderId="41" xfId="2" applyFont="1" applyFill="1" applyBorder="1">
      <alignment vertical="center"/>
    </xf>
    <xf numFmtId="41" fontId="11" fillId="5" borderId="26" xfId="2" applyFont="1" applyFill="1" applyBorder="1">
      <alignment vertical="center"/>
    </xf>
    <xf numFmtId="41" fontId="0" fillId="0" borderId="74" xfId="0" applyNumberFormat="1" applyBorder="1">
      <alignment vertical="center"/>
    </xf>
    <xf numFmtId="41" fontId="0" fillId="0" borderId="72" xfId="0" applyNumberFormat="1" applyBorder="1">
      <alignment vertical="center"/>
    </xf>
    <xf numFmtId="41" fontId="0" fillId="0" borderId="24" xfId="0" applyNumberFormat="1" applyBorder="1">
      <alignment vertical="center"/>
    </xf>
    <xf numFmtId="41" fontId="0" fillId="0" borderId="60" xfId="0" applyNumberFormat="1" applyBorder="1">
      <alignment vertical="center"/>
    </xf>
    <xf numFmtId="41" fontId="0" fillId="0" borderId="57" xfId="0" applyNumberFormat="1" applyBorder="1">
      <alignment vertical="center"/>
    </xf>
    <xf numFmtId="41" fontId="0" fillId="0" borderId="16" xfId="0" applyNumberFormat="1" applyBorder="1">
      <alignment vertical="center"/>
    </xf>
    <xf numFmtId="41" fontId="11" fillId="5" borderId="58" xfId="2" applyFont="1" applyFill="1" applyBorder="1">
      <alignment vertical="center"/>
    </xf>
    <xf numFmtId="41" fontId="11" fillId="5" borderId="59" xfId="2" applyFont="1" applyFill="1" applyBorder="1">
      <alignment vertical="center"/>
    </xf>
    <xf numFmtId="0" fontId="6" fillId="4" borderId="50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0" fillId="4" borderId="53" xfId="0" applyFill="1" applyBorder="1">
      <alignment vertical="center"/>
    </xf>
    <xf numFmtId="0" fontId="0" fillId="4" borderId="33" xfId="0" applyFill="1" applyBorder="1">
      <alignment vertical="center"/>
    </xf>
    <xf numFmtId="0" fontId="0" fillId="4" borderId="36" xfId="0" applyFill="1" applyBorder="1">
      <alignment vertical="center"/>
    </xf>
    <xf numFmtId="41" fontId="6" fillId="4" borderId="44" xfId="2" applyFont="1" applyFill="1" applyBorder="1" applyAlignment="1">
      <alignment horizontal="center" vertical="center"/>
    </xf>
    <xf numFmtId="41" fontId="6" fillId="4" borderId="6" xfId="2" applyFont="1" applyFill="1" applyBorder="1" applyAlignment="1">
      <alignment horizontal="center" vertical="center"/>
    </xf>
    <xf numFmtId="41" fontId="6" fillId="4" borderId="15" xfId="2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 wrapText="1"/>
    </xf>
    <xf numFmtId="3" fontId="7" fillId="4" borderId="43" xfId="0" applyNumberFormat="1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3" fontId="7" fillId="4" borderId="17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41" fontId="6" fillId="4" borderId="50" xfId="1" applyNumberFormat="1" applyFont="1" applyFill="1" applyBorder="1" applyAlignment="1">
      <alignment horizontal="center" vertical="center"/>
    </xf>
    <xf numFmtId="41" fontId="6" fillId="4" borderId="14" xfId="1" applyNumberFormat="1" applyFont="1" applyFill="1" applyBorder="1" applyAlignment="1">
      <alignment horizontal="center" vertical="center"/>
    </xf>
    <xf numFmtId="41" fontId="6" fillId="4" borderId="16" xfId="1" applyNumberFormat="1" applyFont="1" applyFill="1" applyBorder="1" applyAlignment="1">
      <alignment horizontal="center" vertical="center"/>
    </xf>
    <xf numFmtId="41" fontId="11" fillId="4" borderId="53" xfId="2" applyFont="1" applyFill="1" applyBorder="1">
      <alignment vertical="center"/>
    </xf>
    <xf numFmtId="41" fontId="11" fillId="4" borderId="33" xfId="2" applyFont="1" applyFill="1" applyBorder="1">
      <alignment vertical="center"/>
    </xf>
    <xf numFmtId="41" fontId="11" fillId="4" borderId="36" xfId="2" applyFont="1" applyFill="1" applyBorder="1">
      <alignment vertical="center"/>
    </xf>
    <xf numFmtId="41" fontId="11" fillId="4" borderId="44" xfId="2" applyFont="1" applyFill="1" applyBorder="1">
      <alignment vertical="center"/>
    </xf>
    <xf numFmtId="41" fontId="11" fillId="4" borderId="6" xfId="2" applyFont="1" applyFill="1" applyBorder="1">
      <alignment vertical="center"/>
    </xf>
    <xf numFmtId="41" fontId="11" fillId="4" borderId="15" xfId="2" applyFont="1" applyFill="1" applyBorder="1">
      <alignment vertical="center"/>
    </xf>
    <xf numFmtId="41" fontId="7" fillId="4" borderId="43" xfId="2" applyFont="1" applyFill="1" applyBorder="1" applyAlignment="1">
      <alignment horizontal="center" vertical="center" wrapText="1"/>
    </xf>
    <xf numFmtId="41" fontId="7" fillId="4" borderId="17" xfId="2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/>
    </xf>
    <xf numFmtId="0" fontId="7" fillId="4" borderId="65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6" borderId="52" xfId="0" applyFont="1" applyFill="1" applyBorder="1" applyAlignment="1">
      <alignment horizontal="center" vertical="center"/>
    </xf>
    <xf numFmtId="0" fontId="7" fillId="6" borderId="54" xfId="0" applyFont="1" applyFill="1" applyBorder="1" applyAlignment="1">
      <alignment horizontal="center" vertical="center"/>
    </xf>
    <xf numFmtId="0" fontId="7" fillId="6" borderId="55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84" xfId="0" applyFont="1" applyFill="1" applyBorder="1" applyAlignment="1">
      <alignment horizontal="center" vertical="center"/>
    </xf>
    <xf numFmtId="0" fontId="7" fillId="2" borderId="82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7" borderId="55" xfId="0" applyFont="1" applyFill="1" applyBorder="1" applyAlignment="1">
      <alignment horizontal="center" vertical="center"/>
    </xf>
    <xf numFmtId="0" fontId="7" fillId="7" borderId="52" xfId="0" applyFont="1" applyFill="1" applyBorder="1" applyAlignment="1">
      <alignment horizontal="center" vertical="center"/>
    </xf>
    <xf numFmtId="0" fontId="7" fillId="7" borderId="54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5" borderId="32" xfId="0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 wrapText="1"/>
    </xf>
    <xf numFmtId="0" fontId="0" fillId="5" borderId="41" xfId="0" applyFill="1" applyBorder="1" applyAlignment="1">
      <alignment horizontal="center" vertical="center" wrapText="1"/>
    </xf>
    <xf numFmtId="0" fontId="0" fillId="5" borderId="58" xfId="0" applyFill="1" applyBorder="1" applyAlignment="1">
      <alignment horizontal="center" vertical="center" wrapText="1"/>
    </xf>
    <xf numFmtId="0" fontId="0" fillId="5" borderId="42" xfId="0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68" xfId="0" applyFont="1" applyFill="1" applyBorder="1" applyAlignment="1">
      <alignment horizontal="center" vertical="center" wrapText="1"/>
    </xf>
    <xf numFmtId="0" fontId="6" fillId="5" borderId="77" xfId="0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6" fillId="5" borderId="78" xfId="0" applyFont="1" applyFill="1" applyBorder="1" applyAlignment="1">
      <alignment horizontal="center" vertical="center" wrapText="1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9" defaultPivotStyle="PivotStyleLight16"/>
  <colors>
    <mruColors>
      <color rgb="FFFBFE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B1:AI45"/>
  <sheetViews>
    <sheetView tabSelected="1" zoomScaleNormal="100" zoomScaleSheetLayoutView="75" workbookViewId="0">
      <selection activeCell="AF41" sqref="AF41"/>
    </sheetView>
  </sheetViews>
  <sheetFormatPr defaultRowHeight="13.5" x14ac:dyDescent="0.15"/>
  <cols>
    <col min="1" max="1" width="0.6640625" customWidth="1"/>
    <col min="2" max="2" width="14.21875" customWidth="1"/>
    <col min="3" max="3" width="9.21875" customWidth="1"/>
    <col min="4" max="4" width="10.88671875" customWidth="1"/>
    <col min="5" max="5" width="8.109375" style="12" customWidth="1"/>
    <col min="6" max="6" width="13.44140625" style="12" customWidth="1"/>
    <col min="7" max="7" width="13.109375" style="12" customWidth="1"/>
    <col min="8" max="8" width="12.77734375" style="12" customWidth="1"/>
    <col min="9" max="9" width="15.21875" customWidth="1"/>
    <col min="10" max="10" width="14.33203125" customWidth="1"/>
    <col min="11" max="11" width="11.5546875" customWidth="1"/>
    <col min="12" max="12" width="11.88671875" customWidth="1"/>
    <col min="13" max="13" width="8.88671875" hidden="1" customWidth="1"/>
    <col min="14" max="14" width="11.77734375" hidden="1" customWidth="1"/>
    <col min="15" max="15" width="8.88671875" hidden="1" customWidth="1"/>
    <col min="16" max="16" width="15.21875" customWidth="1"/>
    <col min="17" max="17" width="14.33203125" customWidth="1"/>
    <col min="18" max="18" width="11.5546875" customWidth="1"/>
    <col min="19" max="19" width="11.88671875" customWidth="1"/>
    <col min="20" max="20" width="15.21875" customWidth="1"/>
    <col min="21" max="21" width="14.33203125" customWidth="1"/>
    <col min="22" max="22" width="16.5546875" bestFit="1" customWidth="1"/>
    <col min="23" max="23" width="11.88671875" customWidth="1"/>
    <col min="24" max="24" width="15.21875" customWidth="1"/>
    <col min="25" max="25" width="14.33203125" customWidth="1"/>
    <col min="26" max="26" width="11.5546875" customWidth="1"/>
    <col min="27" max="27" width="11.88671875" customWidth="1"/>
    <col min="28" max="28" width="15.21875" customWidth="1"/>
    <col min="29" max="29" width="14.33203125" customWidth="1"/>
    <col min="30" max="30" width="11.5546875" customWidth="1"/>
    <col min="31" max="31" width="11.88671875" customWidth="1"/>
    <col min="32" max="32" width="15.21875" customWidth="1"/>
    <col min="33" max="33" width="14.33203125" customWidth="1"/>
    <col min="34" max="34" width="11.5546875" customWidth="1"/>
    <col min="35" max="35" width="11.88671875" customWidth="1"/>
  </cols>
  <sheetData>
    <row r="1" spans="2:35" ht="22.5" customHeight="1" x14ac:dyDescent="0.15">
      <c r="B1" s="255" t="s">
        <v>21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</row>
    <row r="2" spans="2:35" ht="6.75" customHeight="1" x14ac:dyDescent="0.15">
      <c r="C2" s="2"/>
      <c r="D2" s="2"/>
      <c r="E2" s="3"/>
      <c r="F2" s="3"/>
      <c r="G2" s="3"/>
      <c r="H2" s="3"/>
      <c r="I2" s="2"/>
      <c r="J2" s="2"/>
      <c r="K2" s="2"/>
      <c r="L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21" customHeight="1" x14ac:dyDescent="0.15">
      <c r="B3" s="9" t="s">
        <v>38</v>
      </c>
      <c r="C3" s="9"/>
      <c r="D3" s="9"/>
      <c r="E3" s="10"/>
      <c r="F3" s="10"/>
      <c r="G3" s="10"/>
      <c r="H3" s="10"/>
      <c r="I3" s="9"/>
      <c r="J3" s="11"/>
      <c r="K3" s="11"/>
      <c r="L3" s="2"/>
      <c r="P3" s="9"/>
      <c r="Q3" s="11"/>
      <c r="R3" s="11"/>
      <c r="S3" s="2"/>
      <c r="T3" s="9"/>
      <c r="U3" s="11"/>
      <c r="V3" s="11"/>
      <c r="W3" s="2"/>
      <c r="X3" s="9"/>
      <c r="Y3" s="11"/>
      <c r="Z3" s="11"/>
      <c r="AA3" s="2"/>
      <c r="AB3" s="9"/>
      <c r="AC3" s="11"/>
      <c r="AD3" s="11"/>
      <c r="AE3" s="2"/>
      <c r="AF3" s="9"/>
      <c r="AG3" s="11"/>
      <c r="AH3" s="11"/>
      <c r="AI3" s="2"/>
    </row>
    <row r="4" spans="2:35" ht="21" customHeight="1" x14ac:dyDescent="0.15">
      <c r="B4" s="7" t="s">
        <v>12</v>
      </c>
      <c r="C4" s="7"/>
      <c r="D4" s="7"/>
      <c r="E4" s="8"/>
      <c r="F4" s="8"/>
      <c r="G4" s="8"/>
      <c r="H4" s="8"/>
      <c r="I4" s="7"/>
      <c r="J4" s="2"/>
      <c r="K4" s="2"/>
      <c r="L4" s="2"/>
      <c r="P4" s="7"/>
      <c r="Q4" s="2"/>
      <c r="R4" s="2"/>
      <c r="S4" s="2"/>
      <c r="T4" s="7"/>
      <c r="U4" s="2"/>
      <c r="V4" s="2"/>
      <c r="W4" s="2"/>
      <c r="X4" s="7"/>
      <c r="Y4" s="2"/>
      <c r="Z4" s="2"/>
      <c r="AA4" s="2"/>
      <c r="AB4" s="7"/>
      <c r="AC4" s="2"/>
      <c r="AD4" s="2"/>
      <c r="AE4" s="2"/>
      <c r="AF4" s="7"/>
      <c r="AG4" s="2"/>
      <c r="AH4" s="2"/>
      <c r="AI4" s="2"/>
    </row>
    <row r="5" spans="2:35" ht="15.75" customHeight="1" thickBot="1" x14ac:dyDescent="0.2">
      <c r="C5" s="2"/>
      <c r="D5" s="2"/>
      <c r="E5" s="3"/>
      <c r="F5" s="3"/>
      <c r="G5" s="3"/>
      <c r="H5" s="3"/>
      <c r="I5" s="2"/>
      <c r="J5" s="2"/>
      <c r="K5" s="2"/>
      <c r="L5" s="5" t="s">
        <v>14</v>
      </c>
      <c r="P5" s="2"/>
      <c r="Q5" s="2"/>
      <c r="R5" s="2"/>
      <c r="S5" s="5" t="s">
        <v>14</v>
      </c>
      <c r="T5" s="2"/>
      <c r="U5" s="2"/>
      <c r="V5" s="2"/>
      <c r="W5" s="5" t="s">
        <v>14</v>
      </c>
      <c r="X5" s="2"/>
      <c r="Y5" s="2"/>
      <c r="Z5" s="2"/>
      <c r="AA5" s="5" t="s">
        <v>14</v>
      </c>
      <c r="AB5" s="2"/>
      <c r="AC5" s="2"/>
      <c r="AD5" s="2"/>
      <c r="AE5" s="5" t="s">
        <v>14</v>
      </c>
      <c r="AF5" s="2"/>
      <c r="AG5" s="2"/>
      <c r="AH5" s="2"/>
      <c r="AI5" s="5" t="s">
        <v>14</v>
      </c>
    </row>
    <row r="6" spans="2:35" ht="27" customHeight="1" x14ac:dyDescent="0.15">
      <c r="B6" s="256" t="s">
        <v>6</v>
      </c>
      <c r="C6" s="258" t="s">
        <v>11</v>
      </c>
      <c r="D6" s="260" t="s">
        <v>1</v>
      </c>
      <c r="E6" s="262" t="s">
        <v>5</v>
      </c>
      <c r="F6" s="264" t="s">
        <v>20</v>
      </c>
      <c r="G6" s="265"/>
      <c r="H6" s="266"/>
      <c r="I6" s="253" t="s">
        <v>33</v>
      </c>
      <c r="J6" s="251"/>
      <c r="K6" s="251"/>
      <c r="L6" s="252"/>
      <c r="M6" s="110"/>
      <c r="N6" s="110"/>
      <c r="O6" s="110"/>
      <c r="P6" s="253" t="s">
        <v>34</v>
      </c>
      <c r="Q6" s="251"/>
      <c r="R6" s="251"/>
      <c r="S6" s="252"/>
      <c r="T6" s="251" t="s">
        <v>35</v>
      </c>
      <c r="U6" s="251"/>
      <c r="V6" s="251"/>
      <c r="W6" s="252"/>
      <c r="X6" s="251" t="s">
        <v>36</v>
      </c>
      <c r="Y6" s="251"/>
      <c r="Z6" s="251"/>
      <c r="AA6" s="252"/>
      <c r="AB6" s="251" t="s">
        <v>42</v>
      </c>
      <c r="AC6" s="251"/>
      <c r="AD6" s="251"/>
      <c r="AE6" s="252"/>
      <c r="AF6" s="251" t="s">
        <v>43</v>
      </c>
      <c r="AG6" s="251"/>
      <c r="AH6" s="251"/>
      <c r="AI6" s="252"/>
    </row>
    <row r="7" spans="2:35" ht="37.5" customHeight="1" thickBot="1" x14ac:dyDescent="0.2">
      <c r="B7" s="257"/>
      <c r="C7" s="259"/>
      <c r="D7" s="261"/>
      <c r="E7" s="263"/>
      <c r="F7" s="140" t="s">
        <v>39</v>
      </c>
      <c r="G7" s="105" t="s">
        <v>40</v>
      </c>
      <c r="H7" s="98" t="s">
        <v>0</v>
      </c>
      <c r="I7" s="95" t="s">
        <v>64</v>
      </c>
      <c r="J7" s="96" t="s">
        <v>41</v>
      </c>
      <c r="K7" s="96" t="s">
        <v>0</v>
      </c>
      <c r="L7" s="106" t="s">
        <v>17</v>
      </c>
      <c r="M7" s="54" t="s">
        <v>18</v>
      </c>
      <c r="N7" s="6"/>
      <c r="O7" s="6"/>
      <c r="P7" s="95" t="s">
        <v>27</v>
      </c>
      <c r="Q7" s="96" t="str">
        <f>J7</f>
        <v>수정계약(B)
('22. 8. 8.)</v>
      </c>
      <c r="R7" s="96" t="s">
        <v>0</v>
      </c>
      <c r="S7" s="106" t="s">
        <v>17</v>
      </c>
      <c r="T7" s="138" t="s">
        <v>27</v>
      </c>
      <c r="U7" s="96" t="str">
        <f>Q7</f>
        <v>수정계약(B)
('22. 8. 8.)</v>
      </c>
      <c r="V7" s="96" t="s">
        <v>0</v>
      </c>
      <c r="W7" s="106" t="s">
        <v>17</v>
      </c>
      <c r="X7" s="96" t="s">
        <v>27</v>
      </c>
      <c r="Y7" s="96" t="str">
        <f>U7</f>
        <v>수정계약(B)
('22. 8. 8.)</v>
      </c>
      <c r="Z7" s="96" t="s">
        <v>0</v>
      </c>
      <c r="AA7" s="106" t="s">
        <v>17</v>
      </c>
      <c r="AB7" s="96" t="s">
        <v>44</v>
      </c>
      <c r="AC7" s="96" t="str">
        <f>Y7</f>
        <v>수정계약(B)
('22. 8. 8.)</v>
      </c>
      <c r="AD7" s="96" t="s">
        <v>0</v>
      </c>
      <c r="AE7" s="106" t="s">
        <v>17</v>
      </c>
      <c r="AF7" s="96" t="s">
        <v>44</v>
      </c>
      <c r="AG7" s="96" t="str">
        <f>AC7</f>
        <v>수정계약(B)
('22. 8. 8.)</v>
      </c>
      <c r="AH7" s="96" t="s">
        <v>0</v>
      </c>
      <c r="AI7" s="106" t="s">
        <v>17</v>
      </c>
    </row>
    <row r="8" spans="2:35" s="13" customFormat="1" ht="37.5" customHeight="1" x14ac:dyDescent="0.15">
      <c r="B8" s="245" t="s">
        <v>53</v>
      </c>
      <c r="C8" s="153" t="s">
        <v>54</v>
      </c>
      <c r="D8" s="147" t="s">
        <v>56</v>
      </c>
      <c r="E8" s="148" t="s">
        <v>51</v>
      </c>
      <c r="F8" s="141"/>
      <c r="G8" s="131"/>
      <c r="H8" s="142"/>
      <c r="I8" s="145"/>
      <c r="J8" s="149">
        <v>1037300</v>
      </c>
      <c r="K8" s="132"/>
      <c r="L8" s="142"/>
      <c r="M8" s="139"/>
      <c r="N8" s="133"/>
      <c r="O8" s="146"/>
      <c r="P8" s="145"/>
      <c r="Q8" s="149">
        <v>1037300</v>
      </c>
      <c r="R8" s="132"/>
      <c r="S8" s="142"/>
      <c r="T8" s="226"/>
      <c r="U8" s="227">
        <v>1037300</v>
      </c>
      <c r="V8" s="228"/>
      <c r="W8" s="229"/>
      <c r="X8" s="226"/>
      <c r="Y8" s="243">
        <v>1037300</v>
      </c>
      <c r="Z8" s="228"/>
      <c r="AA8" s="229"/>
      <c r="AB8" s="226"/>
      <c r="AC8" s="243">
        <v>1037300</v>
      </c>
      <c r="AD8" s="228"/>
      <c r="AE8" s="229"/>
      <c r="AF8" s="226"/>
      <c r="AG8" s="243">
        <v>1037300</v>
      </c>
      <c r="AH8" s="228"/>
      <c r="AI8" s="229"/>
    </row>
    <row r="9" spans="2:35" s="13" customFormat="1" ht="37.5" customHeight="1" x14ac:dyDescent="0.15">
      <c r="B9" s="246"/>
      <c r="C9" s="154" t="s">
        <v>55</v>
      </c>
      <c r="D9" s="147" t="s">
        <v>57</v>
      </c>
      <c r="E9" s="148" t="s">
        <v>52</v>
      </c>
      <c r="F9" s="141"/>
      <c r="G9" s="131"/>
      <c r="H9" s="142"/>
      <c r="I9" s="145"/>
      <c r="J9" s="149">
        <v>1031800.0000000001</v>
      </c>
      <c r="K9" s="132"/>
      <c r="L9" s="142"/>
      <c r="M9" s="139"/>
      <c r="N9" s="133"/>
      <c r="O9" s="146"/>
      <c r="P9" s="145"/>
      <c r="Q9" s="149">
        <v>1031800.0000000001</v>
      </c>
      <c r="R9" s="132"/>
      <c r="S9" s="142"/>
      <c r="T9" s="145"/>
      <c r="U9" s="192">
        <v>1031800</v>
      </c>
      <c r="V9" s="132"/>
      <c r="W9" s="142"/>
      <c r="X9" s="145"/>
      <c r="Y9" s="149">
        <v>1031800.0000000001</v>
      </c>
      <c r="Z9" s="132"/>
      <c r="AA9" s="142"/>
      <c r="AB9" s="145"/>
      <c r="AC9" s="149">
        <v>1031800.0000000001</v>
      </c>
      <c r="AD9" s="132"/>
      <c r="AE9" s="142"/>
      <c r="AF9" s="145"/>
      <c r="AG9" s="149">
        <v>1031800.0000000001</v>
      </c>
      <c r="AH9" s="132"/>
      <c r="AI9" s="142"/>
    </row>
    <row r="10" spans="2:35" s="13" customFormat="1" ht="37.5" customHeight="1" thickBot="1" x14ac:dyDescent="0.2">
      <c r="B10" s="247"/>
      <c r="C10" s="155"/>
      <c r="D10" s="147" t="s">
        <v>58</v>
      </c>
      <c r="E10" s="148" t="s">
        <v>52</v>
      </c>
      <c r="F10" s="141"/>
      <c r="G10" s="131"/>
      <c r="H10" s="142"/>
      <c r="I10" s="145"/>
      <c r="J10" s="149">
        <v>1031800.0000000001</v>
      </c>
      <c r="K10" s="132"/>
      <c r="L10" s="142"/>
      <c r="M10" s="139"/>
      <c r="N10" s="133"/>
      <c r="O10" s="146"/>
      <c r="P10" s="145"/>
      <c r="Q10" s="149">
        <v>1031800.0000000001</v>
      </c>
      <c r="R10" s="132"/>
      <c r="S10" s="142"/>
      <c r="T10" s="230"/>
      <c r="U10" s="231">
        <v>1031800</v>
      </c>
      <c r="V10" s="232"/>
      <c r="W10" s="233"/>
      <c r="X10" s="230"/>
      <c r="Y10" s="244">
        <v>1031800.0000000001</v>
      </c>
      <c r="Z10" s="232"/>
      <c r="AA10" s="233"/>
      <c r="AB10" s="230"/>
      <c r="AC10" s="244">
        <v>1031800.0000000001</v>
      </c>
      <c r="AD10" s="232"/>
      <c r="AE10" s="233"/>
      <c r="AF10" s="230"/>
      <c r="AG10" s="244">
        <v>1031800.0000000001</v>
      </c>
      <c r="AH10" s="232"/>
      <c r="AI10" s="233"/>
    </row>
    <row r="11" spans="2:35" ht="30" customHeight="1" x14ac:dyDescent="0.15">
      <c r="B11" s="254" t="s">
        <v>29</v>
      </c>
      <c r="C11" s="134" t="s">
        <v>7</v>
      </c>
      <c r="D11" s="21" t="s">
        <v>46</v>
      </c>
      <c r="E11" s="124" t="s">
        <v>50</v>
      </c>
      <c r="F11" s="143">
        <v>1204246</v>
      </c>
      <c r="G11" s="107">
        <v>1000746</v>
      </c>
      <c r="H11" s="108">
        <f t="shared" ref="H11:H43" si="0">G11/F11</f>
        <v>0.83101459336381434</v>
      </c>
      <c r="I11" s="36">
        <v>1195670</v>
      </c>
      <c r="J11" s="47">
        <v>993620</v>
      </c>
      <c r="K11" s="31">
        <f t="shared" ref="K11:K43" si="1">J11/I11</f>
        <v>0.83101524668177673</v>
      </c>
      <c r="L11" s="39">
        <f t="shared" ref="L11:L43" si="2">J11-I11</f>
        <v>-202050</v>
      </c>
      <c r="M11" s="6">
        <v>1</v>
      </c>
      <c r="N11" s="112">
        <f t="shared" ref="N11:N44" si="3">I11*K11</f>
        <v>993620</v>
      </c>
      <c r="O11" s="112">
        <f t="shared" ref="O11:O44" si="4">J11-N11</f>
        <v>0</v>
      </c>
      <c r="P11" s="36">
        <v>1197070</v>
      </c>
      <c r="Q11" s="47">
        <v>994780</v>
      </c>
      <c r="R11" s="31">
        <f t="shared" ref="R11:R34" si="5">Q11/P11</f>
        <v>0.83101238858212134</v>
      </c>
      <c r="S11" s="39">
        <f t="shared" ref="S11:S43" si="6">Q11-P11</f>
        <v>-202290</v>
      </c>
      <c r="T11" s="109"/>
      <c r="U11" s="195">
        <v>994270</v>
      </c>
      <c r="V11" s="193"/>
      <c r="W11" s="39"/>
      <c r="X11" s="109">
        <v>1198220</v>
      </c>
      <c r="Y11" s="47">
        <v>995740</v>
      </c>
      <c r="Z11" s="31">
        <f>Y11/X11</f>
        <v>0.8310160070771645</v>
      </c>
      <c r="AA11" s="39">
        <f>Y11-X11</f>
        <v>-202480</v>
      </c>
      <c r="AB11" s="109"/>
      <c r="AC11" s="195">
        <v>994270</v>
      </c>
      <c r="AD11" s="31"/>
      <c r="AE11" s="39"/>
      <c r="AF11" s="109"/>
      <c r="AG11" s="195">
        <v>994270</v>
      </c>
      <c r="AH11" s="31"/>
      <c r="AI11" s="39"/>
    </row>
    <row r="12" spans="2:35" ht="30" customHeight="1" x14ac:dyDescent="0.15">
      <c r="B12" s="254"/>
      <c r="C12" s="134" t="s">
        <v>9</v>
      </c>
      <c r="D12" s="19" t="s">
        <v>47</v>
      </c>
      <c r="E12" s="121" t="s">
        <v>8</v>
      </c>
      <c r="F12" s="144">
        <v>1198746</v>
      </c>
      <c r="G12" s="51">
        <v>995246.00000000012</v>
      </c>
      <c r="H12" s="44">
        <f t="shared" si="0"/>
        <v>0.83023926670036863</v>
      </c>
      <c r="I12" s="32">
        <v>1190210</v>
      </c>
      <c r="J12" s="47">
        <v>988160</v>
      </c>
      <c r="K12" s="31">
        <f t="shared" si="1"/>
        <v>0.83024004167331811</v>
      </c>
      <c r="L12" s="39">
        <f t="shared" si="2"/>
        <v>-202050</v>
      </c>
      <c r="M12" s="6">
        <v>1</v>
      </c>
      <c r="N12" s="112">
        <f t="shared" si="3"/>
        <v>988160</v>
      </c>
      <c r="O12" s="112">
        <f t="shared" si="4"/>
        <v>0</v>
      </c>
      <c r="P12" s="32">
        <v>1191600</v>
      </c>
      <c r="Q12" s="47">
        <v>989310</v>
      </c>
      <c r="R12" s="31">
        <f t="shared" si="5"/>
        <v>0.83023665659617318</v>
      </c>
      <c r="S12" s="39">
        <f t="shared" si="6"/>
        <v>-202290</v>
      </c>
      <c r="T12" s="42"/>
      <c r="U12" s="195">
        <v>988810</v>
      </c>
      <c r="V12" s="194"/>
      <c r="W12" s="39"/>
      <c r="X12" s="42">
        <v>1192750</v>
      </c>
      <c r="Y12" s="47">
        <v>990270</v>
      </c>
      <c r="Z12" s="31">
        <f t="shared" ref="Z12:Z16" si="7">Y12/X12</f>
        <v>0.8302410396143366</v>
      </c>
      <c r="AA12" s="39">
        <f t="shared" ref="AA12:AA16" si="8">Y12-X12</f>
        <v>-202480</v>
      </c>
      <c r="AB12" s="42"/>
      <c r="AC12" s="195">
        <v>988810</v>
      </c>
      <c r="AD12" s="31"/>
      <c r="AE12" s="39"/>
      <c r="AF12" s="42"/>
      <c r="AG12" s="195">
        <v>988810</v>
      </c>
      <c r="AH12" s="31"/>
      <c r="AI12" s="39"/>
    </row>
    <row r="13" spans="2:35" ht="30" customHeight="1" x14ac:dyDescent="0.15">
      <c r="B13" s="254"/>
      <c r="C13" s="134"/>
      <c r="D13" s="22" t="s">
        <v>48</v>
      </c>
      <c r="E13" s="122" t="s">
        <v>8</v>
      </c>
      <c r="F13" s="144">
        <v>1198746</v>
      </c>
      <c r="G13" s="51">
        <v>995246.00000000012</v>
      </c>
      <c r="H13" s="44">
        <f t="shared" si="0"/>
        <v>0.83023926670036863</v>
      </c>
      <c r="I13" s="32">
        <v>1190210</v>
      </c>
      <c r="J13" s="47">
        <v>988160</v>
      </c>
      <c r="K13" s="31">
        <f t="shared" si="1"/>
        <v>0.83024004167331811</v>
      </c>
      <c r="L13" s="39">
        <f t="shared" si="2"/>
        <v>-202050</v>
      </c>
      <c r="M13" s="6">
        <v>6</v>
      </c>
      <c r="N13" s="112">
        <f t="shared" si="3"/>
        <v>988160</v>
      </c>
      <c r="O13" s="112">
        <f t="shared" si="4"/>
        <v>0</v>
      </c>
      <c r="P13" s="32">
        <v>1191600</v>
      </c>
      <c r="Q13" s="47">
        <v>989310</v>
      </c>
      <c r="R13" s="31">
        <f t="shared" si="5"/>
        <v>0.83023665659617318</v>
      </c>
      <c r="S13" s="39">
        <f t="shared" si="6"/>
        <v>-202290</v>
      </c>
      <c r="T13" s="42"/>
      <c r="U13" s="195">
        <v>988810</v>
      </c>
      <c r="V13" s="194"/>
      <c r="W13" s="39"/>
      <c r="X13" s="42">
        <v>1192750</v>
      </c>
      <c r="Y13" s="47">
        <v>990270</v>
      </c>
      <c r="Z13" s="31">
        <f t="shared" si="7"/>
        <v>0.8302410396143366</v>
      </c>
      <c r="AA13" s="39">
        <f t="shared" si="8"/>
        <v>-202480</v>
      </c>
      <c r="AB13" s="42"/>
      <c r="AC13" s="195">
        <v>988810</v>
      </c>
      <c r="AD13" s="31"/>
      <c r="AE13" s="39"/>
      <c r="AF13" s="42"/>
      <c r="AG13" s="195">
        <v>988810</v>
      </c>
      <c r="AH13" s="31"/>
      <c r="AI13" s="39"/>
    </row>
    <row r="14" spans="2:35" ht="30" customHeight="1" x14ac:dyDescent="0.15">
      <c r="B14" s="254"/>
      <c r="C14" s="135" t="s">
        <v>7</v>
      </c>
      <c r="D14" s="19" t="s">
        <v>2</v>
      </c>
      <c r="E14" s="121" t="s">
        <v>8</v>
      </c>
      <c r="F14" s="144">
        <v>1248246</v>
      </c>
      <c r="G14" s="51">
        <v>1044746</v>
      </c>
      <c r="H14" s="44">
        <f t="shared" si="0"/>
        <v>0.83697123804121942</v>
      </c>
      <c r="I14" s="32">
        <v>1239380</v>
      </c>
      <c r="J14" s="47">
        <v>1037330</v>
      </c>
      <c r="K14" s="31">
        <f t="shared" si="1"/>
        <v>0.83697493908244447</v>
      </c>
      <c r="L14" s="39">
        <f t="shared" si="2"/>
        <v>-202050</v>
      </c>
      <c r="M14" s="6">
        <v>1</v>
      </c>
      <c r="N14" s="112">
        <f t="shared" si="3"/>
        <v>1037330</v>
      </c>
      <c r="O14" s="112">
        <f t="shared" si="4"/>
        <v>0</v>
      </c>
      <c r="P14" s="32">
        <v>1240790</v>
      </c>
      <c r="Q14" s="47">
        <v>1038510</v>
      </c>
      <c r="R14" s="31">
        <f t="shared" si="5"/>
        <v>0.83697483055150346</v>
      </c>
      <c r="S14" s="39">
        <f t="shared" si="6"/>
        <v>-202280</v>
      </c>
      <c r="T14" s="42"/>
      <c r="U14" s="195">
        <v>1038000</v>
      </c>
      <c r="V14" s="194"/>
      <c r="W14" s="39"/>
      <c r="X14" s="42">
        <v>1241980</v>
      </c>
      <c r="Y14" s="47">
        <v>1039500</v>
      </c>
      <c r="Z14" s="31">
        <f t="shared" si="7"/>
        <v>0.83696999951690043</v>
      </c>
      <c r="AA14" s="39">
        <f t="shared" si="8"/>
        <v>-202480</v>
      </c>
      <c r="AB14" s="42"/>
      <c r="AC14" s="195">
        <v>1038000</v>
      </c>
      <c r="AD14" s="31"/>
      <c r="AE14" s="39"/>
      <c r="AF14" s="42"/>
      <c r="AG14" s="195">
        <v>1038000</v>
      </c>
      <c r="AH14" s="31"/>
      <c r="AI14" s="39"/>
    </row>
    <row r="15" spans="2:35" ht="30" customHeight="1" x14ac:dyDescent="0.15">
      <c r="B15" s="254"/>
      <c r="C15" s="134" t="s">
        <v>10</v>
      </c>
      <c r="D15" s="19" t="s">
        <v>3</v>
      </c>
      <c r="E15" s="121" t="s">
        <v>8</v>
      </c>
      <c r="F15" s="144">
        <v>1242746</v>
      </c>
      <c r="G15" s="51">
        <v>1039246</v>
      </c>
      <c r="H15" s="44">
        <f t="shared" si="0"/>
        <v>0.83624972440064183</v>
      </c>
      <c r="I15" s="32">
        <v>1233900</v>
      </c>
      <c r="J15" s="47">
        <v>1031850</v>
      </c>
      <c r="K15" s="31">
        <f t="shared" si="1"/>
        <v>0.83625091174325306</v>
      </c>
      <c r="L15" s="39">
        <f t="shared" si="2"/>
        <v>-202050</v>
      </c>
      <c r="M15" s="6">
        <v>1</v>
      </c>
      <c r="N15" s="112">
        <f t="shared" si="3"/>
        <v>1031850</v>
      </c>
      <c r="O15" s="112">
        <f t="shared" si="4"/>
        <v>0</v>
      </c>
      <c r="P15" s="32">
        <v>1235340</v>
      </c>
      <c r="Q15" s="47">
        <v>1033050</v>
      </c>
      <c r="R15" s="31">
        <f t="shared" si="5"/>
        <v>0.83624751080674142</v>
      </c>
      <c r="S15" s="39">
        <f t="shared" si="6"/>
        <v>-202290</v>
      </c>
      <c r="T15" s="42"/>
      <c r="U15" s="195">
        <v>1032530</v>
      </c>
      <c r="V15" s="194"/>
      <c r="W15" s="39"/>
      <c r="X15" s="42">
        <v>1236530</v>
      </c>
      <c r="Y15" s="47">
        <v>1034050</v>
      </c>
      <c r="Z15" s="31">
        <f t="shared" si="7"/>
        <v>0.83625144557754361</v>
      </c>
      <c r="AA15" s="39">
        <f t="shared" si="8"/>
        <v>-202480</v>
      </c>
      <c r="AB15" s="42"/>
      <c r="AC15" s="195">
        <v>1032530</v>
      </c>
      <c r="AD15" s="31"/>
      <c r="AE15" s="39"/>
      <c r="AF15" s="42"/>
      <c r="AG15" s="195">
        <v>1032530</v>
      </c>
      <c r="AH15" s="31"/>
      <c r="AI15" s="39"/>
    </row>
    <row r="16" spans="2:35" ht="30" customHeight="1" thickBot="1" x14ac:dyDescent="0.2">
      <c r="B16" s="254"/>
      <c r="C16" s="134"/>
      <c r="D16" s="22" t="s">
        <v>4</v>
      </c>
      <c r="E16" s="122" t="s">
        <v>8</v>
      </c>
      <c r="F16" s="156">
        <v>1242746</v>
      </c>
      <c r="G16" s="157">
        <v>1039246</v>
      </c>
      <c r="H16" s="158">
        <f t="shared" si="0"/>
        <v>0.83624972440064183</v>
      </c>
      <c r="I16" s="33">
        <v>1233900</v>
      </c>
      <c r="J16" s="159">
        <v>1031850</v>
      </c>
      <c r="K16" s="160">
        <f t="shared" si="1"/>
        <v>0.83625091174325306</v>
      </c>
      <c r="L16" s="161">
        <f t="shared" si="2"/>
        <v>-202050</v>
      </c>
      <c r="M16" s="6">
        <v>6</v>
      </c>
      <c r="N16" s="112">
        <f t="shared" si="3"/>
        <v>1031850</v>
      </c>
      <c r="O16" s="112">
        <f t="shared" si="4"/>
        <v>0</v>
      </c>
      <c r="P16" s="33">
        <v>1235340</v>
      </c>
      <c r="Q16" s="150">
        <v>1033050</v>
      </c>
      <c r="R16" s="160">
        <f t="shared" si="5"/>
        <v>0.83624751080674142</v>
      </c>
      <c r="S16" s="161">
        <f t="shared" si="6"/>
        <v>-202290</v>
      </c>
      <c r="T16" s="162"/>
      <c r="U16" s="196">
        <v>1032530</v>
      </c>
      <c r="V16" s="194"/>
      <c r="W16" s="161"/>
      <c r="X16" s="162">
        <v>1236530</v>
      </c>
      <c r="Y16" s="159">
        <v>1034050</v>
      </c>
      <c r="Z16" s="151">
        <f t="shared" si="7"/>
        <v>0.83625144557754361</v>
      </c>
      <c r="AA16" s="152">
        <f t="shared" si="8"/>
        <v>-202480</v>
      </c>
      <c r="AB16" s="162"/>
      <c r="AC16" s="196">
        <v>1032530</v>
      </c>
      <c r="AD16" s="151"/>
      <c r="AE16" s="152"/>
      <c r="AF16" s="162"/>
      <c r="AG16" s="196">
        <v>1032530</v>
      </c>
      <c r="AH16" s="151"/>
      <c r="AI16" s="152"/>
    </row>
    <row r="17" spans="2:35" ht="30" customHeight="1" x14ac:dyDescent="0.15">
      <c r="B17" s="248" t="s">
        <v>59</v>
      </c>
      <c r="C17" s="189" t="s">
        <v>61</v>
      </c>
      <c r="D17" s="186" t="s">
        <v>45</v>
      </c>
      <c r="E17" s="217" t="s">
        <v>8</v>
      </c>
      <c r="F17" s="223"/>
      <c r="G17" s="169"/>
      <c r="H17" s="170"/>
      <c r="I17" s="171"/>
      <c r="J17" s="172">
        <v>1046430</v>
      </c>
      <c r="K17" s="173"/>
      <c r="L17" s="175"/>
      <c r="M17" s="220"/>
      <c r="N17" s="174"/>
      <c r="O17" s="174"/>
      <c r="P17" s="171"/>
      <c r="Q17" s="172">
        <v>1046430</v>
      </c>
      <c r="R17" s="173"/>
      <c r="S17" s="234"/>
      <c r="T17" s="240"/>
      <c r="U17" s="172">
        <v>1046430</v>
      </c>
      <c r="V17" s="173"/>
      <c r="W17" s="175"/>
      <c r="X17" s="237"/>
      <c r="Y17" s="172">
        <v>1046430</v>
      </c>
      <c r="Z17" s="173"/>
      <c r="AA17" s="234"/>
      <c r="AB17" s="240"/>
      <c r="AC17" s="172">
        <v>1046430</v>
      </c>
      <c r="AD17" s="173"/>
      <c r="AE17" s="175"/>
      <c r="AF17" s="237"/>
      <c r="AG17" s="172">
        <v>1046430</v>
      </c>
      <c r="AH17" s="173"/>
      <c r="AI17" s="175"/>
    </row>
    <row r="18" spans="2:35" ht="30" customHeight="1" x14ac:dyDescent="0.15">
      <c r="B18" s="249"/>
      <c r="C18" s="190" t="s">
        <v>55</v>
      </c>
      <c r="D18" s="187" t="s">
        <v>57</v>
      </c>
      <c r="E18" s="218" t="s">
        <v>52</v>
      </c>
      <c r="F18" s="224"/>
      <c r="G18" s="163"/>
      <c r="H18" s="164"/>
      <c r="I18" s="165"/>
      <c r="J18" s="166">
        <v>1040930.0000000001</v>
      </c>
      <c r="K18" s="167"/>
      <c r="L18" s="176"/>
      <c r="M18" s="221"/>
      <c r="N18" s="168"/>
      <c r="O18" s="168"/>
      <c r="P18" s="165"/>
      <c r="Q18" s="166">
        <v>1040930.0000000001</v>
      </c>
      <c r="R18" s="167"/>
      <c r="S18" s="235"/>
      <c r="T18" s="241"/>
      <c r="U18" s="166">
        <v>1040930.0000000001</v>
      </c>
      <c r="V18" s="167"/>
      <c r="W18" s="176"/>
      <c r="X18" s="238"/>
      <c r="Y18" s="166">
        <v>1040930.0000000001</v>
      </c>
      <c r="Z18" s="167"/>
      <c r="AA18" s="235"/>
      <c r="AB18" s="241"/>
      <c r="AC18" s="166">
        <v>1040930.0000000001</v>
      </c>
      <c r="AD18" s="167"/>
      <c r="AE18" s="176"/>
      <c r="AF18" s="238"/>
      <c r="AG18" s="166">
        <v>1040930.0000000001</v>
      </c>
      <c r="AH18" s="167"/>
      <c r="AI18" s="176"/>
    </row>
    <row r="19" spans="2:35" ht="30" customHeight="1" thickBot="1" x14ac:dyDescent="0.2">
      <c r="B19" s="250"/>
      <c r="C19" s="191"/>
      <c r="D19" s="188" t="s">
        <v>49</v>
      </c>
      <c r="E19" s="219" t="s">
        <v>51</v>
      </c>
      <c r="F19" s="225"/>
      <c r="G19" s="177"/>
      <c r="H19" s="178"/>
      <c r="I19" s="179"/>
      <c r="J19" s="180">
        <v>1040930.0000000001</v>
      </c>
      <c r="K19" s="181"/>
      <c r="L19" s="183"/>
      <c r="M19" s="222"/>
      <c r="N19" s="182"/>
      <c r="O19" s="182"/>
      <c r="P19" s="179"/>
      <c r="Q19" s="180">
        <v>1040930.0000000001</v>
      </c>
      <c r="R19" s="181"/>
      <c r="S19" s="236"/>
      <c r="T19" s="242"/>
      <c r="U19" s="180">
        <v>1040930.0000000001</v>
      </c>
      <c r="V19" s="181"/>
      <c r="W19" s="183"/>
      <c r="X19" s="239"/>
      <c r="Y19" s="180">
        <v>1040930.0000000001</v>
      </c>
      <c r="Z19" s="181"/>
      <c r="AA19" s="236"/>
      <c r="AB19" s="242"/>
      <c r="AC19" s="180">
        <v>1040930.0000000001</v>
      </c>
      <c r="AD19" s="181"/>
      <c r="AE19" s="183"/>
      <c r="AF19" s="239"/>
      <c r="AG19" s="180">
        <v>1040930.0000000001</v>
      </c>
      <c r="AH19" s="181"/>
      <c r="AI19" s="183"/>
    </row>
    <row r="20" spans="2:35" ht="30" customHeight="1" x14ac:dyDescent="0.15">
      <c r="B20" s="254" t="s">
        <v>31</v>
      </c>
      <c r="C20" s="134" t="s">
        <v>7</v>
      </c>
      <c r="D20" s="21" t="s">
        <v>2</v>
      </c>
      <c r="E20" s="124" t="s">
        <v>8</v>
      </c>
      <c r="F20" s="118">
        <v>1222520</v>
      </c>
      <c r="G20" s="107">
        <v>1019020</v>
      </c>
      <c r="H20" s="108">
        <f t="shared" si="0"/>
        <v>0.83354055557373297</v>
      </c>
      <c r="I20" s="36">
        <v>1213930</v>
      </c>
      <c r="J20" s="49">
        <v>1011860</v>
      </c>
      <c r="K20" s="31">
        <f t="shared" si="1"/>
        <v>0.83354064896657964</v>
      </c>
      <c r="L20" s="39">
        <f t="shared" si="2"/>
        <v>-202070</v>
      </c>
      <c r="M20" s="6"/>
      <c r="N20" s="112">
        <f t="shared" si="3"/>
        <v>1011860</v>
      </c>
      <c r="O20" s="112">
        <f t="shared" si="4"/>
        <v>0</v>
      </c>
      <c r="P20" s="109">
        <v>1216400</v>
      </c>
      <c r="Q20" s="47">
        <v>1013920</v>
      </c>
      <c r="R20" s="31">
        <f t="shared" si="5"/>
        <v>0.83354159815850049</v>
      </c>
      <c r="S20" s="39">
        <f t="shared" si="6"/>
        <v>-202480</v>
      </c>
      <c r="T20" s="36">
        <v>1216970</v>
      </c>
      <c r="U20" s="49">
        <v>1014390</v>
      </c>
      <c r="V20" s="31">
        <f t="shared" ref="V20:V37" si="9">U20/T20</f>
        <v>0.83353739204746213</v>
      </c>
      <c r="W20" s="39">
        <f t="shared" ref="W20:W43" si="10">U20-T20</f>
        <v>-202580</v>
      </c>
      <c r="X20" s="36">
        <v>1216390</v>
      </c>
      <c r="Y20" s="49">
        <v>1013910</v>
      </c>
      <c r="Z20" s="31">
        <f t="shared" ref="Z20:Z25" si="11">Y20/X20</f>
        <v>0.83354022969606789</v>
      </c>
      <c r="AA20" s="39">
        <f t="shared" ref="AA20:AA25" si="12">Y20-X20</f>
        <v>-202480</v>
      </c>
      <c r="AB20" s="36">
        <v>1216150</v>
      </c>
      <c r="AC20" s="49">
        <v>1013710</v>
      </c>
      <c r="AD20" s="31">
        <f t="shared" ref="AD20:AD25" si="13">AC20/AB20</f>
        <v>0.83354027052583979</v>
      </c>
      <c r="AE20" s="39">
        <f t="shared" ref="AE20:AE25" si="14">AC20-AB20</f>
        <v>-202440</v>
      </c>
      <c r="AF20" s="36">
        <v>1216310</v>
      </c>
      <c r="AG20" s="49">
        <v>1013840</v>
      </c>
      <c r="AH20" s="31">
        <f t="shared" ref="AH20:AH25" si="15">AG20/AF20</f>
        <v>0.833537502774786</v>
      </c>
      <c r="AI20" s="39">
        <f t="shared" ref="AI20:AI25" si="16">AG20-AF20</f>
        <v>-202470</v>
      </c>
    </row>
    <row r="21" spans="2:35" ht="30" customHeight="1" x14ac:dyDescent="0.15">
      <c r="B21" s="254"/>
      <c r="C21" s="134" t="s">
        <v>9</v>
      </c>
      <c r="D21" s="19" t="s">
        <v>3</v>
      </c>
      <c r="E21" s="121" t="s">
        <v>8</v>
      </c>
      <c r="F21" s="116">
        <v>1217020</v>
      </c>
      <c r="G21" s="51">
        <v>1013520.0000000001</v>
      </c>
      <c r="H21" s="44">
        <f t="shared" si="0"/>
        <v>0.83278828614155898</v>
      </c>
      <c r="I21" s="32">
        <v>1208470</v>
      </c>
      <c r="J21" s="49">
        <v>1006400</v>
      </c>
      <c r="K21" s="31">
        <f t="shared" si="1"/>
        <v>0.83278856736203632</v>
      </c>
      <c r="L21" s="39">
        <f t="shared" si="2"/>
        <v>-202070</v>
      </c>
      <c r="M21" s="6"/>
      <c r="N21" s="112">
        <f t="shared" si="3"/>
        <v>1006400</v>
      </c>
      <c r="O21" s="112">
        <f t="shared" si="4"/>
        <v>0</v>
      </c>
      <c r="P21" s="42">
        <v>1210930</v>
      </c>
      <c r="Q21" s="47">
        <v>1008450</v>
      </c>
      <c r="R21" s="31">
        <f t="shared" si="5"/>
        <v>0.83278967405217474</v>
      </c>
      <c r="S21" s="39">
        <f t="shared" si="6"/>
        <v>-202480</v>
      </c>
      <c r="T21" s="32">
        <v>1211500</v>
      </c>
      <c r="U21" s="49">
        <v>1008920</v>
      </c>
      <c r="V21" s="31">
        <f t="shared" si="9"/>
        <v>0.83278580272389602</v>
      </c>
      <c r="W21" s="39">
        <f t="shared" si="10"/>
        <v>-202580</v>
      </c>
      <c r="X21" s="32">
        <v>1210920</v>
      </c>
      <c r="Y21" s="49">
        <v>1008440</v>
      </c>
      <c r="Z21" s="31">
        <f t="shared" si="11"/>
        <v>0.83278829319855974</v>
      </c>
      <c r="AA21" s="39">
        <f t="shared" si="12"/>
        <v>-202480</v>
      </c>
      <c r="AB21" s="32">
        <v>1210680</v>
      </c>
      <c r="AC21" s="49">
        <v>1008240</v>
      </c>
      <c r="AD21" s="31">
        <f t="shared" si="13"/>
        <v>0.83278818515214592</v>
      </c>
      <c r="AE21" s="39">
        <f t="shared" si="14"/>
        <v>-202440</v>
      </c>
      <c r="AF21" s="32">
        <v>1210840</v>
      </c>
      <c r="AG21" s="49">
        <v>1008370</v>
      </c>
      <c r="AH21" s="31">
        <f t="shared" si="15"/>
        <v>0.83278550427802189</v>
      </c>
      <c r="AI21" s="39">
        <f t="shared" si="16"/>
        <v>-202470</v>
      </c>
    </row>
    <row r="22" spans="2:35" ht="30" customHeight="1" x14ac:dyDescent="0.15">
      <c r="B22" s="254"/>
      <c r="C22" s="134"/>
      <c r="D22" s="22" t="s">
        <v>4</v>
      </c>
      <c r="E22" s="122" t="s">
        <v>8</v>
      </c>
      <c r="F22" s="116">
        <v>1217020</v>
      </c>
      <c r="G22" s="51">
        <v>1013520.0000000001</v>
      </c>
      <c r="H22" s="44">
        <f t="shared" si="0"/>
        <v>0.83278828614155898</v>
      </c>
      <c r="I22" s="32">
        <v>1208470</v>
      </c>
      <c r="J22" s="49">
        <v>1006400</v>
      </c>
      <c r="K22" s="31">
        <f t="shared" si="1"/>
        <v>0.83278856736203632</v>
      </c>
      <c r="L22" s="39">
        <f t="shared" si="2"/>
        <v>-202070</v>
      </c>
      <c r="M22" s="6"/>
      <c r="N22" s="112">
        <f t="shared" si="3"/>
        <v>1006400</v>
      </c>
      <c r="O22" s="112">
        <f t="shared" si="4"/>
        <v>0</v>
      </c>
      <c r="P22" s="42">
        <v>1210930</v>
      </c>
      <c r="Q22" s="47">
        <v>1008450</v>
      </c>
      <c r="R22" s="31">
        <f t="shared" si="5"/>
        <v>0.83278967405217474</v>
      </c>
      <c r="S22" s="39">
        <f t="shared" si="6"/>
        <v>-202480</v>
      </c>
      <c r="T22" s="32">
        <v>1211500</v>
      </c>
      <c r="U22" s="49">
        <v>1008920</v>
      </c>
      <c r="V22" s="31">
        <f t="shared" si="9"/>
        <v>0.83278580272389602</v>
      </c>
      <c r="W22" s="39">
        <f t="shared" si="10"/>
        <v>-202580</v>
      </c>
      <c r="X22" s="32">
        <v>1210920</v>
      </c>
      <c r="Y22" s="49">
        <v>1008440</v>
      </c>
      <c r="Z22" s="31">
        <f t="shared" si="11"/>
        <v>0.83278829319855974</v>
      </c>
      <c r="AA22" s="39">
        <f t="shared" si="12"/>
        <v>-202480</v>
      </c>
      <c r="AB22" s="32">
        <v>1210680</v>
      </c>
      <c r="AC22" s="49">
        <v>1008240</v>
      </c>
      <c r="AD22" s="31">
        <f t="shared" si="13"/>
        <v>0.83278818515214592</v>
      </c>
      <c r="AE22" s="39">
        <f t="shared" si="14"/>
        <v>-202440</v>
      </c>
      <c r="AF22" s="32">
        <v>1210840</v>
      </c>
      <c r="AG22" s="49">
        <v>1008370</v>
      </c>
      <c r="AH22" s="31">
        <f t="shared" si="15"/>
        <v>0.83278550427802189</v>
      </c>
      <c r="AI22" s="39">
        <f t="shared" si="16"/>
        <v>-202470</v>
      </c>
    </row>
    <row r="23" spans="2:35" ht="30" customHeight="1" x14ac:dyDescent="0.15">
      <c r="B23" s="254"/>
      <c r="C23" s="135" t="s">
        <v>7</v>
      </c>
      <c r="D23" s="19" t="s">
        <v>2</v>
      </c>
      <c r="E23" s="121" t="s">
        <v>8</v>
      </c>
      <c r="F23" s="116">
        <v>1266520</v>
      </c>
      <c r="G23" s="51">
        <v>1063020</v>
      </c>
      <c r="H23" s="44">
        <f t="shared" si="0"/>
        <v>0.83932350061586081</v>
      </c>
      <c r="I23" s="32">
        <v>1257630</v>
      </c>
      <c r="J23" s="49">
        <v>1055560</v>
      </c>
      <c r="K23" s="31">
        <f t="shared" si="1"/>
        <v>0.8393247616548587</v>
      </c>
      <c r="L23" s="39">
        <f t="shared" si="2"/>
        <v>-202070</v>
      </c>
      <c r="M23" s="6"/>
      <c r="N23" s="112">
        <f t="shared" si="3"/>
        <v>1055560</v>
      </c>
      <c r="O23" s="112">
        <f t="shared" si="4"/>
        <v>0</v>
      </c>
      <c r="P23" s="42">
        <v>1260180</v>
      </c>
      <c r="Q23" s="47">
        <v>1057700</v>
      </c>
      <c r="R23" s="31">
        <f t="shared" si="5"/>
        <v>0.8393245409385961</v>
      </c>
      <c r="S23" s="39">
        <f t="shared" si="6"/>
        <v>-202480</v>
      </c>
      <c r="T23" s="32">
        <v>1260770</v>
      </c>
      <c r="U23" s="49">
        <v>1058190</v>
      </c>
      <c r="V23" s="31">
        <f t="shared" si="9"/>
        <v>0.83932041530176005</v>
      </c>
      <c r="W23" s="39">
        <f t="shared" si="10"/>
        <v>-202580</v>
      </c>
      <c r="X23" s="32">
        <v>1260170</v>
      </c>
      <c r="Y23" s="49">
        <v>1057690</v>
      </c>
      <c r="Z23" s="31">
        <f t="shared" si="11"/>
        <v>0.83932326590856787</v>
      </c>
      <c r="AA23" s="39">
        <f t="shared" si="12"/>
        <v>-202480</v>
      </c>
      <c r="AB23" s="32">
        <v>1259900</v>
      </c>
      <c r="AC23" s="49">
        <v>1057460</v>
      </c>
      <c r="AD23" s="31">
        <f t="shared" si="13"/>
        <v>0.83932058099849194</v>
      </c>
      <c r="AE23" s="39">
        <f t="shared" si="14"/>
        <v>-202440</v>
      </c>
      <c r="AF23" s="32">
        <v>1260170</v>
      </c>
      <c r="AG23" s="49">
        <v>1057690</v>
      </c>
      <c r="AH23" s="31">
        <f t="shared" si="15"/>
        <v>0.83932326590856787</v>
      </c>
      <c r="AI23" s="39">
        <f t="shared" si="16"/>
        <v>-202480</v>
      </c>
    </row>
    <row r="24" spans="2:35" ht="30" customHeight="1" x14ac:dyDescent="0.15">
      <c r="B24" s="254"/>
      <c r="C24" s="134" t="s">
        <v>10</v>
      </c>
      <c r="D24" s="19" t="s">
        <v>3</v>
      </c>
      <c r="E24" s="121" t="s">
        <v>8</v>
      </c>
      <c r="F24" s="116">
        <v>1261020</v>
      </c>
      <c r="G24" s="51">
        <v>1057520</v>
      </c>
      <c r="H24" s="44">
        <f t="shared" si="0"/>
        <v>0.83862270225690316</v>
      </c>
      <c r="I24" s="32">
        <v>1252160</v>
      </c>
      <c r="J24" s="49">
        <v>1050090</v>
      </c>
      <c r="K24" s="31">
        <f t="shared" si="1"/>
        <v>0.83862285969844108</v>
      </c>
      <c r="L24" s="39">
        <f t="shared" si="2"/>
        <v>-202070</v>
      </c>
      <c r="M24" s="6"/>
      <c r="N24" s="112">
        <f t="shared" si="3"/>
        <v>1050090</v>
      </c>
      <c r="O24" s="112">
        <f t="shared" si="4"/>
        <v>0</v>
      </c>
      <c r="P24" s="42">
        <v>1254710</v>
      </c>
      <c r="Q24" s="47">
        <v>1052230</v>
      </c>
      <c r="R24" s="31">
        <f t="shared" si="5"/>
        <v>0.83862406452487026</v>
      </c>
      <c r="S24" s="39">
        <f t="shared" si="6"/>
        <v>-202480</v>
      </c>
      <c r="T24" s="32">
        <v>1255300</v>
      </c>
      <c r="U24" s="49">
        <v>1052720</v>
      </c>
      <c r="V24" s="31">
        <f t="shared" si="9"/>
        <v>0.83862025013940888</v>
      </c>
      <c r="W24" s="39">
        <f t="shared" si="10"/>
        <v>-202580</v>
      </c>
      <c r="X24" s="32">
        <v>1254700</v>
      </c>
      <c r="Y24" s="49">
        <v>1052220</v>
      </c>
      <c r="Z24" s="31">
        <f t="shared" si="11"/>
        <v>0.83862277835339127</v>
      </c>
      <c r="AA24" s="39">
        <f t="shared" si="12"/>
        <v>-202480</v>
      </c>
      <c r="AB24" s="32">
        <v>1254450</v>
      </c>
      <c r="AC24" s="49">
        <v>1052010</v>
      </c>
      <c r="AD24" s="31">
        <f t="shared" si="13"/>
        <v>0.83862250388616522</v>
      </c>
      <c r="AE24" s="39">
        <f t="shared" si="14"/>
        <v>-202440</v>
      </c>
      <c r="AF24" s="32">
        <v>1254700</v>
      </c>
      <c r="AG24" s="49">
        <v>1052220</v>
      </c>
      <c r="AH24" s="31">
        <f t="shared" si="15"/>
        <v>0.83862277835339127</v>
      </c>
      <c r="AI24" s="39">
        <f t="shared" si="16"/>
        <v>-202480</v>
      </c>
    </row>
    <row r="25" spans="2:35" ht="30" customHeight="1" thickBot="1" x14ac:dyDescent="0.2">
      <c r="B25" s="254"/>
      <c r="C25" s="134"/>
      <c r="D25" s="22" t="s">
        <v>4</v>
      </c>
      <c r="E25" s="122" t="s">
        <v>8</v>
      </c>
      <c r="F25" s="184">
        <v>1261020</v>
      </c>
      <c r="G25" s="157">
        <v>1057520</v>
      </c>
      <c r="H25" s="158">
        <f t="shared" si="0"/>
        <v>0.83862270225690316</v>
      </c>
      <c r="I25" s="33">
        <v>1252160</v>
      </c>
      <c r="J25" s="185">
        <v>1050090</v>
      </c>
      <c r="K25" s="151">
        <f t="shared" si="1"/>
        <v>0.83862285969844108</v>
      </c>
      <c r="L25" s="152">
        <f t="shared" si="2"/>
        <v>-202070</v>
      </c>
      <c r="M25" s="6"/>
      <c r="N25" s="112">
        <f t="shared" si="3"/>
        <v>1050090</v>
      </c>
      <c r="O25" s="112">
        <f t="shared" si="4"/>
        <v>0</v>
      </c>
      <c r="P25" s="162">
        <v>1254710</v>
      </c>
      <c r="Q25" s="150">
        <v>1052230</v>
      </c>
      <c r="R25" s="151">
        <f t="shared" si="5"/>
        <v>0.83862406452487026</v>
      </c>
      <c r="S25" s="152">
        <f t="shared" si="6"/>
        <v>-202480</v>
      </c>
      <c r="T25" s="33">
        <v>1255300</v>
      </c>
      <c r="U25" s="185">
        <v>1052720</v>
      </c>
      <c r="V25" s="151">
        <f t="shared" si="9"/>
        <v>0.83862025013940888</v>
      </c>
      <c r="W25" s="152">
        <f t="shared" si="10"/>
        <v>-202580</v>
      </c>
      <c r="X25" s="33">
        <v>1254700</v>
      </c>
      <c r="Y25" s="185">
        <v>1052220</v>
      </c>
      <c r="Z25" s="151">
        <f t="shared" si="11"/>
        <v>0.83862277835339127</v>
      </c>
      <c r="AA25" s="152">
        <f t="shared" si="12"/>
        <v>-202480</v>
      </c>
      <c r="AB25" s="33">
        <v>1254450</v>
      </c>
      <c r="AC25" s="185">
        <v>1052010</v>
      </c>
      <c r="AD25" s="151">
        <f t="shared" si="13"/>
        <v>0.83862250388616522</v>
      </c>
      <c r="AE25" s="152">
        <f t="shared" si="14"/>
        <v>-202440</v>
      </c>
      <c r="AF25" s="33">
        <v>1254700</v>
      </c>
      <c r="AG25" s="185">
        <v>1052220</v>
      </c>
      <c r="AH25" s="151">
        <f t="shared" si="15"/>
        <v>0.83862277835339127</v>
      </c>
      <c r="AI25" s="152">
        <f t="shared" si="16"/>
        <v>-202480</v>
      </c>
    </row>
    <row r="26" spans="2:35" ht="30" customHeight="1" x14ac:dyDescent="0.15">
      <c r="B26" s="271" t="s">
        <v>60</v>
      </c>
      <c r="C26" s="189" t="s">
        <v>62</v>
      </c>
      <c r="D26" s="186" t="s">
        <v>45</v>
      </c>
      <c r="E26" s="217" t="s">
        <v>8</v>
      </c>
      <c r="F26" s="223"/>
      <c r="G26" s="169"/>
      <c r="H26" s="170"/>
      <c r="I26" s="171"/>
      <c r="J26" s="172">
        <v>1072280</v>
      </c>
      <c r="K26" s="173"/>
      <c r="L26" s="175"/>
      <c r="M26" s="220"/>
      <c r="N26" s="174"/>
      <c r="O26" s="174"/>
      <c r="P26" s="171"/>
      <c r="Q26" s="172">
        <v>1072280</v>
      </c>
      <c r="R26" s="173"/>
      <c r="S26" s="234"/>
      <c r="T26" s="240"/>
      <c r="U26" s="172">
        <v>1072280</v>
      </c>
      <c r="V26" s="173"/>
      <c r="W26" s="175"/>
      <c r="X26" s="237"/>
      <c r="Y26" s="172"/>
      <c r="Z26" s="173"/>
      <c r="AA26" s="234"/>
      <c r="AB26" s="240"/>
      <c r="AC26" s="172">
        <v>1072280</v>
      </c>
      <c r="AD26" s="173"/>
      <c r="AE26" s="175"/>
      <c r="AF26" s="237"/>
      <c r="AG26" s="172"/>
      <c r="AH26" s="173"/>
      <c r="AI26" s="175"/>
    </row>
    <row r="27" spans="2:35" ht="30" customHeight="1" x14ac:dyDescent="0.15">
      <c r="B27" s="272"/>
      <c r="C27" s="190" t="s">
        <v>63</v>
      </c>
      <c r="D27" s="187" t="s">
        <v>3</v>
      </c>
      <c r="E27" s="218" t="s">
        <v>8</v>
      </c>
      <c r="F27" s="224"/>
      <c r="G27" s="163"/>
      <c r="H27" s="164"/>
      <c r="I27" s="165"/>
      <c r="J27" s="166">
        <v>1066780</v>
      </c>
      <c r="K27" s="167"/>
      <c r="L27" s="176"/>
      <c r="M27" s="221"/>
      <c r="N27" s="168"/>
      <c r="O27" s="168"/>
      <c r="P27" s="165"/>
      <c r="Q27" s="166">
        <v>1066780</v>
      </c>
      <c r="R27" s="167"/>
      <c r="S27" s="235"/>
      <c r="T27" s="241"/>
      <c r="U27" s="166">
        <v>1066780</v>
      </c>
      <c r="V27" s="167"/>
      <c r="W27" s="176"/>
      <c r="X27" s="238"/>
      <c r="Y27" s="166"/>
      <c r="Z27" s="167"/>
      <c r="AA27" s="235"/>
      <c r="AB27" s="241"/>
      <c r="AC27" s="166">
        <v>1066780</v>
      </c>
      <c r="AD27" s="167"/>
      <c r="AE27" s="176"/>
      <c r="AF27" s="238"/>
      <c r="AG27" s="166"/>
      <c r="AH27" s="167"/>
      <c r="AI27" s="176"/>
    </row>
    <row r="28" spans="2:35" ht="30" customHeight="1" thickBot="1" x14ac:dyDescent="0.2">
      <c r="B28" s="273"/>
      <c r="C28" s="191"/>
      <c r="D28" s="188" t="s">
        <v>4</v>
      </c>
      <c r="E28" s="219" t="s">
        <v>8</v>
      </c>
      <c r="F28" s="225"/>
      <c r="G28" s="177"/>
      <c r="H28" s="178"/>
      <c r="I28" s="179"/>
      <c r="J28" s="180">
        <v>1066780</v>
      </c>
      <c r="K28" s="181"/>
      <c r="L28" s="183"/>
      <c r="M28" s="222"/>
      <c r="N28" s="182"/>
      <c r="O28" s="182"/>
      <c r="P28" s="179"/>
      <c r="Q28" s="180">
        <v>1066780</v>
      </c>
      <c r="R28" s="181"/>
      <c r="S28" s="236"/>
      <c r="T28" s="242"/>
      <c r="U28" s="180">
        <v>1066780</v>
      </c>
      <c r="V28" s="181"/>
      <c r="W28" s="183"/>
      <c r="X28" s="239"/>
      <c r="Y28" s="180"/>
      <c r="Z28" s="181"/>
      <c r="AA28" s="236"/>
      <c r="AB28" s="242"/>
      <c r="AC28" s="180">
        <v>1066780</v>
      </c>
      <c r="AD28" s="181"/>
      <c r="AE28" s="183"/>
      <c r="AF28" s="239"/>
      <c r="AG28" s="180"/>
      <c r="AH28" s="181"/>
      <c r="AI28" s="183"/>
    </row>
    <row r="29" spans="2:35" ht="30" customHeight="1" x14ac:dyDescent="0.15">
      <c r="B29" s="254" t="s">
        <v>32</v>
      </c>
      <c r="C29" s="134" t="s">
        <v>7</v>
      </c>
      <c r="D29" s="21" t="s">
        <v>2</v>
      </c>
      <c r="E29" s="124" t="s">
        <v>8</v>
      </c>
      <c r="F29" s="118">
        <v>1257707</v>
      </c>
      <c r="G29" s="107">
        <v>1057177</v>
      </c>
      <c r="H29" s="108">
        <f t="shared" si="0"/>
        <v>0.84055904912670443</v>
      </c>
      <c r="I29" s="109">
        <v>1248890</v>
      </c>
      <c r="J29" s="47">
        <v>1049770</v>
      </c>
      <c r="K29" s="31">
        <f t="shared" si="1"/>
        <v>0.84056241942845245</v>
      </c>
      <c r="L29" s="39">
        <f t="shared" si="2"/>
        <v>-199120</v>
      </c>
      <c r="M29" s="6"/>
      <c r="N29" s="112">
        <f t="shared" si="3"/>
        <v>1049770</v>
      </c>
      <c r="O29" s="112">
        <f t="shared" si="4"/>
        <v>0</v>
      </c>
      <c r="P29" s="109">
        <v>1251420</v>
      </c>
      <c r="Q29" s="47">
        <v>1051890</v>
      </c>
      <c r="R29" s="31">
        <f t="shared" si="5"/>
        <v>0.8405571271036103</v>
      </c>
      <c r="S29" s="39">
        <f t="shared" si="6"/>
        <v>-199530</v>
      </c>
      <c r="T29" s="34">
        <v>1250190</v>
      </c>
      <c r="U29" s="70">
        <v>1050860</v>
      </c>
      <c r="V29" s="128">
        <f t="shared" si="9"/>
        <v>0.84056023484430364</v>
      </c>
      <c r="W29" s="129">
        <f t="shared" si="10"/>
        <v>-199330</v>
      </c>
      <c r="X29" s="109"/>
      <c r="Y29" s="47"/>
      <c r="Z29" s="194"/>
      <c r="AA29" s="39"/>
      <c r="AB29" s="109"/>
      <c r="AC29" s="195">
        <v>1050840</v>
      </c>
      <c r="AD29" s="31"/>
      <c r="AE29" s="39"/>
      <c r="AF29" s="109"/>
      <c r="AG29" s="47"/>
      <c r="AH29" s="31"/>
      <c r="AI29" s="39"/>
    </row>
    <row r="30" spans="2:35" ht="30" customHeight="1" x14ac:dyDescent="0.15">
      <c r="B30" s="254"/>
      <c r="C30" s="134" t="s">
        <v>9</v>
      </c>
      <c r="D30" s="19" t="s">
        <v>3</v>
      </c>
      <c r="E30" s="121" t="s">
        <v>8</v>
      </c>
      <c r="F30" s="116">
        <v>1252207</v>
      </c>
      <c r="G30" s="51">
        <v>1051677</v>
      </c>
      <c r="H30" s="44">
        <f t="shared" si="0"/>
        <v>0.83985874539912331</v>
      </c>
      <c r="I30" s="42">
        <v>1243430</v>
      </c>
      <c r="J30" s="47">
        <v>1044310</v>
      </c>
      <c r="K30" s="31">
        <f t="shared" si="1"/>
        <v>0.83986231633465491</v>
      </c>
      <c r="L30" s="39">
        <f t="shared" si="2"/>
        <v>-199120</v>
      </c>
      <c r="M30" s="6"/>
      <c r="N30" s="112">
        <f t="shared" si="3"/>
        <v>1044310</v>
      </c>
      <c r="O30" s="112">
        <f t="shared" si="4"/>
        <v>0</v>
      </c>
      <c r="P30" s="42">
        <v>1245940</v>
      </c>
      <c r="Q30" s="47">
        <v>1046410</v>
      </c>
      <c r="R30" s="31">
        <f t="shared" si="5"/>
        <v>0.83985585180666811</v>
      </c>
      <c r="S30" s="39">
        <f t="shared" si="6"/>
        <v>-199530</v>
      </c>
      <c r="T30" s="32">
        <v>1244720</v>
      </c>
      <c r="U30" s="47">
        <v>1045390</v>
      </c>
      <c r="V30" s="88">
        <f t="shared" si="9"/>
        <v>0.83985956681020635</v>
      </c>
      <c r="W30" s="130">
        <f t="shared" si="10"/>
        <v>-199330</v>
      </c>
      <c r="X30" s="42"/>
      <c r="Y30" s="47"/>
      <c r="Z30" s="194"/>
      <c r="AA30" s="39"/>
      <c r="AB30" s="109"/>
      <c r="AC30" s="195">
        <v>1045370</v>
      </c>
      <c r="AD30" s="31"/>
      <c r="AE30" s="39"/>
      <c r="AF30" s="42"/>
      <c r="AG30" s="47"/>
      <c r="AH30" s="31"/>
      <c r="AI30" s="39"/>
    </row>
    <row r="31" spans="2:35" ht="30" customHeight="1" x14ac:dyDescent="0.15">
      <c r="B31" s="254"/>
      <c r="C31" s="134"/>
      <c r="D31" s="22" t="s">
        <v>4</v>
      </c>
      <c r="E31" s="122" t="s">
        <v>8</v>
      </c>
      <c r="F31" s="116">
        <v>1252207</v>
      </c>
      <c r="G31" s="51">
        <v>1051677</v>
      </c>
      <c r="H31" s="44">
        <f t="shared" si="0"/>
        <v>0.83985874539912331</v>
      </c>
      <c r="I31" s="42">
        <v>1243430</v>
      </c>
      <c r="J31" s="47">
        <v>1044310</v>
      </c>
      <c r="K31" s="31">
        <f t="shared" si="1"/>
        <v>0.83986231633465491</v>
      </c>
      <c r="L31" s="39">
        <f t="shared" si="2"/>
        <v>-199120</v>
      </c>
      <c r="M31" s="6"/>
      <c r="N31" s="112">
        <f t="shared" si="3"/>
        <v>1044310</v>
      </c>
      <c r="O31" s="112">
        <f t="shared" si="4"/>
        <v>0</v>
      </c>
      <c r="P31" s="42">
        <v>1245940</v>
      </c>
      <c r="Q31" s="47">
        <v>1046410</v>
      </c>
      <c r="R31" s="31">
        <f t="shared" si="5"/>
        <v>0.83985585180666811</v>
      </c>
      <c r="S31" s="39">
        <f t="shared" si="6"/>
        <v>-199530</v>
      </c>
      <c r="T31" s="32">
        <v>1244720</v>
      </c>
      <c r="U31" s="47">
        <v>1045390</v>
      </c>
      <c r="V31" s="88">
        <f t="shared" si="9"/>
        <v>0.83985956681020635</v>
      </c>
      <c r="W31" s="130">
        <f t="shared" si="10"/>
        <v>-199330</v>
      </c>
      <c r="X31" s="42"/>
      <c r="Y31" s="47"/>
      <c r="Z31" s="194"/>
      <c r="AA31" s="39"/>
      <c r="AB31" s="109"/>
      <c r="AC31" s="195">
        <v>1045370</v>
      </c>
      <c r="AD31" s="31"/>
      <c r="AE31" s="39"/>
      <c r="AF31" s="42"/>
      <c r="AG31" s="47"/>
      <c r="AH31" s="31"/>
      <c r="AI31" s="39"/>
    </row>
    <row r="32" spans="2:35" ht="30" customHeight="1" x14ac:dyDescent="0.15">
      <c r="B32" s="254"/>
      <c r="C32" s="135" t="s">
        <v>7</v>
      </c>
      <c r="D32" s="19" t="s">
        <v>2</v>
      </c>
      <c r="E32" s="121" t="s">
        <v>8</v>
      </c>
      <c r="F32" s="116">
        <v>1301707</v>
      </c>
      <c r="G32" s="51">
        <v>1101177</v>
      </c>
      <c r="H32" s="44">
        <f t="shared" si="0"/>
        <v>0.84594843540059317</v>
      </c>
      <c r="I32" s="42">
        <v>1292600</v>
      </c>
      <c r="J32" s="47">
        <v>1093470</v>
      </c>
      <c r="K32" s="31">
        <f t="shared" si="1"/>
        <v>0.84594615503636084</v>
      </c>
      <c r="L32" s="39">
        <f t="shared" si="2"/>
        <v>-199130</v>
      </c>
      <c r="M32" s="6"/>
      <c r="N32" s="112">
        <f t="shared" si="3"/>
        <v>1093470</v>
      </c>
      <c r="O32" s="112">
        <f t="shared" si="4"/>
        <v>0</v>
      </c>
      <c r="P32" s="42">
        <v>1295220</v>
      </c>
      <c r="Q32" s="47">
        <v>1095690</v>
      </c>
      <c r="R32" s="31">
        <f t="shared" si="5"/>
        <v>0.84594895075740029</v>
      </c>
      <c r="S32" s="39">
        <f t="shared" si="6"/>
        <v>-199530</v>
      </c>
      <c r="T32" s="32">
        <v>1293920</v>
      </c>
      <c r="U32" s="47">
        <v>1094590</v>
      </c>
      <c r="V32" s="88">
        <f t="shared" si="9"/>
        <v>0.84594874489922101</v>
      </c>
      <c r="W32" s="130">
        <f t="shared" si="10"/>
        <v>-199330</v>
      </c>
      <c r="X32" s="42"/>
      <c r="Y32" s="47"/>
      <c r="Z32" s="194"/>
      <c r="AA32" s="39"/>
      <c r="AB32" s="109"/>
      <c r="AC32" s="195">
        <v>1094580</v>
      </c>
      <c r="AD32" s="31"/>
      <c r="AE32" s="39"/>
      <c r="AF32" s="42"/>
      <c r="AG32" s="47"/>
      <c r="AH32" s="31"/>
      <c r="AI32" s="39"/>
    </row>
    <row r="33" spans="2:35" ht="30" customHeight="1" x14ac:dyDescent="0.15">
      <c r="B33" s="254"/>
      <c r="C33" s="134" t="s">
        <v>10</v>
      </c>
      <c r="D33" s="19" t="s">
        <v>3</v>
      </c>
      <c r="E33" s="121" t="s">
        <v>8</v>
      </c>
      <c r="F33" s="116">
        <v>1296207</v>
      </c>
      <c r="G33" s="51">
        <v>1095677</v>
      </c>
      <c r="H33" s="44">
        <f t="shared" si="0"/>
        <v>0.84529477159126587</v>
      </c>
      <c r="I33" s="42">
        <v>1287120</v>
      </c>
      <c r="J33" s="47">
        <v>1088000</v>
      </c>
      <c r="K33" s="31">
        <f t="shared" si="1"/>
        <v>0.84529802970973955</v>
      </c>
      <c r="L33" s="39">
        <f t="shared" si="2"/>
        <v>-199120</v>
      </c>
      <c r="M33" s="6"/>
      <c r="N33" s="112">
        <f t="shared" si="3"/>
        <v>1088000</v>
      </c>
      <c r="O33" s="112">
        <f t="shared" si="4"/>
        <v>0</v>
      </c>
      <c r="P33" s="42">
        <v>1289720</v>
      </c>
      <c r="Q33" s="47">
        <v>1090190</v>
      </c>
      <c r="R33" s="31">
        <f t="shared" si="5"/>
        <v>0.84529200136463734</v>
      </c>
      <c r="S33" s="39">
        <f t="shared" si="6"/>
        <v>-199530</v>
      </c>
      <c r="T33" s="32">
        <v>1288460</v>
      </c>
      <c r="U33" s="47">
        <v>1089130</v>
      </c>
      <c r="V33" s="88">
        <f t="shared" si="9"/>
        <v>0.84529593468171305</v>
      </c>
      <c r="W33" s="130">
        <f t="shared" si="10"/>
        <v>-199330</v>
      </c>
      <c r="X33" s="42"/>
      <c r="Y33" s="47"/>
      <c r="Z33" s="194"/>
      <c r="AA33" s="39"/>
      <c r="AB33" s="109"/>
      <c r="AC33" s="195">
        <v>1089100</v>
      </c>
      <c r="AD33" s="31"/>
      <c r="AE33" s="39"/>
      <c r="AF33" s="42"/>
      <c r="AG33" s="47"/>
      <c r="AH33" s="31"/>
      <c r="AI33" s="39"/>
    </row>
    <row r="34" spans="2:35" ht="30" customHeight="1" x14ac:dyDescent="0.15">
      <c r="B34" s="254"/>
      <c r="C34" s="134"/>
      <c r="D34" s="22" t="s">
        <v>4</v>
      </c>
      <c r="E34" s="122" t="s">
        <v>8</v>
      </c>
      <c r="F34" s="116">
        <v>1296207</v>
      </c>
      <c r="G34" s="51">
        <v>1095677</v>
      </c>
      <c r="H34" s="44">
        <f t="shared" si="0"/>
        <v>0.84529477159126587</v>
      </c>
      <c r="I34" s="42">
        <v>1287120</v>
      </c>
      <c r="J34" s="47">
        <v>1088000</v>
      </c>
      <c r="K34" s="31">
        <f t="shared" si="1"/>
        <v>0.84529802970973955</v>
      </c>
      <c r="L34" s="39">
        <f t="shared" si="2"/>
        <v>-199120</v>
      </c>
      <c r="M34" s="6"/>
      <c r="N34" s="112">
        <f t="shared" si="3"/>
        <v>1088000</v>
      </c>
      <c r="O34" s="112">
        <f t="shared" si="4"/>
        <v>0</v>
      </c>
      <c r="P34" s="42">
        <v>1289720</v>
      </c>
      <c r="Q34" s="47">
        <v>1090190</v>
      </c>
      <c r="R34" s="31">
        <f t="shared" si="5"/>
        <v>0.84529200136463734</v>
      </c>
      <c r="S34" s="39">
        <f t="shared" si="6"/>
        <v>-199530</v>
      </c>
      <c r="T34" s="32">
        <v>1288460</v>
      </c>
      <c r="U34" s="47">
        <v>1089130</v>
      </c>
      <c r="V34" s="88">
        <f t="shared" si="9"/>
        <v>0.84529593468171305</v>
      </c>
      <c r="W34" s="130">
        <f t="shared" si="10"/>
        <v>-199330</v>
      </c>
      <c r="X34" s="42"/>
      <c r="Y34" s="47"/>
      <c r="Z34" s="194"/>
      <c r="AA34" s="39"/>
      <c r="AB34" s="109"/>
      <c r="AC34" s="195">
        <v>1089100</v>
      </c>
      <c r="AD34" s="31"/>
      <c r="AE34" s="39"/>
      <c r="AF34" s="42"/>
      <c r="AG34" s="47"/>
      <c r="AH34" s="31"/>
      <c r="AI34" s="39"/>
    </row>
    <row r="35" spans="2:35" ht="30" customHeight="1" x14ac:dyDescent="0.15">
      <c r="B35" s="254"/>
      <c r="C35" s="135" t="s">
        <v>7</v>
      </c>
      <c r="D35" s="19" t="s">
        <v>2</v>
      </c>
      <c r="E35" s="121" t="s">
        <v>8</v>
      </c>
      <c r="F35" s="116">
        <v>1345707</v>
      </c>
      <c r="G35" s="51">
        <v>1145177</v>
      </c>
      <c r="H35" s="44">
        <f t="shared" si="0"/>
        <v>0.85098539280838992</v>
      </c>
      <c r="I35" s="42">
        <v>1336270</v>
      </c>
      <c r="J35" s="47">
        <v>1137150</v>
      </c>
      <c r="K35" s="31">
        <f>J35/I35</f>
        <v>0.85098819849281959</v>
      </c>
      <c r="L35" s="39">
        <f t="shared" si="2"/>
        <v>-199120</v>
      </c>
      <c r="M35" s="6"/>
      <c r="N35" s="112">
        <f t="shared" si="3"/>
        <v>1137150</v>
      </c>
      <c r="O35" s="112">
        <f t="shared" si="4"/>
        <v>0</v>
      </c>
      <c r="P35" s="42">
        <v>1338980</v>
      </c>
      <c r="Q35" s="47">
        <v>1139450</v>
      </c>
      <c r="R35" s="31">
        <f>Q35/P35</f>
        <v>0.85098358451955969</v>
      </c>
      <c r="S35" s="39">
        <f t="shared" si="6"/>
        <v>-199530</v>
      </c>
      <c r="T35" s="32">
        <v>1337660</v>
      </c>
      <c r="U35" s="47">
        <v>1138330</v>
      </c>
      <c r="V35" s="88">
        <f t="shared" si="9"/>
        <v>0.85098605026688401</v>
      </c>
      <c r="W35" s="130">
        <f t="shared" si="10"/>
        <v>-199330</v>
      </c>
      <c r="X35" s="42"/>
      <c r="Y35" s="47"/>
      <c r="Z35" s="194"/>
      <c r="AA35" s="39"/>
      <c r="AB35" s="109"/>
      <c r="AC35" s="195">
        <v>1138310</v>
      </c>
      <c r="AD35" s="31"/>
      <c r="AE35" s="39"/>
      <c r="AF35" s="42"/>
      <c r="AG35" s="47"/>
      <c r="AH35" s="31"/>
      <c r="AI35" s="39"/>
    </row>
    <row r="36" spans="2:35" ht="30" customHeight="1" x14ac:dyDescent="0.15">
      <c r="B36" s="254"/>
      <c r="C36" s="134" t="s">
        <v>15</v>
      </c>
      <c r="D36" s="19" t="s">
        <v>3</v>
      </c>
      <c r="E36" s="121" t="s">
        <v>8</v>
      </c>
      <c r="F36" s="116">
        <v>1340207</v>
      </c>
      <c r="G36" s="51">
        <v>1139677</v>
      </c>
      <c r="H36" s="44">
        <f t="shared" si="0"/>
        <v>0.85037386015742344</v>
      </c>
      <c r="I36" s="42">
        <v>1330810</v>
      </c>
      <c r="J36" s="47">
        <v>1131690</v>
      </c>
      <c r="K36" s="31">
        <f t="shared" si="1"/>
        <v>0.85037683816622955</v>
      </c>
      <c r="L36" s="39">
        <f t="shared" si="2"/>
        <v>-199120</v>
      </c>
      <c r="M36" s="6"/>
      <c r="N36" s="112">
        <f t="shared" si="3"/>
        <v>1131690</v>
      </c>
      <c r="O36" s="112">
        <f t="shared" si="4"/>
        <v>0</v>
      </c>
      <c r="P36" s="42">
        <v>1333500</v>
      </c>
      <c r="Q36" s="47">
        <v>1133970</v>
      </c>
      <c r="R36" s="31">
        <f t="shared" ref="R36" si="17">Q36/P36</f>
        <v>0.8503712035995501</v>
      </c>
      <c r="S36" s="39">
        <f t="shared" si="6"/>
        <v>-199530</v>
      </c>
      <c r="T36" s="32">
        <v>1332190</v>
      </c>
      <c r="U36" s="47">
        <v>1132860</v>
      </c>
      <c r="V36" s="88">
        <f t="shared" si="9"/>
        <v>0.85037419587296104</v>
      </c>
      <c r="W36" s="130">
        <f t="shared" si="10"/>
        <v>-199330</v>
      </c>
      <c r="X36" s="42"/>
      <c r="Y36" s="47"/>
      <c r="Z36" s="194"/>
      <c r="AA36" s="39"/>
      <c r="AB36" s="109"/>
      <c r="AC36" s="195">
        <v>1132840</v>
      </c>
      <c r="AD36" s="31"/>
      <c r="AE36" s="39"/>
      <c r="AF36" s="42"/>
      <c r="AG36" s="47"/>
      <c r="AH36" s="31"/>
      <c r="AI36" s="39"/>
    </row>
    <row r="37" spans="2:35" ht="30" customHeight="1" thickBot="1" x14ac:dyDescent="0.2">
      <c r="B37" s="267"/>
      <c r="C37" s="136"/>
      <c r="D37" s="26" t="s">
        <v>4</v>
      </c>
      <c r="E37" s="123" t="s">
        <v>8</v>
      </c>
      <c r="F37" s="117">
        <v>1340207</v>
      </c>
      <c r="G37" s="53">
        <v>1139677</v>
      </c>
      <c r="H37" s="46">
        <f t="shared" si="0"/>
        <v>0.85037386015742344</v>
      </c>
      <c r="I37" s="113">
        <v>1330810</v>
      </c>
      <c r="J37" s="71">
        <v>1131690</v>
      </c>
      <c r="K37" s="38">
        <f>J37/I37</f>
        <v>0.85037683816622955</v>
      </c>
      <c r="L37" s="41">
        <f t="shared" si="2"/>
        <v>-199120</v>
      </c>
      <c r="M37" s="114"/>
      <c r="N37" s="115">
        <f t="shared" si="3"/>
        <v>1131690</v>
      </c>
      <c r="O37" s="115">
        <f t="shared" si="4"/>
        <v>0</v>
      </c>
      <c r="P37" s="113">
        <v>1333500</v>
      </c>
      <c r="Q37" s="71">
        <v>1133970</v>
      </c>
      <c r="R37" s="38">
        <f>Q37/P37</f>
        <v>0.8503712035995501</v>
      </c>
      <c r="S37" s="41">
        <f t="shared" si="6"/>
        <v>-199530</v>
      </c>
      <c r="T37" s="35">
        <v>1332190</v>
      </c>
      <c r="U37" s="71">
        <v>1132860</v>
      </c>
      <c r="V37" s="38">
        <f t="shared" si="9"/>
        <v>0.85037419587296104</v>
      </c>
      <c r="W37" s="41">
        <f t="shared" si="10"/>
        <v>-199330</v>
      </c>
      <c r="X37" s="113"/>
      <c r="Y37" s="71"/>
      <c r="Z37" s="194"/>
      <c r="AA37" s="41"/>
      <c r="AB37" s="109"/>
      <c r="AC37" s="201">
        <v>1132840</v>
      </c>
      <c r="AD37" s="38"/>
      <c r="AE37" s="41"/>
      <c r="AF37" s="113"/>
      <c r="AG37" s="71"/>
      <c r="AH37" s="38"/>
      <c r="AI37" s="41"/>
    </row>
    <row r="38" spans="2:35" ht="30" customHeight="1" x14ac:dyDescent="0.15">
      <c r="B38" s="268" t="s">
        <v>28</v>
      </c>
      <c r="C38" s="137" t="s">
        <v>7</v>
      </c>
      <c r="D38" s="17" t="s">
        <v>2</v>
      </c>
      <c r="E38" s="120" t="s">
        <v>8</v>
      </c>
      <c r="F38" s="119">
        <v>1292246</v>
      </c>
      <c r="G38" s="52">
        <v>1088746</v>
      </c>
      <c r="H38" s="45">
        <f t="shared" si="0"/>
        <v>0.84252224421665844</v>
      </c>
      <c r="I38" s="34">
        <v>1283010</v>
      </c>
      <c r="J38" s="48">
        <v>1080960</v>
      </c>
      <c r="K38" s="37">
        <f t="shared" si="1"/>
        <v>0.84251876446793084</v>
      </c>
      <c r="L38" s="40">
        <f t="shared" si="2"/>
        <v>-202050</v>
      </c>
      <c r="M38" s="110">
        <v>1</v>
      </c>
      <c r="N38" s="111">
        <f t="shared" si="3"/>
        <v>1080960</v>
      </c>
      <c r="O38" s="111">
        <f t="shared" si="4"/>
        <v>0</v>
      </c>
      <c r="P38" s="69">
        <v>1284430</v>
      </c>
      <c r="Q38" s="70">
        <v>1082160</v>
      </c>
      <c r="R38" s="37">
        <f t="shared" ref="R38:R43" si="18">Q38/P38</f>
        <v>0.84252158545035538</v>
      </c>
      <c r="S38" s="40">
        <f t="shared" si="6"/>
        <v>-202270</v>
      </c>
      <c r="T38" s="34"/>
      <c r="U38" s="198">
        <v>1081360</v>
      </c>
      <c r="V38" s="202"/>
      <c r="W38" s="40"/>
      <c r="X38" s="34"/>
      <c r="Y38" s="48"/>
      <c r="Z38" s="37"/>
      <c r="AA38" s="40"/>
      <c r="AB38" s="34"/>
      <c r="AC38" s="198">
        <v>1081360</v>
      </c>
      <c r="AD38" s="37"/>
      <c r="AE38" s="40"/>
      <c r="AF38" s="34"/>
      <c r="AG38" s="198">
        <v>1081360</v>
      </c>
      <c r="AH38" s="37"/>
      <c r="AI38" s="40"/>
    </row>
    <row r="39" spans="2:35" ht="30" customHeight="1" x14ac:dyDescent="0.15">
      <c r="B39" s="269"/>
      <c r="C39" s="134" t="s">
        <v>15</v>
      </c>
      <c r="D39" s="19" t="s">
        <v>3</v>
      </c>
      <c r="E39" s="121" t="s">
        <v>8</v>
      </c>
      <c r="F39" s="116">
        <v>1286746</v>
      </c>
      <c r="G39" s="51">
        <v>1083246</v>
      </c>
      <c r="H39" s="44">
        <f t="shared" si="0"/>
        <v>0.84184912950963131</v>
      </c>
      <c r="I39" s="32">
        <v>1277560</v>
      </c>
      <c r="J39" s="49">
        <v>1075510</v>
      </c>
      <c r="K39" s="31">
        <f t="shared" si="1"/>
        <v>0.84184695826419109</v>
      </c>
      <c r="L39" s="39">
        <f t="shared" si="2"/>
        <v>-202050</v>
      </c>
      <c r="M39" s="6">
        <v>1</v>
      </c>
      <c r="N39" s="112">
        <f t="shared" si="3"/>
        <v>1075510</v>
      </c>
      <c r="O39" s="112">
        <f t="shared" si="4"/>
        <v>0</v>
      </c>
      <c r="P39" s="42">
        <v>1278970</v>
      </c>
      <c r="Q39" s="47">
        <v>1076700</v>
      </c>
      <c r="R39" s="31">
        <f t="shared" si="18"/>
        <v>0.84184930060908392</v>
      </c>
      <c r="S39" s="39">
        <f t="shared" si="6"/>
        <v>-202270</v>
      </c>
      <c r="T39" s="32"/>
      <c r="U39" s="199">
        <v>1075900</v>
      </c>
      <c r="V39" s="203"/>
      <c r="W39" s="39"/>
      <c r="X39" s="32"/>
      <c r="Y39" s="49"/>
      <c r="Z39" s="31"/>
      <c r="AA39" s="39"/>
      <c r="AB39" s="32"/>
      <c r="AC39" s="199">
        <v>1075900</v>
      </c>
      <c r="AD39" s="31"/>
      <c r="AE39" s="39"/>
      <c r="AF39" s="32"/>
      <c r="AG39" s="199">
        <v>1075900</v>
      </c>
      <c r="AH39" s="31"/>
      <c r="AI39" s="39"/>
    </row>
    <row r="40" spans="2:35" ht="30" customHeight="1" thickBot="1" x14ac:dyDescent="0.2">
      <c r="B40" s="270"/>
      <c r="C40" s="136"/>
      <c r="D40" s="26" t="s">
        <v>4</v>
      </c>
      <c r="E40" s="123" t="s">
        <v>8</v>
      </c>
      <c r="F40" s="117">
        <v>1286746</v>
      </c>
      <c r="G40" s="53">
        <v>1083246</v>
      </c>
      <c r="H40" s="46">
        <f t="shared" si="0"/>
        <v>0.84184912950963131</v>
      </c>
      <c r="I40" s="35">
        <v>1277560</v>
      </c>
      <c r="J40" s="50">
        <v>1075510</v>
      </c>
      <c r="K40" s="38">
        <f t="shared" si="1"/>
        <v>0.84184695826419109</v>
      </c>
      <c r="L40" s="41">
        <f t="shared" si="2"/>
        <v>-202050</v>
      </c>
      <c r="M40" s="114">
        <v>6</v>
      </c>
      <c r="N40" s="115">
        <f t="shared" si="3"/>
        <v>1075510</v>
      </c>
      <c r="O40" s="115">
        <f t="shared" si="4"/>
        <v>0</v>
      </c>
      <c r="P40" s="113">
        <v>1278970</v>
      </c>
      <c r="Q40" s="71">
        <v>1076700</v>
      </c>
      <c r="R40" s="38">
        <f t="shared" si="18"/>
        <v>0.84184930060908392</v>
      </c>
      <c r="S40" s="41">
        <f t="shared" si="6"/>
        <v>-202270</v>
      </c>
      <c r="T40" s="35"/>
      <c r="U40" s="200">
        <v>1075900</v>
      </c>
      <c r="V40" s="197"/>
      <c r="W40" s="41"/>
      <c r="X40" s="35"/>
      <c r="Y40" s="50"/>
      <c r="Z40" s="38"/>
      <c r="AA40" s="41"/>
      <c r="AB40" s="35"/>
      <c r="AC40" s="200">
        <v>1075900</v>
      </c>
      <c r="AD40" s="38"/>
      <c r="AE40" s="41"/>
      <c r="AF40" s="35"/>
      <c r="AG40" s="200">
        <v>1075900</v>
      </c>
      <c r="AH40" s="38"/>
      <c r="AI40" s="41"/>
    </row>
    <row r="41" spans="2:35" ht="30" customHeight="1" x14ac:dyDescent="0.15">
      <c r="B41" s="269" t="s">
        <v>30</v>
      </c>
      <c r="C41" s="134" t="s">
        <v>7</v>
      </c>
      <c r="D41" s="21" t="s">
        <v>2</v>
      </c>
      <c r="E41" s="124" t="s">
        <v>8</v>
      </c>
      <c r="F41" s="118">
        <v>1310520</v>
      </c>
      <c r="G41" s="107">
        <v>1107020</v>
      </c>
      <c r="H41" s="108">
        <f t="shared" si="0"/>
        <v>0.84471812715563288</v>
      </c>
      <c r="I41" s="109">
        <v>1301190</v>
      </c>
      <c r="J41" s="47">
        <v>1099140</v>
      </c>
      <c r="K41" s="31">
        <f t="shared" si="1"/>
        <v>0.84471906485601644</v>
      </c>
      <c r="L41" s="39">
        <f t="shared" si="2"/>
        <v>-202050</v>
      </c>
      <c r="M41" s="6"/>
      <c r="N41" s="112">
        <f t="shared" si="3"/>
        <v>1099140</v>
      </c>
      <c r="O41" s="112">
        <f t="shared" si="4"/>
        <v>0</v>
      </c>
      <c r="P41" s="109">
        <v>1303940</v>
      </c>
      <c r="Q41" s="47">
        <v>1101460</v>
      </c>
      <c r="R41" s="31">
        <f t="shared" si="18"/>
        <v>0.84471678144699913</v>
      </c>
      <c r="S41" s="39">
        <f t="shared" si="6"/>
        <v>-202480</v>
      </c>
      <c r="T41" s="109">
        <v>1304190</v>
      </c>
      <c r="U41" s="47">
        <v>1101670</v>
      </c>
      <c r="V41" s="31">
        <f t="shared" ref="V41:V43" si="19">U41/T41</f>
        <v>0.8447158772878185</v>
      </c>
      <c r="W41" s="39">
        <f t="shared" si="10"/>
        <v>-202520</v>
      </c>
      <c r="X41" s="109"/>
      <c r="Y41" s="47"/>
      <c r="Z41" s="31"/>
      <c r="AA41" s="39"/>
      <c r="AB41" s="34">
        <v>1301240</v>
      </c>
      <c r="AC41" s="70">
        <v>1099180</v>
      </c>
      <c r="AD41" s="128">
        <f>AC41/AB41</f>
        <v>0.84471734653100117</v>
      </c>
      <c r="AE41" s="129">
        <f>AC41-AB41</f>
        <v>-202060</v>
      </c>
      <c r="AF41" s="34"/>
      <c r="AG41" s="205">
        <v>1100350</v>
      </c>
      <c r="AH41" s="202"/>
      <c r="AI41" s="129"/>
    </row>
    <row r="42" spans="2:35" ht="30" customHeight="1" x14ac:dyDescent="0.15">
      <c r="B42" s="269"/>
      <c r="C42" s="134" t="s">
        <v>15</v>
      </c>
      <c r="D42" s="19" t="s">
        <v>3</v>
      </c>
      <c r="E42" s="121" t="s">
        <v>8</v>
      </c>
      <c r="F42" s="116">
        <v>1305020</v>
      </c>
      <c r="G42" s="51">
        <v>1101520</v>
      </c>
      <c r="H42" s="44">
        <f t="shared" si="0"/>
        <v>0.84406369251045965</v>
      </c>
      <c r="I42" s="42">
        <v>1295720</v>
      </c>
      <c r="J42" s="47">
        <v>1093670</v>
      </c>
      <c r="K42" s="31">
        <f t="shared" si="1"/>
        <v>0.84406353224462072</v>
      </c>
      <c r="L42" s="39">
        <f t="shared" si="2"/>
        <v>-202050</v>
      </c>
      <c r="M42" s="6"/>
      <c r="N42" s="112">
        <f t="shared" si="3"/>
        <v>1093670</v>
      </c>
      <c r="O42" s="112">
        <f t="shared" si="4"/>
        <v>0</v>
      </c>
      <c r="P42" s="42">
        <v>1298470</v>
      </c>
      <c r="Q42" s="47">
        <v>1095990</v>
      </c>
      <c r="R42" s="31">
        <f t="shared" si="18"/>
        <v>0.84406262755396733</v>
      </c>
      <c r="S42" s="39">
        <f t="shared" si="6"/>
        <v>-202480</v>
      </c>
      <c r="T42" s="42">
        <v>1298710</v>
      </c>
      <c r="U42" s="47">
        <v>1096190</v>
      </c>
      <c r="V42" s="31">
        <f t="shared" si="19"/>
        <v>0.84406064479367993</v>
      </c>
      <c r="W42" s="39">
        <f t="shared" si="10"/>
        <v>-202520</v>
      </c>
      <c r="X42" s="42"/>
      <c r="Y42" s="47"/>
      <c r="Z42" s="31"/>
      <c r="AA42" s="39"/>
      <c r="AB42" s="32">
        <v>1295780</v>
      </c>
      <c r="AC42" s="47">
        <v>1093720</v>
      </c>
      <c r="AD42" s="88">
        <f t="shared" ref="AD42:AD43" si="20">AC42/AB42</f>
        <v>0.84406303539181038</v>
      </c>
      <c r="AE42" s="130">
        <f t="shared" ref="AE42:AE43" si="21">AC42-AB42</f>
        <v>-202060</v>
      </c>
      <c r="AF42" s="32"/>
      <c r="AG42" s="195">
        <v>1094880</v>
      </c>
      <c r="AH42" s="203"/>
      <c r="AI42" s="204"/>
    </row>
    <row r="43" spans="2:35" ht="30" customHeight="1" thickBot="1" x14ac:dyDescent="0.2">
      <c r="B43" s="270"/>
      <c r="C43" s="136"/>
      <c r="D43" s="26" t="s">
        <v>4</v>
      </c>
      <c r="E43" s="123" t="s">
        <v>8</v>
      </c>
      <c r="F43" s="117">
        <v>1305020</v>
      </c>
      <c r="G43" s="53">
        <v>1101520</v>
      </c>
      <c r="H43" s="46">
        <f t="shared" si="0"/>
        <v>0.84406369251045965</v>
      </c>
      <c r="I43" s="35">
        <v>1295720</v>
      </c>
      <c r="J43" s="71">
        <v>1093670</v>
      </c>
      <c r="K43" s="38">
        <f t="shared" si="1"/>
        <v>0.84406353224462072</v>
      </c>
      <c r="L43" s="41">
        <f t="shared" si="2"/>
        <v>-202050</v>
      </c>
      <c r="M43" s="114"/>
      <c r="N43" s="115">
        <f t="shared" si="3"/>
        <v>1093670</v>
      </c>
      <c r="O43" s="115">
        <f t="shared" si="4"/>
        <v>0</v>
      </c>
      <c r="P43" s="113">
        <v>1298470</v>
      </c>
      <c r="Q43" s="71">
        <v>1095990</v>
      </c>
      <c r="R43" s="38">
        <f t="shared" si="18"/>
        <v>0.84406262755396733</v>
      </c>
      <c r="S43" s="41">
        <f t="shared" si="6"/>
        <v>-202480</v>
      </c>
      <c r="T43" s="35">
        <v>1298710</v>
      </c>
      <c r="U43" s="71">
        <v>1096190</v>
      </c>
      <c r="V43" s="38">
        <f t="shared" si="19"/>
        <v>0.84406064479367993</v>
      </c>
      <c r="W43" s="41">
        <f t="shared" si="10"/>
        <v>-202520</v>
      </c>
      <c r="X43" s="35"/>
      <c r="Y43" s="71"/>
      <c r="Z43" s="38"/>
      <c r="AA43" s="41"/>
      <c r="AB43" s="35">
        <v>1295780</v>
      </c>
      <c r="AC43" s="71">
        <v>1093720</v>
      </c>
      <c r="AD43" s="38">
        <f t="shared" si="20"/>
        <v>0.84406303539181038</v>
      </c>
      <c r="AE43" s="41">
        <f t="shared" si="21"/>
        <v>-202060</v>
      </c>
      <c r="AF43" s="35"/>
      <c r="AG43" s="201">
        <v>1094880</v>
      </c>
      <c r="AH43" s="197"/>
      <c r="AI43" s="41"/>
    </row>
    <row r="44" spans="2:35" ht="21.75" customHeight="1" x14ac:dyDescent="0.15">
      <c r="B44" t="s">
        <v>19</v>
      </c>
      <c r="D44" s="55"/>
      <c r="E44" s="125"/>
      <c r="F44" s="58">
        <f>SUM(F11:F43)</f>
        <v>34249257</v>
      </c>
      <c r="G44" s="58">
        <f>SUM(G11:G43)</f>
        <v>28781487</v>
      </c>
      <c r="H44" s="59">
        <f>G44/F44</f>
        <v>0.84035361701423184</v>
      </c>
      <c r="I44" s="4">
        <f>SUM(I11:I43)</f>
        <v>34007330</v>
      </c>
      <c r="J44" s="126">
        <f>SUM(J11:J43)</f>
        <v>34912350</v>
      </c>
      <c r="K44" s="127">
        <f>J44/I44</f>
        <v>1.0266124979526472</v>
      </c>
      <c r="L44" s="73"/>
      <c r="M44" s="14">
        <f>SUM(M11:M43)</f>
        <v>24</v>
      </c>
      <c r="N44" s="4">
        <f t="shared" si="3"/>
        <v>34912350</v>
      </c>
      <c r="O44" s="4">
        <f t="shared" si="4"/>
        <v>0</v>
      </c>
      <c r="P44" s="4">
        <f>SUM(P11:P43)</f>
        <v>34066790</v>
      </c>
      <c r="Q44" s="126">
        <f>SUM(Q11:Q43)</f>
        <v>34962290</v>
      </c>
      <c r="R44" s="127">
        <f>Q44/P44</f>
        <v>1.0262865975925528</v>
      </c>
      <c r="S44" s="73"/>
      <c r="T44" s="4">
        <f>SUM(T11:T43)</f>
        <v>22925460</v>
      </c>
      <c r="U44" s="126">
        <f>SUM(U11:U43)</f>
        <v>34950690</v>
      </c>
      <c r="V44" s="127">
        <f>U44/T44</f>
        <v>1.5245360398439116</v>
      </c>
      <c r="W44" s="73"/>
      <c r="X44" s="4">
        <f>SUM(X11:X43)</f>
        <v>14706560</v>
      </c>
      <c r="Y44" s="126">
        <f>SUM(Y11:Y43)</f>
        <v>15405090</v>
      </c>
      <c r="Z44" s="127">
        <f>Y44/X44</f>
        <v>1.0474978512990121</v>
      </c>
      <c r="AA44" s="73"/>
      <c r="AB44" s="4">
        <f>SUM(AB11:AB43)</f>
        <v>11299110</v>
      </c>
      <c r="AC44" s="126">
        <f>SUM(AC11:AC43)</f>
        <v>34938880</v>
      </c>
      <c r="AD44" s="127">
        <f>AC44/AB44</f>
        <v>3.092179826552711</v>
      </c>
      <c r="AE44" s="73"/>
      <c r="AF44" s="4">
        <f>SUM(AF11:AF43)</f>
        <v>7407560</v>
      </c>
      <c r="AG44" s="126">
        <f>SUM(AG11:AG43)</f>
        <v>21919220</v>
      </c>
      <c r="AH44" s="127">
        <f>AG44/AF44</f>
        <v>2.9590337439048757</v>
      </c>
      <c r="AI44" s="73"/>
    </row>
    <row r="45" spans="2:35" x14ac:dyDescent="0.15">
      <c r="H45" s="60"/>
      <c r="K45" s="16"/>
      <c r="R45" s="16"/>
      <c r="V45" s="16"/>
      <c r="Z45" s="16"/>
      <c r="AD45" s="16"/>
      <c r="AH45" s="16"/>
    </row>
  </sheetData>
  <mergeCells count="20">
    <mergeCell ref="B20:B25"/>
    <mergeCell ref="B29:B37"/>
    <mergeCell ref="B38:B40"/>
    <mergeCell ref="B41:B43"/>
    <mergeCell ref="B26:B28"/>
    <mergeCell ref="B1:L1"/>
    <mergeCell ref="B6:B7"/>
    <mergeCell ref="C6:C7"/>
    <mergeCell ref="D6:D7"/>
    <mergeCell ref="E6:E7"/>
    <mergeCell ref="I6:L6"/>
    <mergeCell ref="F6:H6"/>
    <mergeCell ref="B8:B10"/>
    <mergeCell ref="B17:B19"/>
    <mergeCell ref="AB6:AE6"/>
    <mergeCell ref="AF6:AI6"/>
    <mergeCell ref="P6:S6"/>
    <mergeCell ref="T6:W6"/>
    <mergeCell ref="X6:AA6"/>
    <mergeCell ref="B11:B16"/>
  </mergeCells>
  <phoneticPr fontId="2" type="noConversion"/>
  <pageMargins left="0.19685039370078741" right="0.18" top="0.39370078740157483" bottom="0.24" header="0.23622047244094491" footer="0.15748031496062992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B1:M35"/>
  <sheetViews>
    <sheetView zoomScaleNormal="100" zoomScaleSheetLayoutView="75" workbookViewId="0">
      <selection activeCell="F15" sqref="F15"/>
    </sheetView>
  </sheetViews>
  <sheetFormatPr defaultRowHeight="13.5" x14ac:dyDescent="0.15"/>
  <cols>
    <col min="1" max="1" width="0.6640625" customWidth="1"/>
    <col min="2" max="2" width="14.21875" customWidth="1"/>
    <col min="3" max="3" width="15.5546875" customWidth="1"/>
    <col min="4" max="4" width="10.88671875" customWidth="1"/>
    <col min="5" max="5" width="10" style="1" customWidth="1"/>
    <col min="6" max="6" width="17.109375" customWidth="1"/>
    <col min="7" max="7" width="17.6640625" customWidth="1"/>
    <col min="8" max="8" width="13.44140625" customWidth="1"/>
    <col min="9" max="9" width="9.88671875" bestFit="1" customWidth="1"/>
    <col min="10" max="10" width="11.77734375" customWidth="1"/>
    <col min="11" max="12" width="8.88671875" customWidth="1"/>
  </cols>
  <sheetData>
    <row r="1" spans="2:11" ht="22.5" customHeight="1" x14ac:dyDescent="0.15">
      <c r="B1" s="255" t="s">
        <v>67</v>
      </c>
      <c r="C1" s="255"/>
      <c r="D1" s="255"/>
      <c r="E1" s="255"/>
      <c r="F1" s="255"/>
      <c r="G1" s="255"/>
      <c r="H1" s="255"/>
    </row>
    <row r="2" spans="2:11" ht="2.25" customHeight="1" x14ac:dyDescent="0.15">
      <c r="C2" s="2"/>
      <c r="D2" s="2"/>
      <c r="E2" s="3"/>
      <c r="F2" s="2"/>
      <c r="G2" s="2"/>
      <c r="H2" s="2"/>
    </row>
    <row r="3" spans="2:11" ht="21" customHeight="1" x14ac:dyDescent="0.15">
      <c r="B3" s="9" t="s">
        <v>38</v>
      </c>
      <c r="C3" s="9"/>
      <c r="D3" s="9"/>
      <c r="E3" s="10"/>
      <c r="F3" s="9"/>
      <c r="G3" s="11"/>
      <c r="H3" s="2"/>
    </row>
    <row r="4" spans="2:11" ht="21" customHeight="1" x14ac:dyDescent="0.15">
      <c r="B4" s="7" t="s">
        <v>12</v>
      </c>
      <c r="C4" s="7"/>
      <c r="D4" s="7"/>
      <c r="E4" s="8"/>
      <c r="F4" s="7"/>
      <c r="G4" s="2"/>
      <c r="H4" s="2"/>
    </row>
    <row r="5" spans="2:11" ht="15.75" customHeight="1" thickBot="1" x14ac:dyDescent="0.2">
      <c r="C5" s="2"/>
      <c r="D5" s="2"/>
      <c r="E5" s="3"/>
      <c r="F5" s="2"/>
      <c r="G5" s="2"/>
      <c r="H5" s="5" t="s">
        <v>14</v>
      </c>
    </row>
    <row r="6" spans="2:11" ht="27" customHeight="1" x14ac:dyDescent="0.15">
      <c r="B6" s="256" t="s">
        <v>6</v>
      </c>
      <c r="C6" s="260" t="s">
        <v>11</v>
      </c>
      <c r="D6" s="260" t="s">
        <v>1</v>
      </c>
      <c r="E6" s="275" t="s">
        <v>5</v>
      </c>
      <c r="F6" s="253" t="s">
        <v>13</v>
      </c>
      <c r="G6" s="251"/>
      <c r="H6" s="251"/>
      <c r="I6" s="252"/>
    </row>
    <row r="7" spans="2:11" ht="37.5" customHeight="1" thickBot="1" x14ac:dyDescent="0.2">
      <c r="B7" s="277"/>
      <c r="C7" s="274"/>
      <c r="D7" s="274"/>
      <c r="E7" s="276"/>
      <c r="F7" s="30" t="s">
        <v>22</v>
      </c>
      <c r="G7" s="30" t="s">
        <v>37</v>
      </c>
      <c r="H7" s="63" t="s">
        <v>0</v>
      </c>
      <c r="I7" s="43" t="s">
        <v>17</v>
      </c>
    </row>
    <row r="8" spans="2:11" ht="25.15" customHeight="1" thickTop="1" x14ac:dyDescent="0.15">
      <c r="B8" s="282" t="s">
        <v>24</v>
      </c>
      <c r="C8" s="28" t="s">
        <v>7</v>
      </c>
      <c r="D8" s="74" t="s">
        <v>2</v>
      </c>
      <c r="E8" s="75" t="s">
        <v>8</v>
      </c>
      <c r="F8" s="76">
        <v>1195670</v>
      </c>
      <c r="G8" s="77">
        <v>993620</v>
      </c>
      <c r="H8" s="78">
        <f t="shared" ref="H8:H34" si="0">G8/F8</f>
        <v>0.83101524668177673</v>
      </c>
      <c r="I8" s="79">
        <f t="shared" ref="I8:I13" si="1">G8-F8</f>
        <v>-202050</v>
      </c>
      <c r="J8" s="4"/>
      <c r="K8" s="4"/>
    </row>
    <row r="9" spans="2:11" ht="25.15" customHeight="1" x14ac:dyDescent="0.15">
      <c r="B9" s="254"/>
      <c r="C9" s="18" t="s">
        <v>9</v>
      </c>
      <c r="D9" s="19" t="s">
        <v>3</v>
      </c>
      <c r="E9" s="20" t="s">
        <v>8</v>
      </c>
      <c r="F9" s="32">
        <v>1190210</v>
      </c>
      <c r="G9" s="61">
        <v>988160</v>
      </c>
      <c r="H9" s="64">
        <f t="shared" si="0"/>
        <v>0.83024004167331811</v>
      </c>
      <c r="I9" s="65">
        <f t="shared" si="1"/>
        <v>-202050</v>
      </c>
      <c r="J9" s="4"/>
      <c r="K9" s="4"/>
    </row>
    <row r="10" spans="2:11" ht="25.15" customHeight="1" x14ac:dyDescent="0.15">
      <c r="B10" s="254"/>
      <c r="C10" s="18"/>
      <c r="D10" s="22" t="s">
        <v>4</v>
      </c>
      <c r="E10" s="23" t="s">
        <v>8</v>
      </c>
      <c r="F10" s="33">
        <v>1190210</v>
      </c>
      <c r="G10" s="61">
        <v>988160</v>
      </c>
      <c r="H10" s="64">
        <f t="shared" si="0"/>
        <v>0.83024004167331811</v>
      </c>
      <c r="I10" s="65">
        <f t="shared" si="1"/>
        <v>-202050</v>
      </c>
      <c r="J10" s="4"/>
      <c r="K10" s="4"/>
    </row>
    <row r="11" spans="2:11" ht="25.15" customHeight="1" x14ac:dyDescent="0.15">
      <c r="B11" s="254"/>
      <c r="C11" s="24" t="s">
        <v>7</v>
      </c>
      <c r="D11" s="19" t="s">
        <v>2</v>
      </c>
      <c r="E11" s="20" t="s">
        <v>8</v>
      </c>
      <c r="F11" s="32">
        <v>1239380</v>
      </c>
      <c r="G11" s="61">
        <v>1037330</v>
      </c>
      <c r="H11" s="64">
        <f t="shared" si="0"/>
        <v>0.83697493908244447</v>
      </c>
      <c r="I11" s="65">
        <f t="shared" si="1"/>
        <v>-202050</v>
      </c>
      <c r="J11" s="4"/>
      <c r="K11" s="4"/>
    </row>
    <row r="12" spans="2:11" ht="25.15" customHeight="1" x14ac:dyDescent="0.15">
      <c r="B12" s="254"/>
      <c r="C12" s="18" t="s">
        <v>10</v>
      </c>
      <c r="D12" s="19" t="s">
        <v>3</v>
      </c>
      <c r="E12" s="20" t="s">
        <v>8</v>
      </c>
      <c r="F12" s="32">
        <v>1233900</v>
      </c>
      <c r="G12" s="61">
        <v>1031850</v>
      </c>
      <c r="H12" s="64">
        <f t="shared" si="0"/>
        <v>0.83625091174325306</v>
      </c>
      <c r="I12" s="65">
        <f t="shared" si="1"/>
        <v>-202050</v>
      </c>
      <c r="J12" s="4"/>
      <c r="K12" s="4"/>
    </row>
    <row r="13" spans="2:11" ht="25.15" customHeight="1" thickBot="1" x14ac:dyDescent="0.2">
      <c r="B13" s="283"/>
      <c r="C13" s="80"/>
      <c r="D13" s="81" t="s">
        <v>4</v>
      </c>
      <c r="E13" s="82" t="s">
        <v>8</v>
      </c>
      <c r="F13" s="83">
        <v>1233900</v>
      </c>
      <c r="G13" s="84">
        <v>1031850</v>
      </c>
      <c r="H13" s="85">
        <f t="shared" si="0"/>
        <v>0.83625091174325306</v>
      </c>
      <c r="I13" s="86">
        <f t="shared" si="1"/>
        <v>-202050</v>
      </c>
      <c r="J13" s="4"/>
      <c r="K13" s="4"/>
    </row>
    <row r="14" spans="2:11" ht="25.15" customHeight="1" thickTop="1" x14ac:dyDescent="0.15">
      <c r="B14" s="282" t="s">
        <v>25</v>
      </c>
      <c r="C14" s="28" t="s">
        <v>7</v>
      </c>
      <c r="D14" s="74" t="s">
        <v>2</v>
      </c>
      <c r="E14" s="75" t="s">
        <v>8</v>
      </c>
      <c r="F14" s="76">
        <v>1213930</v>
      </c>
      <c r="G14" s="77">
        <v>1011860</v>
      </c>
      <c r="H14" s="78">
        <f t="shared" si="0"/>
        <v>0.83354064896657964</v>
      </c>
      <c r="I14" s="79">
        <f t="shared" ref="I14:I19" si="2">G14-F14</f>
        <v>-202070</v>
      </c>
      <c r="J14" s="4"/>
      <c r="K14" s="4"/>
    </row>
    <row r="15" spans="2:11" ht="25.15" customHeight="1" x14ac:dyDescent="0.15">
      <c r="B15" s="254"/>
      <c r="C15" s="18" t="s">
        <v>9</v>
      </c>
      <c r="D15" s="19" t="s">
        <v>3</v>
      </c>
      <c r="E15" s="20" t="s">
        <v>8</v>
      </c>
      <c r="F15" s="32">
        <v>1208470</v>
      </c>
      <c r="G15" s="61">
        <v>1006400</v>
      </c>
      <c r="H15" s="64">
        <f t="shared" si="0"/>
        <v>0.83278856736203632</v>
      </c>
      <c r="I15" s="65">
        <f t="shared" si="2"/>
        <v>-202070</v>
      </c>
      <c r="J15" s="4"/>
      <c r="K15" s="4"/>
    </row>
    <row r="16" spans="2:11" ht="25.15" customHeight="1" x14ac:dyDescent="0.15">
      <c r="B16" s="254"/>
      <c r="C16" s="18"/>
      <c r="D16" s="22" t="s">
        <v>4</v>
      </c>
      <c r="E16" s="23" t="s">
        <v>8</v>
      </c>
      <c r="F16" s="33">
        <v>1208470</v>
      </c>
      <c r="G16" s="61">
        <v>1006400</v>
      </c>
      <c r="H16" s="64">
        <f t="shared" si="0"/>
        <v>0.83278856736203632</v>
      </c>
      <c r="I16" s="65">
        <f t="shared" si="2"/>
        <v>-202070</v>
      </c>
      <c r="J16" s="4"/>
      <c r="K16" s="4"/>
    </row>
    <row r="17" spans="2:11" ht="25.15" customHeight="1" x14ac:dyDescent="0.15">
      <c r="B17" s="254"/>
      <c r="C17" s="24" t="s">
        <v>7</v>
      </c>
      <c r="D17" s="19" t="s">
        <v>2</v>
      </c>
      <c r="E17" s="20" t="s">
        <v>8</v>
      </c>
      <c r="F17" s="32">
        <v>1257630</v>
      </c>
      <c r="G17" s="61">
        <v>1055560</v>
      </c>
      <c r="H17" s="64">
        <f t="shared" si="0"/>
        <v>0.8393247616548587</v>
      </c>
      <c r="I17" s="65">
        <f t="shared" si="2"/>
        <v>-202070</v>
      </c>
      <c r="J17" s="4"/>
      <c r="K17" s="4"/>
    </row>
    <row r="18" spans="2:11" ht="25.15" customHeight="1" x14ac:dyDescent="0.15">
      <c r="B18" s="254"/>
      <c r="C18" s="18" t="s">
        <v>10</v>
      </c>
      <c r="D18" s="19" t="s">
        <v>3</v>
      </c>
      <c r="E18" s="20" t="s">
        <v>8</v>
      </c>
      <c r="F18" s="32">
        <v>1252160</v>
      </c>
      <c r="G18" s="61">
        <v>1050090</v>
      </c>
      <c r="H18" s="64">
        <f t="shared" si="0"/>
        <v>0.83862285969844108</v>
      </c>
      <c r="I18" s="65">
        <f t="shared" si="2"/>
        <v>-202070</v>
      </c>
      <c r="J18" s="4"/>
      <c r="K18" s="4"/>
    </row>
    <row r="19" spans="2:11" ht="25.15" customHeight="1" thickBot="1" x14ac:dyDescent="0.2">
      <c r="B19" s="283"/>
      <c r="C19" s="80"/>
      <c r="D19" s="81" t="s">
        <v>4</v>
      </c>
      <c r="E19" s="82" t="s">
        <v>8</v>
      </c>
      <c r="F19" s="83">
        <v>1252160</v>
      </c>
      <c r="G19" s="84">
        <v>1050090</v>
      </c>
      <c r="H19" s="85">
        <f t="shared" si="0"/>
        <v>0.83862285969844108</v>
      </c>
      <c r="I19" s="86">
        <f t="shared" si="2"/>
        <v>-202070</v>
      </c>
      <c r="J19" s="4"/>
      <c r="K19" s="4"/>
    </row>
    <row r="20" spans="2:11" ht="25.15" customHeight="1" thickTop="1" x14ac:dyDescent="0.15">
      <c r="B20" s="284" t="s">
        <v>26</v>
      </c>
      <c r="C20" s="28" t="s">
        <v>7</v>
      </c>
      <c r="D20" s="74" t="s">
        <v>2</v>
      </c>
      <c r="E20" s="75" t="s">
        <v>8</v>
      </c>
      <c r="F20" s="76">
        <v>1248890</v>
      </c>
      <c r="G20" s="77">
        <v>1049770</v>
      </c>
      <c r="H20" s="78">
        <f t="shared" si="0"/>
        <v>0.84056241942845245</v>
      </c>
      <c r="I20" s="79">
        <f t="shared" ref="I20:I34" si="3">G20-F20</f>
        <v>-199120</v>
      </c>
      <c r="J20" s="4"/>
      <c r="K20" s="4"/>
    </row>
    <row r="21" spans="2:11" ht="25.15" customHeight="1" x14ac:dyDescent="0.15">
      <c r="B21" s="285"/>
      <c r="C21" s="18" t="s">
        <v>9</v>
      </c>
      <c r="D21" s="19" t="s">
        <v>3</v>
      </c>
      <c r="E21" s="20" t="s">
        <v>8</v>
      </c>
      <c r="F21" s="32">
        <v>1243430</v>
      </c>
      <c r="G21" s="61">
        <v>1044310</v>
      </c>
      <c r="H21" s="64">
        <f t="shared" si="0"/>
        <v>0.83986231633465491</v>
      </c>
      <c r="I21" s="67">
        <f t="shared" si="3"/>
        <v>-199120</v>
      </c>
      <c r="J21" s="4"/>
      <c r="K21" s="4"/>
    </row>
    <row r="22" spans="2:11" ht="25.15" customHeight="1" x14ac:dyDescent="0.15">
      <c r="B22" s="285"/>
      <c r="C22" s="18"/>
      <c r="D22" s="22" t="s">
        <v>4</v>
      </c>
      <c r="E22" s="23" t="s">
        <v>8</v>
      </c>
      <c r="F22" s="33">
        <v>1243430</v>
      </c>
      <c r="G22" s="61">
        <v>1044310</v>
      </c>
      <c r="H22" s="64">
        <f t="shared" si="0"/>
        <v>0.83986231633465491</v>
      </c>
      <c r="I22" s="67">
        <f t="shared" si="3"/>
        <v>-199120</v>
      </c>
      <c r="J22" s="4"/>
      <c r="K22" s="4"/>
    </row>
    <row r="23" spans="2:11" ht="25.15" customHeight="1" x14ac:dyDescent="0.15">
      <c r="B23" s="285"/>
      <c r="C23" s="22" t="s">
        <v>7</v>
      </c>
      <c r="D23" s="19" t="s">
        <v>2</v>
      </c>
      <c r="E23" s="20" t="s">
        <v>8</v>
      </c>
      <c r="F23" s="32">
        <v>1292600</v>
      </c>
      <c r="G23" s="61">
        <v>1093470</v>
      </c>
      <c r="H23" s="64">
        <f t="shared" si="0"/>
        <v>0.84594615503636084</v>
      </c>
      <c r="I23" s="67">
        <f t="shared" si="3"/>
        <v>-199130</v>
      </c>
      <c r="J23" s="4"/>
      <c r="K23" s="4"/>
    </row>
    <row r="24" spans="2:11" ht="25.15" customHeight="1" x14ac:dyDescent="0.15">
      <c r="B24" s="285"/>
      <c r="C24" s="18" t="s">
        <v>10</v>
      </c>
      <c r="D24" s="19" t="s">
        <v>3</v>
      </c>
      <c r="E24" s="20" t="s">
        <v>8</v>
      </c>
      <c r="F24" s="32">
        <v>1287120</v>
      </c>
      <c r="G24" s="61">
        <v>1088000</v>
      </c>
      <c r="H24" s="64">
        <f t="shared" si="0"/>
        <v>0.84529802970973955</v>
      </c>
      <c r="I24" s="67">
        <f t="shared" si="3"/>
        <v>-199120</v>
      </c>
      <c r="J24" s="4"/>
      <c r="K24" s="4"/>
    </row>
    <row r="25" spans="2:11" ht="25.15" customHeight="1" x14ac:dyDescent="0.15">
      <c r="B25" s="285"/>
      <c r="C25" s="18"/>
      <c r="D25" s="22" t="s">
        <v>4</v>
      </c>
      <c r="E25" s="23" t="s">
        <v>8</v>
      </c>
      <c r="F25" s="33">
        <v>1287120</v>
      </c>
      <c r="G25" s="61">
        <v>1088000</v>
      </c>
      <c r="H25" s="64">
        <f t="shared" si="0"/>
        <v>0.84529802970973955</v>
      </c>
      <c r="I25" s="67">
        <f t="shared" si="3"/>
        <v>-199120</v>
      </c>
      <c r="J25" s="4"/>
      <c r="K25" s="4"/>
    </row>
    <row r="26" spans="2:11" ht="25.15" customHeight="1" x14ac:dyDescent="0.15">
      <c r="B26" s="285"/>
      <c r="C26" s="22" t="s">
        <v>7</v>
      </c>
      <c r="D26" s="19" t="s">
        <v>2</v>
      </c>
      <c r="E26" s="20" t="s">
        <v>8</v>
      </c>
      <c r="F26" s="32">
        <v>1336270</v>
      </c>
      <c r="G26" s="61">
        <v>1137150</v>
      </c>
      <c r="H26" s="64">
        <f t="shared" si="0"/>
        <v>0.85098819849281959</v>
      </c>
      <c r="I26" s="67">
        <f t="shared" si="3"/>
        <v>-199120</v>
      </c>
      <c r="J26" s="4"/>
      <c r="K26" s="4"/>
    </row>
    <row r="27" spans="2:11" ht="25.15" customHeight="1" x14ac:dyDescent="0.15">
      <c r="B27" s="285"/>
      <c r="C27" s="18" t="s">
        <v>15</v>
      </c>
      <c r="D27" s="19" t="s">
        <v>3</v>
      </c>
      <c r="E27" s="20" t="s">
        <v>8</v>
      </c>
      <c r="F27" s="32">
        <v>1330810</v>
      </c>
      <c r="G27" s="61">
        <v>1131690</v>
      </c>
      <c r="H27" s="64">
        <f t="shared" si="0"/>
        <v>0.85037683816622955</v>
      </c>
      <c r="I27" s="67">
        <f t="shared" si="3"/>
        <v>-199120</v>
      </c>
      <c r="J27" s="4"/>
      <c r="K27" s="4"/>
    </row>
    <row r="28" spans="2:11" ht="25.15" customHeight="1" thickBot="1" x14ac:dyDescent="0.2">
      <c r="B28" s="286"/>
      <c r="C28" s="80"/>
      <c r="D28" s="81" t="s">
        <v>4</v>
      </c>
      <c r="E28" s="82" t="s">
        <v>8</v>
      </c>
      <c r="F28" s="83">
        <v>1330810</v>
      </c>
      <c r="G28" s="84">
        <v>1131690</v>
      </c>
      <c r="H28" s="85">
        <f t="shared" si="0"/>
        <v>0.85037683816622955</v>
      </c>
      <c r="I28" s="87">
        <f t="shared" si="3"/>
        <v>-199120</v>
      </c>
      <c r="K28" s="4"/>
    </row>
    <row r="29" spans="2:11" ht="25.15" customHeight="1" thickTop="1" x14ac:dyDescent="0.15">
      <c r="B29" s="278" t="s">
        <v>23</v>
      </c>
      <c r="C29" s="28" t="s">
        <v>7</v>
      </c>
      <c r="D29" s="74" t="s">
        <v>2</v>
      </c>
      <c r="E29" s="75" t="s">
        <v>8</v>
      </c>
      <c r="F29" s="76">
        <v>1283010</v>
      </c>
      <c r="G29" s="77">
        <v>1080960</v>
      </c>
      <c r="H29" s="78">
        <f t="shared" si="0"/>
        <v>0.84251876446793084</v>
      </c>
      <c r="I29" s="79">
        <f t="shared" si="3"/>
        <v>-202050</v>
      </c>
      <c r="K29" s="4"/>
    </row>
    <row r="30" spans="2:11" ht="25.15" customHeight="1" x14ac:dyDescent="0.15">
      <c r="B30" s="279"/>
      <c r="C30" s="18" t="s">
        <v>15</v>
      </c>
      <c r="D30" s="19" t="s">
        <v>3</v>
      </c>
      <c r="E30" s="20" t="s">
        <v>8</v>
      </c>
      <c r="F30" s="32">
        <v>1277560</v>
      </c>
      <c r="G30" s="61">
        <v>1075510</v>
      </c>
      <c r="H30" s="64">
        <f t="shared" si="0"/>
        <v>0.84184695826419109</v>
      </c>
      <c r="I30" s="67">
        <f t="shared" si="3"/>
        <v>-202050</v>
      </c>
      <c r="K30" s="4"/>
    </row>
    <row r="31" spans="2:11" ht="25.15" customHeight="1" thickBot="1" x14ac:dyDescent="0.2">
      <c r="B31" s="280"/>
      <c r="C31" s="80"/>
      <c r="D31" s="81" t="s">
        <v>4</v>
      </c>
      <c r="E31" s="82" t="s">
        <v>8</v>
      </c>
      <c r="F31" s="83">
        <v>1277560</v>
      </c>
      <c r="G31" s="84">
        <v>1075510</v>
      </c>
      <c r="H31" s="85">
        <f t="shared" si="0"/>
        <v>0.84184695826419109</v>
      </c>
      <c r="I31" s="87">
        <f t="shared" si="3"/>
        <v>-202050</v>
      </c>
      <c r="K31" s="4"/>
    </row>
    <row r="32" spans="2:11" ht="25.15" customHeight="1" thickTop="1" x14ac:dyDescent="0.15">
      <c r="B32" s="279" t="s">
        <v>16</v>
      </c>
      <c r="C32" s="18" t="s">
        <v>7</v>
      </c>
      <c r="D32" s="21" t="s">
        <v>2</v>
      </c>
      <c r="E32" s="29" t="s">
        <v>8</v>
      </c>
      <c r="F32" s="36">
        <v>1301190</v>
      </c>
      <c r="G32" s="62">
        <v>1099140</v>
      </c>
      <c r="H32" s="64">
        <f t="shared" si="0"/>
        <v>0.84471906485601644</v>
      </c>
      <c r="I32" s="67">
        <f t="shared" si="3"/>
        <v>-202050</v>
      </c>
      <c r="K32" s="4"/>
    </row>
    <row r="33" spans="2:13" ht="25.15" customHeight="1" x14ac:dyDescent="0.15">
      <c r="B33" s="279"/>
      <c r="C33" s="18" t="s">
        <v>15</v>
      </c>
      <c r="D33" s="19" t="s">
        <v>3</v>
      </c>
      <c r="E33" s="20" t="s">
        <v>8</v>
      </c>
      <c r="F33" s="32">
        <v>1295720</v>
      </c>
      <c r="G33" s="61">
        <v>1093670</v>
      </c>
      <c r="H33" s="64">
        <f t="shared" si="0"/>
        <v>0.84406353224462072</v>
      </c>
      <c r="I33" s="67">
        <f t="shared" si="3"/>
        <v>-202050</v>
      </c>
      <c r="K33" s="4"/>
    </row>
    <row r="34" spans="2:13" ht="25.15" customHeight="1" thickBot="1" x14ac:dyDescent="0.2">
      <c r="B34" s="281"/>
      <c r="C34" s="25"/>
      <c r="D34" s="26" t="s">
        <v>4</v>
      </c>
      <c r="E34" s="27" t="s">
        <v>8</v>
      </c>
      <c r="F34" s="35">
        <v>1295720</v>
      </c>
      <c r="G34" s="57">
        <v>1093670</v>
      </c>
      <c r="H34" s="68">
        <f t="shared" si="0"/>
        <v>0.84406353224462072</v>
      </c>
      <c r="I34" s="66">
        <f t="shared" si="3"/>
        <v>-202050</v>
      </c>
      <c r="K34" s="4"/>
    </row>
    <row r="35" spans="2:13" ht="21.75" customHeight="1" x14ac:dyDescent="0.15">
      <c r="F35" s="4">
        <f>SUM(F8:F34)</f>
        <v>34007330</v>
      </c>
      <c r="G35" s="4">
        <f>SUM(G8:G34)</f>
        <v>28578220</v>
      </c>
      <c r="H35" s="56"/>
      <c r="I35" s="72">
        <f>G35-F35</f>
        <v>-5429110</v>
      </c>
      <c r="M35" t="e">
        <f>#REF!/F35</f>
        <v>#REF!</v>
      </c>
    </row>
  </sheetData>
  <mergeCells count="11">
    <mergeCell ref="B29:B31"/>
    <mergeCell ref="B32:B34"/>
    <mergeCell ref="B8:B13"/>
    <mergeCell ref="B14:B19"/>
    <mergeCell ref="B20:B28"/>
    <mergeCell ref="B1:H1"/>
    <mergeCell ref="C6:C7"/>
    <mergeCell ref="D6:D7"/>
    <mergeCell ref="E6:E7"/>
    <mergeCell ref="B6:B7"/>
    <mergeCell ref="F6:I6"/>
  </mergeCells>
  <phoneticPr fontId="2" type="noConversion"/>
  <pageMargins left="0.19685039370078741" right="0.19685039370078741" top="0.39370078740157483" bottom="0.23622047244094491" header="0.23622047244094491" footer="0.15748031496062992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B1:M26"/>
  <sheetViews>
    <sheetView zoomScaleNormal="100" zoomScaleSheetLayoutView="75" workbookViewId="0">
      <selection activeCell="F11" sqref="F11"/>
    </sheetView>
  </sheetViews>
  <sheetFormatPr defaultRowHeight="13.5" x14ac:dyDescent="0.15"/>
  <cols>
    <col min="1" max="1" width="0.6640625" customWidth="1"/>
    <col min="2" max="2" width="14.21875" customWidth="1"/>
    <col min="3" max="3" width="15.5546875" customWidth="1"/>
    <col min="4" max="4" width="10.88671875" customWidth="1"/>
    <col min="5" max="5" width="10" style="12" customWidth="1"/>
    <col min="6" max="6" width="17.109375" customWidth="1"/>
    <col min="7" max="7" width="17.6640625" customWidth="1"/>
    <col min="8" max="8" width="13.44140625" customWidth="1"/>
    <col min="9" max="9" width="9.88671875" bestFit="1" customWidth="1"/>
    <col min="10" max="10" width="11.77734375" customWidth="1"/>
    <col min="11" max="12" width="8.88671875" customWidth="1"/>
  </cols>
  <sheetData>
    <row r="1" spans="2:11" ht="22.5" customHeight="1" x14ac:dyDescent="0.15">
      <c r="B1" s="255" t="s">
        <v>68</v>
      </c>
      <c r="C1" s="255"/>
      <c r="D1" s="255"/>
      <c r="E1" s="255"/>
      <c r="F1" s="255"/>
      <c r="G1" s="255"/>
      <c r="H1" s="255"/>
    </row>
    <row r="2" spans="2:11" ht="2.25" customHeight="1" x14ac:dyDescent="0.15">
      <c r="C2" s="2"/>
      <c r="D2" s="2"/>
      <c r="E2" s="3"/>
      <c r="F2" s="2"/>
      <c r="G2" s="2"/>
      <c r="H2" s="2"/>
    </row>
    <row r="3" spans="2:11" ht="21" customHeight="1" x14ac:dyDescent="0.15">
      <c r="B3" s="9" t="str">
        <f>'계약금액 변경내용(한국철강)'!B3</f>
        <v>* 조정기준일 : 2022. 8. 8.</v>
      </c>
      <c r="C3" s="9"/>
      <c r="D3" s="9"/>
      <c r="E3" s="10"/>
      <c r="F3" s="9"/>
      <c r="G3" s="11"/>
      <c r="H3" s="2"/>
    </row>
    <row r="4" spans="2:11" ht="21" customHeight="1" x14ac:dyDescent="0.15">
      <c r="B4" s="7" t="s">
        <v>12</v>
      </c>
      <c r="C4" s="7"/>
      <c r="D4" s="7"/>
      <c r="E4" s="8"/>
      <c r="F4" s="7"/>
      <c r="G4" s="2"/>
      <c r="H4" s="2"/>
    </row>
    <row r="5" spans="2:11" ht="15.75" customHeight="1" thickBot="1" x14ac:dyDescent="0.2">
      <c r="C5" s="2"/>
      <c r="D5" s="2"/>
      <c r="E5" s="3"/>
      <c r="F5" s="2"/>
      <c r="G5" s="2"/>
      <c r="H5" s="5" t="s">
        <v>14</v>
      </c>
    </row>
    <row r="6" spans="2:11" ht="27" customHeight="1" x14ac:dyDescent="0.15">
      <c r="B6" s="256" t="s">
        <v>6</v>
      </c>
      <c r="C6" s="260" t="s">
        <v>11</v>
      </c>
      <c r="D6" s="260" t="s">
        <v>1</v>
      </c>
      <c r="E6" s="275" t="s">
        <v>5</v>
      </c>
      <c r="F6" s="253" t="s">
        <v>13</v>
      </c>
      <c r="G6" s="251"/>
      <c r="H6" s="251"/>
      <c r="I6" s="252"/>
    </row>
    <row r="7" spans="2:11" ht="37.5" customHeight="1" thickBot="1" x14ac:dyDescent="0.2">
      <c r="B7" s="277"/>
      <c r="C7" s="274"/>
      <c r="D7" s="274"/>
      <c r="E7" s="276"/>
      <c r="F7" s="30" t="s">
        <v>22</v>
      </c>
      <c r="G7" s="30" t="str">
        <f>'계약금액 변경내용(한국철강)'!G7</f>
        <v>수정 계약(B)
('22. 8. 8.)</v>
      </c>
      <c r="H7" s="63" t="s">
        <v>0</v>
      </c>
      <c r="I7" s="43" t="s">
        <v>17</v>
      </c>
    </row>
    <row r="8" spans="2:11" ht="25.15" customHeight="1" thickTop="1" x14ac:dyDescent="0.15">
      <c r="B8" s="282" t="s">
        <v>24</v>
      </c>
      <c r="C8" s="28" t="s">
        <v>7</v>
      </c>
      <c r="D8" s="74" t="s">
        <v>2</v>
      </c>
      <c r="E8" s="75" t="s">
        <v>8</v>
      </c>
      <c r="F8" s="76">
        <v>1195670</v>
      </c>
      <c r="G8" s="77">
        <v>993620</v>
      </c>
      <c r="H8" s="78">
        <f t="shared" ref="H8:H25" si="0">G8/F8</f>
        <v>0.83101524668177673</v>
      </c>
      <c r="I8" s="79">
        <f t="shared" ref="I8:I25" si="1">G8-F8</f>
        <v>-202050</v>
      </c>
      <c r="J8" s="4"/>
      <c r="K8" s="4"/>
    </row>
    <row r="9" spans="2:11" ht="25.15" customHeight="1" x14ac:dyDescent="0.15">
      <c r="B9" s="254"/>
      <c r="C9" s="18" t="s">
        <v>9</v>
      </c>
      <c r="D9" s="19" t="s">
        <v>3</v>
      </c>
      <c r="E9" s="20" t="s">
        <v>8</v>
      </c>
      <c r="F9" s="32">
        <v>1190210</v>
      </c>
      <c r="G9" s="61">
        <v>988160</v>
      </c>
      <c r="H9" s="64">
        <f t="shared" si="0"/>
        <v>0.83024004167331811</v>
      </c>
      <c r="I9" s="65">
        <f t="shared" si="1"/>
        <v>-202050</v>
      </c>
      <c r="J9" s="4"/>
      <c r="K9" s="4"/>
    </row>
    <row r="10" spans="2:11" ht="25.15" customHeight="1" x14ac:dyDescent="0.15">
      <c r="B10" s="254"/>
      <c r="C10" s="18"/>
      <c r="D10" s="22" t="s">
        <v>4</v>
      </c>
      <c r="E10" s="23" t="s">
        <v>8</v>
      </c>
      <c r="F10" s="33">
        <v>1190210</v>
      </c>
      <c r="G10" s="61">
        <v>988160</v>
      </c>
      <c r="H10" s="64">
        <f t="shared" si="0"/>
        <v>0.83024004167331811</v>
      </c>
      <c r="I10" s="65">
        <f t="shared" si="1"/>
        <v>-202050</v>
      </c>
      <c r="J10" s="4"/>
      <c r="K10" s="4"/>
    </row>
    <row r="11" spans="2:11" ht="25.15" customHeight="1" x14ac:dyDescent="0.15">
      <c r="B11" s="254"/>
      <c r="C11" s="24" t="s">
        <v>7</v>
      </c>
      <c r="D11" s="19" t="s">
        <v>2</v>
      </c>
      <c r="E11" s="20" t="s">
        <v>8</v>
      </c>
      <c r="F11" s="32">
        <v>1239380</v>
      </c>
      <c r="G11" s="61">
        <v>1037330</v>
      </c>
      <c r="H11" s="64">
        <f t="shared" si="0"/>
        <v>0.83697493908244447</v>
      </c>
      <c r="I11" s="65">
        <f t="shared" si="1"/>
        <v>-202050</v>
      </c>
      <c r="J11" s="4"/>
      <c r="K11" s="4"/>
    </row>
    <row r="12" spans="2:11" ht="25.15" customHeight="1" x14ac:dyDescent="0.15">
      <c r="B12" s="254"/>
      <c r="C12" s="18" t="s">
        <v>10</v>
      </c>
      <c r="D12" s="19" t="s">
        <v>3</v>
      </c>
      <c r="E12" s="20" t="s">
        <v>8</v>
      </c>
      <c r="F12" s="32">
        <v>1233900</v>
      </c>
      <c r="G12" s="61">
        <v>1031850</v>
      </c>
      <c r="H12" s="64">
        <f t="shared" si="0"/>
        <v>0.83625091174325306</v>
      </c>
      <c r="I12" s="65">
        <f t="shared" si="1"/>
        <v>-202050</v>
      </c>
      <c r="J12" s="4"/>
      <c r="K12" s="4"/>
    </row>
    <row r="13" spans="2:11" ht="25.15" customHeight="1" thickBot="1" x14ac:dyDescent="0.2">
      <c r="B13" s="283"/>
      <c r="C13" s="80"/>
      <c r="D13" s="81" t="s">
        <v>4</v>
      </c>
      <c r="E13" s="82" t="s">
        <v>8</v>
      </c>
      <c r="F13" s="83">
        <v>1233900</v>
      </c>
      <c r="G13" s="84">
        <v>1031850</v>
      </c>
      <c r="H13" s="85">
        <f t="shared" si="0"/>
        <v>0.83625091174325306</v>
      </c>
      <c r="I13" s="86">
        <f t="shared" si="1"/>
        <v>-202050</v>
      </c>
      <c r="J13" s="4"/>
      <c r="K13" s="4"/>
    </row>
    <row r="14" spans="2:11" ht="25.15" customHeight="1" thickTop="1" x14ac:dyDescent="0.15">
      <c r="B14" s="282" t="s">
        <v>25</v>
      </c>
      <c r="C14" s="28" t="s">
        <v>7</v>
      </c>
      <c r="D14" s="74" t="s">
        <v>2</v>
      </c>
      <c r="E14" s="75" t="s">
        <v>8</v>
      </c>
      <c r="F14" s="76">
        <v>1213930</v>
      </c>
      <c r="G14" s="77">
        <v>1011860</v>
      </c>
      <c r="H14" s="78">
        <f t="shared" si="0"/>
        <v>0.83354064896657964</v>
      </c>
      <c r="I14" s="79">
        <f t="shared" si="1"/>
        <v>-202070</v>
      </c>
      <c r="J14" s="4"/>
      <c r="K14" s="4"/>
    </row>
    <row r="15" spans="2:11" ht="25.15" customHeight="1" x14ac:dyDescent="0.15">
      <c r="B15" s="254"/>
      <c r="C15" s="18" t="s">
        <v>9</v>
      </c>
      <c r="D15" s="19" t="s">
        <v>3</v>
      </c>
      <c r="E15" s="20" t="s">
        <v>8</v>
      </c>
      <c r="F15" s="32">
        <v>1208470</v>
      </c>
      <c r="G15" s="61">
        <v>1006400</v>
      </c>
      <c r="H15" s="64">
        <f t="shared" si="0"/>
        <v>0.83278856736203632</v>
      </c>
      <c r="I15" s="65">
        <f t="shared" si="1"/>
        <v>-202070</v>
      </c>
      <c r="J15" s="4"/>
      <c r="K15" s="4"/>
    </row>
    <row r="16" spans="2:11" ht="25.15" customHeight="1" x14ac:dyDescent="0.15">
      <c r="B16" s="254"/>
      <c r="C16" s="18"/>
      <c r="D16" s="22" t="s">
        <v>4</v>
      </c>
      <c r="E16" s="23" t="s">
        <v>8</v>
      </c>
      <c r="F16" s="33">
        <v>1208470</v>
      </c>
      <c r="G16" s="61">
        <v>1006400</v>
      </c>
      <c r="H16" s="64">
        <f t="shared" si="0"/>
        <v>0.83278856736203632</v>
      </c>
      <c r="I16" s="65">
        <f t="shared" si="1"/>
        <v>-202070</v>
      </c>
      <c r="J16" s="4"/>
      <c r="K16" s="4"/>
    </row>
    <row r="17" spans="2:13" ht="25.15" customHeight="1" x14ac:dyDescent="0.15">
      <c r="B17" s="254"/>
      <c r="C17" s="24" t="s">
        <v>7</v>
      </c>
      <c r="D17" s="19" t="s">
        <v>2</v>
      </c>
      <c r="E17" s="20" t="s">
        <v>8</v>
      </c>
      <c r="F17" s="32">
        <v>1257630</v>
      </c>
      <c r="G17" s="61">
        <v>1055560</v>
      </c>
      <c r="H17" s="64">
        <f t="shared" si="0"/>
        <v>0.8393247616548587</v>
      </c>
      <c r="I17" s="65">
        <f t="shared" si="1"/>
        <v>-202070</v>
      </c>
      <c r="J17" s="4"/>
      <c r="K17" s="4"/>
    </row>
    <row r="18" spans="2:13" ht="25.15" customHeight="1" x14ac:dyDescent="0.15">
      <c r="B18" s="254"/>
      <c r="C18" s="18" t="s">
        <v>10</v>
      </c>
      <c r="D18" s="19" t="s">
        <v>3</v>
      </c>
      <c r="E18" s="20" t="s">
        <v>8</v>
      </c>
      <c r="F18" s="32">
        <v>1252160</v>
      </c>
      <c r="G18" s="61">
        <v>1050090</v>
      </c>
      <c r="H18" s="64">
        <f t="shared" si="0"/>
        <v>0.83862285969844108</v>
      </c>
      <c r="I18" s="65">
        <f t="shared" si="1"/>
        <v>-202070</v>
      </c>
      <c r="J18" s="4"/>
      <c r="K18" s="4"/>
    </row>
    <row r="19" spans="2:13" ht="25.15" customHeight="1" thickBot="1" x14ac:dyDescent="0.2">
      <c r="B19" s="283"/>
      <c r="C19" s="80"/>
      <c r="D19" s="81" t="s">
        <v>4</v>
      </c>
      <c r="E19" s="82" t="s">
        <v>8</v>
      </c>
      <c r="F19" s="83">
        <v>1252160</v>
      </c>
      <c r="G19" s="84">
        <v>1050090</v>
      </c>
      <c r="H19" s="85">
        <f t="shared" si="0"/>
        <v>0.83862285969844108</v>
      </c>
      <c r="I19" s="86">
        <f t="shared" si="1"/>
        <v>-202070</v>
      </c>
      <c r="J19" s="4"/>
      <c r="K19" s="4"/>
    </row>
    <row r="20" spans="2:13" ht="25.15" customHeight="1" thickTop="1" x14ac:dyDescent="0.15">
      <c r="B20" s="278" t="s">
        <v>23</v>
      </c>
      <c r="C20" s="28" t="s">
        <v>7</v>
      </c>
      <c r="D20" s="74" t="s">
        <v>2</v>
      </c>
      <c r="E20" s="75" t="s">
        <v>8</v>
      </c>
      <c r="F20" s="76">
        <v>1283010</v>
      </c>
      <c r="G20" s="77">
        <v>1080960</v>
      </c>
      <c r="H20" s="78">
        <f t="shared" si="0"/>
        <v>0.84251876446793084</v>
      </c>
      <c r="I20" s="79">
        <f t="shared" si="1"/>
        <v>-202050</v>
      </c>
      <c r="K20" s="4"/>
    </row>
    <row r="21" spans="2:13" ht="25.15" customHeight="1" x14ac:dyDescent="0.15">
      <c r="B21" s="279"/>
      <c r="C21" s="18" t="s">
        <v>15</v>
      </c>
      <c r="D21" s="19" t="s">
        <v>3</v>
      </c>
      <c r="E21" s="20" t="s">
        <v>8</v>
      </c>
      <c r="F21" s="32">
        <v>1277560</v>
      </c>
      <c r="G21" s="61">
        <v>1075510</v>
      </c>
      <c r="H21" s="64">
        <f t="shared" si="0"/>
        <v>0.84184695826419109</v>
      </c>
      <c r="I21" s="67">
        <f t="shared" si="1"/>
        <v>-202050</v>
      </c>
      <c r="K21" s="4"/>
    </row>
    <row r="22" spans="2:13" ht="25.15" customHeight="1" thickBot="1" x14ac:dyDescent="0.2">
      <c r="B22" s="280"/>
      <c r="C22" s="80"/>
      <c r="D22" s="81" t="s">
        <v>4</v>
      </c>
      <c r="E22" s="82" t="s">
        <v>8</v>
      </c>
      <c r="F22" s="83">
        <v>1277560</v>
      </c>
      <c r="G22" s="84">
        <v>1075510</v>
      </c>
      <c r="H22" s="85">
        <f t="shared" si="0"/>
        <v>0.84184695826419109</v>
      </c>
      <c r="I22" s="87">
        <f t="shared" si="1"/>
        <v>-202050</v>
      </c>
      <c r="K22" s="4"/>
    </row>
    <row r="23" spans="2:13" ht="25.15" customHeight="1" thickTop="1" x14ac:dyDescent="0.15">
      <c r="B23" s="279" t="s">
        <v>16</v>
      </c>
      <c r="C23" s="18" t="s">
        <v>7</v>
      </c>
      <c r="D23" s="21" t="s">
        <v>2</v>
      </c>
      <c r="E23" s="29" t="s">
        <v>8</v>
      </c>
      <c r="F23" s="36">
        <v>1301190</v>
      </c>
      <c r="G23" s="62">
        <v>1099140</v>
      </c>
      <c r="H23" s="64">
        <f t="shared" si="0"/>
        <v>0.84471906485601644</v>
      </c>
      <c r="I23" s="67">
        <f t="shared" si="1"/>
        <v>-202050</v>
      </c>
      <c r="K23" s="4"/>
    </row>
    <row r="24" spans="2:13" ht="25.15" customHeight="1" x14ac:dyDescent="0.15">
      <c r="B24" s="279"/>
      <c r="C24" s="18" t="s">
        <v>15</v>
      </c>
      <c r="D24" s="19" t="s">
        <v>3</v>
      </c>
      <c r="E24" s="20" t="s">
        <v>8</v>
      </c>
      <c r="F24" s="32">
        <v>1295720</v>
      </c>
      <c r="G24" s="61">
        <v>1093670</v>
      </c>
      <c r="H24" s="64">
        <f t="shared" si="0"/>
        <v>0.84406353224462072</v>
      </c>
      <c r="I24" s="67">
        <f t="shared" si="1"/>
        <v>-202050</v>
      </c>
      <c r="K24" s="4"/>
    </row>
    <row r="25" spans="2:13" ht="25.15" customHeight="1" thickBot="1" x14ac:dyDescent="0.2">
      <c r="B25" s="281"/>
      <c r="C25" s="25"/>
      <c r="D25" s="26" t="s">
        <v>4</v>
      </c>
      <c r="E25" s="27" t="s">
        <v>8</v>
      </c>
      <c r="F25" s="35">
        <v>1295720</v>
      </c>
      <c r="G25" s="57">
        <v>1093670</v>
      </c>
      <c r="H25" s="68">
        <f t="shared" si="0"/>
        <v>0.84406353224462072</v>
      </c>
      <c r="I25" s="66">
        <f t="shared" si="1"/>
        <v>-202050</v>
      </c>
      <c r="K25" s="4"/>
    </row>
    <row r="26" spans="2:13" ht="21.75" customHeight="1" x14ac:dyDescent="0.15">
      <c r="F26" s="4">
        <f>SUM(F8:F25)</f>
        <v>22406850</v>
      </c>
      <c r="G26" s="4">
        <f>SUM(G8:G25)</f>
        <v>18769830</v>
      </c>
      <c r="H26" s="56"/>
      <c r="I26" s="72">
        <f>G26-F26</f>
        <v>-3637020</v>
      </c>
      <c r="M26" t="e">
        <f>#REF!/F26</f>
        <v>#REF!</v>
      </c>
    </row>
  </sheetData>
  <mergeCells count="10">
    <mergeCell ref="B8:B13"/>
    <mergeCell ref="B14:B19"/>
    <mergeCell ref="B20:B22"/>
    <mergeCell ref="B23:B25"/>
    <mergeCell ref="B1:H1"/>
    <mergeCell ref="B6:B7"/>
    <mergeCell ref="C6:C7"/>
    <mergeCell ref="D6:D7"/>
    <mergeCell ref="E6:E7"/>
    <mergeCell ref="F6:I6"/>
  </mergeCells>
  <phoneticPr fontId="2" type="noConversion"/>
  <pageMargins left="0.19685039370078741" right="0.19685039370078741" top="0.39370078740157483" bottom="0.23622047244094491" header="0.23622047244094491" footer="0.15748031496062992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B1:M20"/>
  <sheetViews>
    <sheetView zoomScaleNormal="100" zoomScaleSheetLayoutView="75" workbookViewId="0">
      <selection activeCell="F11" sqref="F11"/>
    </sheetView>
  </sheetViews>
  <sheetFormatPr defaultRowHeight="13.5" x14ac:dyDescent="0.15"/>
  <cols>
    <col min="1" max="1" width="0.6640625" customWidth="1"/>
    <col min="2" max="2" width="14.21875" customWidth="1"/>
    <col min="3" max="3" width="15.5546875" customWidth="1"/>
    <col min="4" max="4" width="10.88671875" customWidth="1"/>
    <col min="5" max="5" width="10" style="12" customWidth="1"/>
    <col min="6" max="6" width="17.109375" customWidth="1"/>
    <col min="7" max="7" width="17.6640625" customWidth="1"/>
    <col min="8" max="8" width="13.44140625" customWidth="1"/>
    <col min="9" max="9" width="9.88671875" bestFit="1" customWidth="1"/>
    <col min="10" max="10" width="11.77734375" customWidth="1"/>
    <col min="11" max="12" width="8.88671875" customWidth="1"/>
  </cols>
  <sheetData>
    <row r="1" spans="2:11" ht="22.5" customHeight="1" x14ac:dyDescent="0.15">
      <c r="B1" s="255" t="s">
        <v>69</v>
      </c>
      <c r="C1" s="255"/>
      <c r="D1" s="255"/>
      <c r="E1" s="255"/>
      <c r="F1" s="255"/>
      <c r="G1" s="255"/>
      <c r="H1" s="255"/>
    </row>
    <row r="2" spans="2:11" ht="2.25" customHeight="1" x14ac:dyDescent="0.15">
      <c r="C2" s="2"/>
      <c r="D2" s="2"/>
      <c r="E2" s="3"/>
      <c r="F2" s="2"/>
      <c r="G2" s="2"/>
      <c r="H2" s="2"/>
    </row>
    <row r="3" spans="2:11" ht="21" customHeight="1" x14ac:dyDescent="0.15">
      <c r="B3" s="9" t="str">
        <f>'계약금액 변경내용(한국철강)'!B3</f>
        <v>* 조정기준일 : 2022. 8. 8.</v>
      </c>
      <c r="C3" s="9"/>
      <c r="D3" s="9"/>
      <c r="E3" s="10"/>
      <c r="F3" s="9"/>
      <c r="G3" s="11"/>
      <c r="H3" s="2"/>
    </row>
    <row r="4" spans="2:11" ht="21" customHeight="1" x14ac:dyDescent="0.15">
      <c r="B4" s="7" t="s">
        <v>12</v>
      </c>
      <c r="C4" s="7"/>
      <c r="D4" s="7"/>
      <c r="E4" s="8"/>
      <c r="F4" s="7"/>
      <c r="G4" s="2"/>
      <c r="H4" s="2"/>
    </row>
    <row r="5" spans="2:11" ht="15.75" customHeight="1" thickBot="1" x14ac:dyDescent="0.2">
      <c r="C5" s="2"/>
      <c r="D5" s="2"/>
      <c r="E5" s="3"/>
      <c r="F5" s="2"/>
      <c r="G5" s="2"/>
      <c r="H5" s="5" t="s">
        <v>14</v>
      </c>
    </row>
    <row r="6" spans="2:11" ht="27" customHeight="1" x14ac:dyDescent="0.15">
      <c r="B6" s="256" t="s">
        <v>6</v>
      </c>
      <c r="C6" s="260" t="s">
        <v>11</v>
      </c>
      <c r="D6" s="260" t="s">
        <v>1</v>
      </c>
      <c r="E6" s="275" t="s">
        <v>5</v>
      </c>
      <c r="F6" s="253" t="s">
        <v>13</v>
      </c>
      <c r="G6" s="251"/>
      <c r="H6" s="251"/>
      <c r="I6" s="252"/>
    </row>
    <row r="7" spans="2:11" ht="37.5" customHeight="1" thickBot="1" x14ac:dyDescent="0.2">
      <c r="B7" s="277"/>
      <c r="C7" s="274"/>
      <c r="D7" s="274"/>
      <c r="E7" s="276"/>
      <c r="F7" s="30" t="s">
        <v>22</v>
      </c>
      <c r="G7" s="30" t="str">
        <f>'계약금액 변경내용(한국철강)'!G7</f>
        <v>수정 계약(B)
('22. 8. 8.)</v>
      </c>
      <c r="H7" s="63" t="s">
        <v>0</v>
      </c>
      <c r="I7" s="43" t="s">
        <v>17</v>
      </c>
    </row>
    <row r="8" spans="2:11" ht="25.15" customHeight="1" thickTop="1" x14ac:dyDescent="0.15">
      <c r="B8" s="282" t="s">
        <v>24</v>
      </c>
      <c r="C8" s="28" t="s">
        <v>7</v>
      </c>
      <c r="D8" s="74" t="s">
        <v>2</v>
      </c>
      <c r="E8" s="75" t="s">
        <v>8</v>
      </c>
      <c r="F8" s="76">
        <v>1195670</v>
      </c>
      <c r="G8" s="77">
        <v>993620</v>
      </c>
      <c r="H8" s="78">
        <f t="shared" ref="H8:H19" si="0">G8/F8</f>
        <v>0.83101524668177673</v>
      </c>
      <c r="I8" s="79">
        <f t="shared" ref="I8:I19" si="1">G8-F8</f>
        <v>-202050</v>
      </c>
      <c r="J8" s="4"/>
      <c r="K8" s="4"/>
    </row>
    <row r="9" spans="2:11" ht="25.15" customHeight="1" x14ac:dyDescent="0.15">
      <c r="B9" s="254"/>
      <c r="C9" s="18" t="s">
        <v>9</v>
      </c>
      <c r="D9" s="19" t="s">
        <v>3</v>
      </c>
      <c r="E9" s="20" t="s">
        <v>8</v>
      </c>
      <c r="F9" s="32">
        <v>1190210</v>
      </c>
      <c r="G9" s="61">
        <v>988160</v>
      </c>
      <c r="H9" s="64">
        <f t="shared" si="0"/>
        <v>0.83024004167331811</v>
      </c>
      <c r="I9" s="65">
        <f t="shared" si="1"/>
        <v>-202050</v>
      </c>
      <c r="J9" s="4"/>
      <c r="K9" s="4"/>
    </row>
    <row r="10" spans="2:11" ht="25.15" customHeight="1" x14ac:dyDescent="0.15">
      <c r="B10" s="254"/>
      <c r="C10" s="18"/>
      <c r="D10" s="22" t="s">
        <v>4</v>
      </c>
      <c r="E10" s="23" t="s">
        <v>8</v>
      </c>
      <c r="F10" s="33">
        <v>1190210</v>
      </c>
      <c r="G10" s="61">
        <v>988160</v>
      </c>
      <c r="H10" s="64">
        <f t="shared" si="0"/>
        <v>0.83024004167331811</v>
      </c>
      <c r="I10" s="65">
        <f t="shared" si="1"/>
        <v>-202050</v>
      </c>
      <c r="J10" s="4"/>
      <c r="K10" s="4"/>
    </row>
    <row r="11" spans="2:11" ht="25.15" customHeight="1" x14ac:dyDescent="0.15">
      <c r="B11" s="254"/>
      <c r="C11" s="24" t="s">
        <v>7</v>
      </c>
      <c r="D11" s="19" t="s">
        <v>2</v>
      </c>
      <c r="E11" s="20" t="s">
        <v>8</v>
      </c>
      <c r="F11" s="32">
        <v>1239380</v>
      </c>
      <c r="G11" s="61">
        <v>1037330</v>
      </c>
      <c r="H11" s="64">
        <f t="shared" si="0"/>
        <v>0.83697493908244447</v>
      </c>
      <c r="I11" s="65">
        <f t="shared" si="1"/>
        <v>-202050</v>
      </c>
      <c r="J11" s="4"/>
      <c r="K11" s="4"/>
    </row>
    <row r="12" spans="2:11" ht="25.15" customHeight="1" x14ac:dyDescent="0.15">
      <c r="B12" s="254"/>
      <c r="C12" s="18" t="s">
        <v>10</v>
      </c>
      <c r="D12" s="19" t="s">
        <v>3</v>
      </c>
      <c r="E12" s="20" t="s">
        <v>8</v>
      </c>
      <c r="F12" s="32">
        <v>1233900</v>
      </c>
      <c r="G12" s="61">
        <v>1031850</v>
      </c>
      <c r="H12" s="64">
        <f t="shared" si="0"/>
        <v>0.83625091174325306</v>
      </c>
      <c r="I12" s="65">
        <f t="shared" si="1"/>
        <v>-202050</v>
      </c>
      <c r="J12" s="4"/>
      <c r="K12" s="4"/>
    </row>
    <row r="13" spans="2:11" ht="25.15" customHeight="1" thickBot="1" x14ac:dyDescent="0.2">
      <c r="B13" s="283"/>
      <c r="C13" s="80"/>
      <c r="D13" s="81" t="s">
        <v>4</v>
      </c>
      <c r="E13" s="82" t="s">
        <v>8</v>
      </c>
      <c r="F13" s="83">
        <v>1233900</v>
      </c>
      <c r="G13" s="84">
        <v>1031850</v>
      </c>
      <c r="H13" s="85">
        <f t="shared" si="0"/>
        <v>0.83625091174325306</v>
      </c>
      <c r="I13" s="86">
        <f t="shared" si="1"/>
        <v>-202050</v>
      </c>
      <c r="J13" s="4"/>
      <c r="K13" s="4"/>
    </row>
    <row r="14" spans="2:11" ht="25.15" customHeight="1" thickTop="1" x14ac:dyDescent="0.15">
      <c r="B14" s="282" t="s">
        <v>25</v>
      </c>
      <c r="C14" s="28" t="s">
        <v>7</v>
      </c>
      <c r="D14" s="74" t="s">
        <v>2</v>
      </c>
      <c r="E14" s="75" t="s">
        <v>8</v>
      </c>
      <c r="F14" s="76">
        <v>1213930</v>
      </c>
      <c r="G14" s="77">
        <v>1011860</v>
      </c>
      <c r="H14" s="78">
        <f t="shared" si="0"/>
        <v>0.83354064896657964</v>
      </c>
      <c r="I14" s="79">
        <f t="shared" si="1"/>
        <v>-202070</v>
      </c>
      <c r="J14" s="4"/>
      <c r="K14" s="4"/>
    </row>
    <row r="15" spans="2:11" ht="25.15" customHeight="1" x14ac:dyDescent="0.15">
      <c r="B15" s="254"/>
      <c r="C15" s="18" t="s">
        <v>9</v>
      </c>
      <c r="D15" s="19" t="s">
        <v>3</v>
      </c>
      <c r="E15" s="20" t="s">
        <v>8</v>
      </c>
      <c r="F15" s="32">
        <v>1208470</v>
      </c>
      <c r="G15" s="61">
        <v>1006400</v>
      </c>
      <c r="H15" s="64">
        <f t="shared" si="0"/>
        <v>0.83278856736203632</v>
      </c>
      <c r="I15" s="65">
        <f t="shared" si="1"/>
        <v>-202070</v>
      </c>
      <c r="J15" s="4"/>
      <c r="K15" s="4"/>
    </row>
    <row r="16" spans="2:11" ht="25.15" customHeight="1" x14ac:dyDescent="0.15">
      <c r="B16" s="254"/>
      <c r="C16" s="18"/>
      <c r="D16" s="22" t="s">
        <v>4</v>
      </c>
      <c r="E16" s="23" t="s">
        <v>8</v>
      </c>
      <c r="F16" s="33">
        <v>1208470</v>
      </c>
      <c r="G16" s="61">
        <v>1006400</v>
      </c>
      <c r="H16" s="64">
        <f t="shared" si="0"/>
        <v>0.83278856736203632</v>
      </c>
      <c r="I16" s="65">
        <f t="shared" si="1"/>
        <v>-202070</v>
      </c>
      <c r="J16" s="4"/>
      <c r="K16" s="4"/>
    </row>
    <row r="17" spans="2:13" ht="25.15" customHeight="1" x14ac:dyDescent="0.15">
      <c r="B17" s="254"/>
      <c r="C17" s="24" t="s">
        <v>7</v>
      </c>
      <c r="D17" s="19" t="s">
        <v>2</v>
      </c>
      <c r="E17" s="20" t="s">
        <v>8</v>
      </c>
      <c r="F17" s="32">
        <v>1257630</v>
      </c>
      <c r="G17" s="61">
        <v>1055560</v>
      </c>
      <c r="H17" s="64">
        <f t="shared" si="0"/>
        <v>0.8393247616548587</v>
      </c>
      <c r="I17" s="65">
        <f t="shared" si="1"/>
        <v>-202070</v>
      </c>
      <c r="J17" s="4"/>
      <c r="K17" s="4"/>
    </row>
    <row r="18" spans="2:13" ht="25.15" customHeight="1" x14ac:dyDescent="0.15">
      <c r="B18" s="254"/>
      <c r="C18" s="18" t="s">
        <v>10</v>
      </c>
      <c r="D18" s="19" t="s">
        <v>3</v>
      </c>
      <c r="E18" s="20" t="s">
        <v>8</v>
      </c>
      <c r="F18" s="32">
        <v>1252160</v>
      </c>
      <c r="G18" s="61">
        <v>1050090</v>
      </c>
      <c r="H18" s="64">
        <f t="shared" si="0"/>
        <v>0.83862285969844108</v>
      </c>
      <c r="I18" s="65">
        <f t="shared" si="1"/>
        <v>-202070</v>
      </c>
      <c r="J18" s="4"/>
      <c r="K18" s="4"/>
    </row>
    <row r="19" spans="2:13" ht="25.15" customHeight="1" thickBot="1" x14ac:dyDescent="0.2">
      <c r="B19" s="283"/>
      <c r="C19" s="80"/>
      <c r="D19" s="81" t="s">
        <v>4</v>
      </c>
      <c r="E19" s="82" t="s">
        <v>8</v>
      </c>
      <c r="F19" s="83">
        <v>1252160</v>
      </c>
      <c r="G19" s="84">
        <v>1050090</v>
      </c>
      <c r="H19" s="85">
        <f t="shared" si="0"/>
        <v>0.83862285969844108</v>
      </c>
      <c r="I19" s="86">
        <f t="shared" si="1"/>
        <v>-202070</v>
      </c>
      <c r="J19" s="4"/>
      <c r="K19" s="4"/>
    </row>
    <row r="20" spans="2:13" ht="21.75" customHeight="1" thickTop="1" x14ac:dyDescent="0.15">
      <c r="F20" s="4">
        <f>SUM(F8:F19)</f>
        <v>14676090</v>
      </c>
      <c r="G20" s="4">
        <f>SUM(G8:G19)</f>
        <v>12251370</v>
      </c>
      <c r="H20" s="56"/>
      <c r="I20" s="72">
        <f>G20-F20</f>
        <v>-2424720</v>
      </c>
      <c r="M20" t="e">
        <f>#REF!/F20</f>
        <v>#REF!</v>
      </c>
    </row>
  </sheetData>
  <mergeCells count="8">
    <mergeCell ref="B8:B13"/>
    <mergeCell ref="B14:B19"/>
    <mergeCell ref="B1:H1"/>
    <mergeCell ref="B6:B7"/>
    <mergeCell ref="C6:C7"/>
    <mergeCell ref="D6:D7"/>
    <mergeCell ref="E6:E7"/>
    <mergeCell ref="F6:I6"/>
  </mergeCells>
  <phoneticPr fontId="2" type="noConversion"/>
  <pageMargins left="0.19685039370078741" right="0.19685039370078741" top="0.39370078740157483" bottom="0.23622047244094491" header="0.23622047244094491" footer="0.1574803149606299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B1:M35"/>
  <sheetViews>
    <sheetView zoomScaleNormal="100" zoomScaleSheetLayoutView="75" workbookViewId="0">
      <selection activeCell="F14" sqref="F14"/>
    </sheetView>
  </sheetViews>
  <sheetFormatPr defaultRowHeight="13.5" x14ac:dyDescent="0.15"/>
  <cols>
    <col min="1" max="1" width="0.6640625" customWidth="1"/>
    <col min="2" max="2" width="14.21875" customWidth="1"/>
    <col min="3" max="3" width="15.5546875" customWidth="1"/>
    <col min="4" max="4" width="10.88671875" customWidth="1"/>
    <col min="5" max="5" width="10" style="12" customWidth="1"/>
    <col min="6" max="6" width="17.109375" customWidth="1"/>
    <col min="7" max="7" width="17.6640625" customWidth="1"/>
    <col min="8" max="8" width="13.44140625" customWidth="1"/>
    <col min="9" max="9" width="9.88671875" bestFit="1" customWidth="1"/>
    <col min="10" max="10" width="11.77734375" customWidth="1"/>
    <col min="11" max="12" width="8.88671875" customWidth="1"/>
  </cols>
  <sheetData>
    <row r="1" spans="2:11" ht="22.5" customHeight="1" x14ac:dyDescent="0.15">
      <c r="B1" s="255" t="s">
        <v>70</v>
      </c>
      <c r="C1" s="255"/>
      <c r="D1" s="255"/>
      <c r="E1" s="255"/>
      <c r="F1" s="255"/>
      <c r="G1" s="255"/>
      <c r="H1" s="255"/>
    </row>
    <row r="2" spans="2:11" ht="2.25" customHeight="1" x14ac:dyDescent="0.15">
      <c r="C2" s="2"/>
      <c r="D2" s="2"/>
      <c r="E2" s="3"/>
      <c r="F2" s="2"/>
      <c r="G2" s="2"/>
      <c r="H2" s="2"/>
    </row>
    <row r="3" spans="2:11" ht="21" customHeight="1" x14ac:dyDescent="0.15">
      <c r="B3" s="9" t="str">
        <f>'계약금액 변경내용(한국철강)'!B3</f>
        <v>* 조정기준일 : 2022. 8. 8.</v>
      </c>
      <c r="C3" s="9"/>
      <c r="D3" s="9"/>
      <c r="E3" s="10"/>
      <c r="F3" s="9"/>
      <c r="G3" s="11"/>
      <c r="H3" s="2"/>
    </row>
    <row r="4" spans="2:11" ht="21" customHeight="1" x14ac:dyDescent="0.15">
      <c r="B4" s="7" t="s">
        <v>12</v>
      </c>
      <c r="C4" s="7"/>
      <c r="D4" s="7"/>
      <c r="E4" s="8"/>
      <c r="F4" s="7"/>
      <c r="G4" s="2"/>
      <c r="H4" s="2"/>
    </row>
    <row r="5" spans="2:11" ht="15.75" customHeight="1" thickBot="1" x14ac:dyDescent="0.2">
      <c r="C5" s="2"/>
      <c r="D5" s="2"/>
      <c r="E5" s="3"/>
      <c r="F5" s="2"/>
      <c r="G5" s="2"/>
      <c r="H5" s="5" t="s">
        <v>14</v>
      </c>
    </row>
    <row r="6" spans="2:11" ht="27" customHeight="1" x14ac:dyDescent="0.15">
      <c r="B6" s="256" t="s">
        <v>6</v>
      </c>
      <c r="C6" s="260" t="s">
        <v>11</v>
      </c>
      <c r="D6" s="260" t="s">
        <v>1</v>
      </c>
      <c r="E6" s="275" t="s">
        <v>5</v>
      </c>
      <c r="F6" s="253" t="s">
        <v>13</v>
      </c>
      <c r="G6" s="251"/>
      <c r="H6" s="251"/>
      <c r="I6" s="252"/>
    </row>
    <row r="7" spans="2:11" ht="37.5" customHeight="1" thickBot="1" x14ac:dyDescent="0.2">
      <c r="B7" s="277"/>
      <c r="C7" s="274"/>
      <c r="D7" s="274"/>
      <c r="E7" s="276"/>
      <c r="F7" s="93" t="s">
        <v>22</v>
      </c>
      <c r="G7" s="30" t="str">
        <f>'계약금액 변경내용(한국철강)'!G7</f>
        <v>수정 계약(B)
('22. 8. 8.)</v>
      </c>
      <c r="H7" s="63" t="s">
        <v>0</v>
      </c>
      <c r="I7" s="43" t="s">
        <v>17</v>
      </c>
    </row>
    <row r="8" spans="2:11" ht="25.15" customHeight="1" thickTop="1" x14ac:dyDescent="0.15">
      <c r="B8" s="282" t="s">
        <v>24</v>
      </c>
      <c r="C8" s="28" t="s">
        <v>7</v>
      </c>
      <c r="D8" s="74" t="s">
        <v>2</v>
      </c>
      <c r="E8" s="75" t="s">
        <v>8</v>
      </c>
      <c r="F8" s="92">
        <v>1197070</v>
      </c>
      <c r="G8" s="89">
        <v>994780</v>
      </c>
      <c r="H8" s="78">
        <f t="shared" ref="H8:H34" si="0">G8/F8</f>
        <v>0.83101238858212134</v>
      </c>
      <c r="I8" s="79">
        <f t="shared" ref="I8:I34" si="1">G8-F8</f>
        <v>-202290</v>
      </c>
      <c r="J8" s="4"/>
      <c r="K8" s="4"/>
    </row>
    <row r="9" spans="2:11" ht="25.15" customHeight="1" x14ac:dyDescent="0.15">
      <c r="B9" s="254"/>
      <c r="C9" s="18" t="s">
        <v>9</v>
      </c>
      <c r="D9" s="19" t="s">
        <v>3</v>
      </c>
      <c r="E9" s="20" t="s">
        <v>8</v>
      </c>
      <c r="F9" s="32">
        <v>1191600</v>
      </c>
      <c r="G9" s="61">
        <v>989310</v>
      </c>
      <c r="H9" s="64">
        <f t="shared" si="0"/>
        <v>0.83023665659617318</v>
      </c>
      <c r="I9" s="65">
        <f t="shared" si="1"/>
        <v>-202290</v>
      </c>
      <c r="J9" s="4"/>
      <c r="K9" s="4"/>
    </row>
    <row r="10" spans="2:11" ht="25.15" customHeight="1" x14ac:dyDescent="0.15">
      <c r="B10" s="254"/>
      <c r="C10" s="18"/>
      <c r="D10" s="22" t="s">
        <v>4</v>
      </c>
      <c r="E10" s="23" t="s">
        <v>8</v>
      </c>
      <c r="F10" s="32">
        <v>1191600</v>
      </c>
      <c r="G10" s="61">
        <v>989310</v>
      </c>
      <c r="H10" s="64">
        <f t="shared" si="0"/>
        <v>0.83023665659617318</v>
      </c>
      <c r="I10" s="65">
        <f t="shared" si="1"/>
        <v>-202290</v>
      </c>
      <c r="J10" s="4"/>
      <c r="K10" s="4"/>
    </row>
    <row r="11" spans="2:11" ht="25.15" customHeight="1" x14ac:dyDescent="0.15">
      <c r="B11" s="254"/>
      <c r="C11" s="24" t="s">
        <v>7</v>
      </c>
      <c r="D11" s="19" t="s">
        <v>2</v>
      </c>
      <c r="E11" s="20" t="s">
        <v>8</v>
      </c>
      <c r="F11" s="32">
        <v>1240790</v>
      </c>
      <c r="G11" s="61">
        <v>1038510</v>
      </c>
      <c r="H11" s="64">
        <f t="shared" si="0"/>
        <v>0.83697483055150346</v>
      </c>
      <c r="I11" s="65">
        <f t="shared" si="1"/>
        <v>-202280</v>
      </c>
      <c r="J11" s="4"/>
      <c r="K11" s="4"/>
    </row>
    <row r="12" spans="2:11" ht="25.15" customHeight="1" x14ac:dyDescent="0.15">
      <c r="B12" s="254"/>
      <c r="C12" s="18" t="s">
        <v>10</v>
      </c>
      <c r="D12" s="19" t="s">
        <v>3</v>
      </c>
      <c r="E12" s="20" t="s">
        <v>8</v>
      </c>
      <c r="F12" s="32">
        <v>1235340</v>
      </c>
      <c r="G12" s="61">
        <v>1033050</v>
      </c>
      <c r="H12" s="64">
        <f t="shared" si="0"/>
        <v>0.83624751080674142</v>
      </c>
      <c r="I12" s="65">
        <f t="shared" si="1"/>
        <v>-202290</v>
      </c>
      <c r="J12" s="4"/>
      <c r="K12" s="4"/>
    </row>
    <row r="13" spans="2:11" ht="25.15" customHeight="1" thickBot="1" x14ac:dyDescent="0.2">
      <c r="B13" s="283"/>
      <c r="C13" s="80"/>
      <c r="D13" s="81" t="s">
        <v>4</v>
      </c>
      <c r="E13" s="82" t="s">
        <v>8</v>
      </c>
      <c r="F13" s="83">
        <v>1235340</v>
      </c>
      <c r="G13" s="84">
        <v>1033050</v>
      </c>
      <c r="H13" s="85">
        <f t="shared" si="0"/>
        <v>0.83624751080674142</v>
      </c>
      <c r="I13" s="86">
        <f t="shared" si="1"/>
        <v>-202290</v>
      </c>
      <c r="J13" s="4"/>
      <c r="K13" s="4"/>
    </row>
    <row r="14" spans="2:11" ht="25.15" customHeight="1" thickTop="1" x14ac:dyDescent="0.15">
      <c r="B14" s="282" t="s">
        <v>25</v>
      </c>
      <c r="C14" s="28" t="s">
        <v>7</v>
      </c>
      <c r="D14" s="74" t="s">
        <v>2</v>
      </c>
      <c r="E14" s="75" t="s">
        <v>8</v>
      </c>
      <c r="F14" s="76">
        <v>1216400</v>
      </c>
      <c r="G14" s="77">
        <v>1013920</v>
      </c>
      <c r="H14" s="78">
        <f t="shared" si="0"/>
        <v>0.83354159815850049</v>
      </c>
      <c r="I14" s="79">
        <f t="shared" si="1"/>
        <v>-202480</v>
      </c>
      <c r="J14" s="4"/>
      <c r="K14" s="4"/>
    </row>
    <row r="15" spans="2:11" ht="25.15" customHeight="1" x14ac:dyDescent="0.15">
      <c r="B15" s="254"/>
      <c r="C15" s="18" t="s">
        <v>9</v>
      </c>
      <c r="D15" s="19" t="s">
        <v>3</v>
      </c>
      <c r="E15" s="20" t="s">
        <v>8</v>
      </c>
      <c r="F15" s="32">
        <v>1210930</v>
      </c>
      <c r="G15" s="61">
        <v>1008450</v>
      </c>
      <c r="H15" s="64">
        <f t="shared" si="0"/>
        <v>0.83278967405217474</v>
      </c>
      <c r="I15" s="65">
        <f t="shared" si="1"/>
        <v>-202480</v>
      </c>
      <c r="J15" s="4"/>
      <c r="K15" s="4"/>
    </row>
    <row r="16" spans="2:11" ht="25.15" customHeight="1" x14ac:dyDescent="0.15">
      <c r="B16" s="254"/>
      <c r="C16" s="18"/>
      <c r="D16" s="22" t="s">
        <v>4</v>
      </c>
      <c r="E16" s="23" t="s">
        <v>8</v>
      </c>
      <c r="F16" s="32">
        <v>1210930</v>
      </c>
      <c r="G16" s="61">
        <v>1008450</v>
      </c>
      <c r="H16" s="64">
        <f t="shared" si="0"/>
        <v>0.83278967405217474</v>
      </c>
      <c r="I16" s="65">
        <f t="shared" si="1"/>
        <v>-202480</v>
      </c>
      <c r="J16" s="4"/>
      <c r="K16" s="4"/>
    </row>
    <row r="17" spans="2:11" ht="25.15" customHeight="1" x14ac:dyDescent="0.15">
      <c r="B17" s="254"/>
      <c r="C17" s="24" t="s">
        <v>7</v>
      </c>
      <c r="D17" s="19" t="s">
        <v>2</v>
      </c>
      <c r="E17" s="20" t="s">
        <v>8</v>
      </c>
      <c r="F17" s="32">
        <v>1260180</v>
      </c>
      <c r="G17" s="61">
        <v>1057700</v>
      </c>
      <c r="H17" s="64">
        <f t="shared" si="0"/>
        <v>0.8393245409385961</v>
      </c>
      <c r="I17" s="65">
        <f t="shared" si="1"/>
        <v>-202480</v>
      </c>
      <c r="J17" s="4"/>
      <c r="K17" s="4"/>
    </row>
    <row r="18" spans="2:11" ht="25.15" customHeight="1" x14ac:dyDescent="0.15">
      <c r="B18" s="254"/>
      <c r="C18" s="18" t="s">
        <v>10</v>
      </c>
      <c r="D18" s="19" t="s">
        <v>3</v>
      </c>
      <c r="E18" s="20" t="s">
        <v>8</v>
      </c>
      <c r="F18" s="32">
        <v>1254710</v>
      </c>
      <c r="G18" s="61">
        <v>1052230</v>
      </c>
      <c r="H18" s="64">
        <f t="shared" si="0"/>
        <v>0.83862406452487026</v>
      </c>
      <c r="I18" s="65">
        <f t="shared" si="1"/>
        <v>-202480</v>
      </c>
      <c r="J18" s="4"/>
      <c r="K18" s="4"/>
    </row>
    <row r="19" spans="2:11" ht="25.15" customHeight="1" thickBot="1" x14ac:dyDescent="0.2">
      <c r="B19" s="283"/>
      <c r="C19" s="80"/>
      <c r="D19" s="81" t="s">
        <v>4</v>
      </c>
      <c r="E19" s="82" t="s">
        <v>8</v>
      </c>
      <c r="F19" s="83">
        <v>1254710</v>
      </c>
      <c r="G19" s="84">
        <v>1052230</v>
      </c>
      <c r="H19" s="85">
        <f t="shared" si="0"/>
        <v>0.83862406452487026</v>
      </c>
      <c r="I19" s="86">
        <f t="shared" si="1"/>
        <v>-202480</v>
      </c>
      <c r="J19" s="4"/>
      <c r="K19" s="4"/>
    </row>
    <row r="20" spans="2:11" ht="25.15" customHeight="1" thickTop="1" x14ac:dyDescent="0.15">
      <c r="B20" s="284" t="s">
        <v>26</v>
      </c>
      <c r="C20" s="28" t="s">
        <v>7</v>
      </c>
      <c r="D20" s="74" t="s">
        <v>2</v>
      </c>
      <c r="E20" s="75" t="s">
        <v>8</v>
      </c>
      <c r="F20" s="76">
        <v>1251420</v>
      </c>
      <c r="G20" s="77">
        <v>1051890</v>
      </c>
      <c r="H20" s="78">
        <f t="shared" si="0"/>
        <v>0.8405571271036103</v>
      </c>
      <c r="I20" s="79">
        <f t="shared" si="1"/>
        <v>-199530</v>
      </c>
      <c r="J20" s="4"/>
      <c r="K20" s="4"/>
    </row>
    <row r="21" spans="2:11" ht="25.15" customHeight="1" x14ac:dyDescent="0.15">
      <c r="B21" s="285"/>
      <c r="C21" s="18" t="s">
        <v>9</v>
      </c>
      <c r="D21" s="19" t="s">
        <v>3</v>
      </c>
      <c r="E21" s="20" t="s">
        <v>8</v>
      </c>
      <c r="F21" s="32">
        <v>1245940</v>
      </c>
      <c r="G21" s="61">
        <v>1046410</v>
      </c>
      <c r="H21" s="64">
        <f t="shared" si="0"/>
        <v>0.83985585180666811</v>
      </c>
      <c r="I21" s="67">
        <f t="shared" si="1"/>
        <v>-199530</v>
      </c>
      <c r="J21" s="4"/>
      <c r="K21" s="4"/>
    </row>
    <row r="22" spans="2:11" ht="25.15" customHeight="1" x14ac:dyDescent="0.15">
      <c r="B22" s="285"/>
      <c r="C22" s="18"/>
      <c r="D22" s="22" t="s">
        <v>4</v>
      </c>
      <c r="E22" s="23" t="s">
        <v>8</v>
      </c>
      <c r="F22" s="32">
        <v>1245940</v>
      </c>
      <c r="G22" s="61">
        <v>1046410</v>
      </c>
      <c r="H22" s="64">
        <f t="shared" si="0"/>
        <v>0.83985585180666811</v>
      </c>
      <c r="I22" s="67">
        <f t="shared" si="1"/>
        <v>-199530</v>
      </c>
      <c r="J22" s="4"/>
      <c r="K22" s="4"/>
    </row>
    <row r="23" spans="2:11" ht="25.15" customHeight="1" x14ac:dyDescent="0.15">
      <c r="B23" s="285"/>
      <c r="C23" s="22" t="s">
        <v>7</v>
      </c>
      <c r="D23" s="19" t="s">
        <v>2</v>
      </c>
      <c r="E23" s="20" t="s">
        <v>8</v>
      </c>
      <c r="F23" s="32">
        <v>1295220</v>
      </c>
      <c r="G23" s="61">
        <v>1095690</v>
      </c>
      <c r="H23" s="64">
        <f t="shared" si="0"/>
        <v>0.84594895075740029</v>
      </c>
      <c r="I23" s="67">
        <f t="shared" si="1"/>
        <v>-199530</v>
      </c>
      <c r="J23" s="4"/>
      <c r="K23" s="4"/>
    </row>
    <row r="24" spans="2:11" ht="25.15" customHeight="1" x14ac:dyDescent="0.15">
      <c r="B24" s="285"/>
      <c r="C24" s="18" t="s">
        <v>10</v>
      </c>
      <c r="D24" s="19" t="s">
        <v>3</v>
      </c>
      <c r="E24" s="20" t="s">
        <v>8</v>
      </c>
      <c r="F24" s="32">
        <v>1289720</v>
      </c>
      <c r="G24" s="61">
        <v>1090190</v>
      </c>
      <c r="H24" s="64">
        <f t="shared" si="0"/>
        <v>0.84529200136463734</v>
      </c>
      <c r="I24" s="67">
        <f t="shared" si="1"/>
        <v>-199530</v>
      </c>
      <c r="J24" s="4"/>
      <c r="K24" s="4"/>
    </row>
    <row r="25" spans="2:11" ht="25.15" customHeight="1" x14ac:dyDescent="0.15">
      <c r="B25" s="285"/>
      <c r="C25" s="18"/>
      <c r="D25" s="22" t="s">
        <v>4</v>
      </c>
      <c r="E25" s="23" t="s">
        <v>8</v>
      </c>
      <c r="F25" s="32">
        <v>1289720</v>
      </c>
      <c r="G25" s="61">
        <v>1090190</v>
      </c>
      <c r="H25" s="64">
        <f t="shared" si="0"/>
        <v>0.84529200136463734</v>
      </c>
      <c r="I25" s="67">
        <f t="shared" si="1"/>
        <v>-199530</v>
      </c>
      <c r="J25" s="4"/>
      <c r="K25" s="4"/>
    </row>
    <row r="26" spans="2:11" ht="25.15" customHeight="1" x14ac:dyDescent="0.15">
      <c r="B26" s="285"/>
      <c r="C26" s="22" t="s">
        <v>7</v>
      </c>
      <c r="D26" s="19" t="s">
        <v>2</v>
      </c>
      <c r="E26" s="20" t="s">
        <v>8</v>
      </c>
      <c r="F26" s="32">
        <v>1338980</v>
      </c>
      <c r="G26" s="61">
        <v>1139450</v>
      </c>
      <c r="H26" s="64">
        <f t="shared" si="0"/>
        <v>0.85098358451955969</v>
      </c>
      <c r="I26" s="67">
        <f t="shared" si="1"/>
        <v>-199530</v>
      </c>
      <c r="J26" s="4"/>
      <c r="K26" s="4"/>
    </row>
    <row r="27" spans="2:11" ht="25.15" customHeight="1" x14ac:dyDescent="0.15">
      <c r="B27" s="285"/>
      <c r="C27" s="18" t="s">
        <v>15</v>
      </c>
      <c r="D27" s="19" t="s">
        <v>3</v>
      </c>
      <c r="E27" s="20" t="s">
        <v>8</v>
      </c>
      <c r="F27" s="32">
        <v>1333500</v>
      </c>
      <c r="G27" s="61">
        <v>1133970</v>
      </c>
      <c r="H27" s="64">
        <f t="shared" si="0"/>
        <v>0.8503712035995501</v>
      </c>
      <c r="I27" s="67">
        <f t="shared" si="1"/>
        <v>-199530</v>
      </c>
      <c r="J27" s="4"/>
      <c r="K27" s="4"/>
    </row>
    <row r="28" spans="2:11" ht="25.15" customHeight="1" thickBot="1" x14ac:dyDescent="0.2">
      <c r="B28" s="286"/>
      <c r="C28" s="80"/>
      <c r="D28" s="81" t="s">
        <v>4</v>
      </c>
      <c r="E28" s="82" t="s">
        <v>8</v>
      </c>
      <c r="F28" s="83">
        <v>1333500</v>
      </c>
      <c r="G28" s="84">
        <v>1133970</v>
      </c>
      <c r="H28" s="85">
        <f t="shared" si="0"/>
        <v>0.8503712035995501</v>
      </c>
      <c r="I28" s="87">
        <f t="shared" si="1"/>
        <v>-199530</v>
      </c>
      <c r="K28" s="4"/>
    </row>
    <row r="29" spans="2:11" ht="25.15" customHeight="1" thickTop="1" x14ac:dyDescent="0.15">
      <c r="B29" s="278" t="s">
        <v>23</v>
      </c>
      <c r="C29" s="28" t="s">
        <v>7</v>
      </c>
      <c r="D29" s="74" t="s">
        <v>2</v>
      </c>
      <c r="E29" s="75" t="s">
        <v>8</v>
      </c>
      <c r="F29" s="76">
        <v>1284430</v>
      </c>
      <c r="G29" s="77">
        <v>1082160</v>
      </c>
      <c r="H29" s="78">
        <f t="shared" si="0"/>
        <v>0.84252158545035538</v>
      </c>
      <c r="I29" s="79">
        <f t="shared" si="1"/>
        <v>-202270</v>
      </c>
      <c r="K29" s="4"/>
    </row>
    <row r="30" spans="2:11" ht="25.15" customHeight="1" x14ac:dyDescent="0.15">
      <c r="B30" s="279"/>
      <c r="C30" s="18" t="s">
        <v>15</v>
      </c>
      <c r="D30" s="19" t="s">
        <v>3</v>
      </c>
      <c r="E30" s="20" t="s">
        <v>8</v>
      </c>
      <c r="F30" s="32">
        <v>1278970</v>
      </c>
      <c r="G30" s="61">
        <v>1076700</v>
      </c>
      <c r="H30" s="64">
        <f t="shared" si="0"/>
        <v>0.84184930060908392</v>
      </c>
      <c r="I30" s="67">
        <f t="shared" si="1"/>
        <v>-202270</v>
      </c>
      <c r="K30" s="4"/>
    </row>
    <row r="31" spans="2:11" ht="25.15" customHeight="1" thickBot="1" x14ac:dyDescent="0.2">
      <c r="B31" s="280"/>
      <c r="C31" s="80"/>
      <c r="D31" s="81" t="s">
        <v>4</v>
      </c>
      <c r="E31" s="82" t="s">
        <v>8</v>
      </c>
      <c r="F31" s="83">
        <v>1278970</v>
      </c>
      <c r="G31" s="84">
        <v>1076700</v>
      </c>
      <c r="H31" s="85">
        <f t="shared" si="0"/>
        <v>0.84184930060908392</v>
      </c>
      <c r="I31" s="87">
        <f t="shared" si="1"/>
        <v>-202270</v>
      </c>
      <c r="K31" s="4"/>
    </row>
    <row r="32" spans="2:11" ht="25.15" customHeight="1" thickTop="1" x14ac:dyDescent="0.15">
      <c r="B32" s="279" t="s">
        <v>16</v>
      </c>
      <c r="C32" s="18" t="s">
        <v>7</v>
      </c>
      <c r="D32" s="21" t="s">
        <v>2</v>
      </c>
      <c r="E32" s="29" t="s">
        <v>8</v>
      </c>
      <c r="F32" s="36">
        <v>1303940</v>
      </c>
      <c r="G32" s="62">
        <v>1101460</v>
      </c>
      <c r="H32" s="64">
        <f t="shared" si="0"/>
        <v>0.84471678144699913</v>
      </c>
      <c r="I32" s="67">
        <f t="shared" si="1"/>
        <v>-202480</v>
      </c>
      <c r="K32" s="4"/>
    </row>
    <row r="33" spans="2:13" ht="25.15" customHeight="1" x14ac:dyDescent="0.15">
      <c r="B33" s="279"/>
      <c r="C33" s="18" t="s">
        <v>15</v>
      </c>
      <c r="D33" s="19" t="s">
        <v>3</v>
      </c>
      <c r="E33" s="20" t="s">
        <v>8</v>
      </c>
      <c r="F33" s="32">
        <v>1298470</v>
      </c>
      <c r="G33" s="61">
        <v>1095990</v>
      </c>
      <c r="H33" s="64">
        <f t="shared" si="0"/>
        <v>0.84406262755396733</v>
      </c>
      <c r="I33" s="67">
        <f t="shared" si="1"/>
        <v>-202480</v>
      </c>
      <c r="K33" s="4"/>
    </row>
    <row r="34" spans="2:13" ht="25.15" customHeight="1" thickBot="1" x14ac:dyDescent="0.2">
      <c r="B34" s="281"/>
      <c r="C34" s="25"/>
      <c r="D34" s="26" t="s">
        <v>4</v>
      </c>
      <c r="E34" s="27" t="s">
        <v>8</v>
      </c>
      <c r="F34" s="91">
        <v>1298470</v>
      </c>
      <c r="G34" s="90">
        <v>1095990</v>
      </c>
      <c r="H34" s="68">
        <f t="shared" si="0"/>
        <v>0.84406262755396733</v>
      </c>
      <c r="I34" s="66">
        <f t="shared" si="1"/>
        <v>-202480</v>
      </c>
      <c r="K34" s="4"/>
    </row>
    <row r="35" spans="2:13" ht="21.75" customHeight="1" x14ac:dyDescent="0.15">
      <c r="F35" s="4">
        <f>SUM(F8:F34)</f>
        <v>34066790</v>
      </c>
      <c r="G35" s="4">
        <f>SUM(G8:G34)</f>
        <v>28628160</v>
      </c>
      <c r="H35" s="73"/>
      <c r="I35" s="72">
        <f>G35-F35</f>
        <v>-5438630</v>
      </c>
      <c r="M35" t="e">
        <f>#REF!/F35</f>
        <v>#REF!</v>
      </c>
    </row>
  </sheetData>
  <mergeCells count="11">
    <mergeCell ref="B8:B13"/>
    <mergeCell ref="B14:B19"/>
    <mergeCell ref="B20:B28"/>
    <mergeCell ref="B29:B31"/>
    <mergeCell ref="B32:B34"/>
    <mergeCell ref="B1:H1"/>
    <mergeCell ref="B6:B7"/>
    <mergeCell ref="C6:C7"/>
    <mergeCell ref="D6:D7"/>
    <mergeCell ref="E6:E7"/>
    <mergeCell ref="F6:I6"/>
  </mergeCells>
  <phoneticPr fontId="2" type="noConversion"/>
  <pageMargins left="0.19685039370078741" right="0.19685039370078741" top="0.39370078740157483" bottom="0.23622047244094491" header="0.23622047244094491" footer="0.15748031496062992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B1:M26"/>
  <sheetViews>
    <sheetView zoomScaleNormal="100" zoomScaleSheetLayoutView="75" workbookViewId="0">
      <selection activeCell="F11" sqref="F11"/>
    </sheetView>
  </sheetViews>
  <sheetFormatPr defaultRowHeight="13.5" x14ac:dyDescent="0.15"/>
  <cols>
    <col min="1" max="1" width="0.6640625" customWidth="1"/>
    <col min="2" max="2" width="14.21875" customWidth="1"/>
    <col min="3" max="3" width="15.5546875" customWidth="1"/>
    <col min="4" max="4" width="10.88671875" customWidth="1"/>
    <col min="5" max="5" width="10" style="12" customWidth="1"/>
    <col min="6" max="6" width="17.109375" customWidth="1"/>
    <col min="7" max="7" width="17.6640625" customWidth="1"/>
    <col min="8" max="8" width="13.44140625" customWidth="1"/>
    <col min="9" max="9" width="12.44140625" customWidth="1"/>
    <col min="10" max="10" width="15.88671875" customWidth="1"/>
    <col min="11" max="11" width="14.44140625" customWidth="1"/>
    <col min="12" max="12" width="11.109375" customWidth="1"/>
    <col min="13" max="13" width="13.109375" customWidth="1"/>
  </cols>
  <sheetData>
    <row r="1" spans="2:13" ht="22.5" customHeight="1" x14ac:dyDescent="0.15">
      <c r="B1" s="255" t="s">
        <v>71</v>
      </c>
      <c r="C1" s="255"/>
      <c r="D1" s="255"/>
      <c r="E1" s="255"/>
      <c r="F1" s="255"/>
      <c r="G1" s="255"/>
      <c r="H1" s="255"/>
    </row>
    <row r="2" spans="2:13" ht="2.25" customHeight="1" x14ac:dyDescent="0.15">
      <c r="C2" s="2"/>
      <c r="D2" s="2"/>
      <c r="E2" s="3"/>
      <c r="F2" s="2"/>
      <c r="G2" s="2"/>
      <c r="H2" s="2"/>
    </row>
    <row r="3" spans="2:13" ht="21" customHeight="1" x14ac:dyDescent="0.15">
      <c r="B3" s="9" t="str">
        <f>'계약금액 변경내용(한국철강)'!B3</f>
        <v>* 조정기준일 : 2022. 8. 8.</v>
      </c>
      <c r="C3" s="9"/>
      <c r="D3" s="9"/>
      <c r="E3" s="10"/>
      <c r="F3" s="9"/>
      <c r="G3" s="11"/>
      <c r="H3" s="2"/>
    </row>
    <row r="4" spans="2:13" ht="21" customHeight="1" x14ac:dyDescent="0.15">
      <c r="B4" s="7" t="s">
        <v>12</v>
      </c>
      <c r="C4" s="7"/>
      <c r="D4" s="7"/>
      <c r="E4" s="8"/>
      <c r="F4" s="7"/>
      <c r="G4" s="2"/>
      <c r="H4" s="2"/>
    </row>
    <row r="5" spans="2:13" ht="15.75" customHeight="1" thickBot="1" x14ac:dyDescent="0.2">
      <c r="C5" s="2"/>
      <c r="D5" s="2"/>
      <c r="E5" s="3"/>
      <c r="F5" s="2"/>
      <c r="G5" s="2"/>
      <c r="H5" s="5"/>
      <c r="I5" t="s">
        <v>66</v>
      </c>
      <c r="M5" s="15" t="s">
        <v>66</v>
      </c>
    </row>
    <row r="6" spans="2:13" ht="27" customHeight="1" x14ac:dyDescent="0.15">
      <c r="B6" s="256" t="s">
        <v>6</v>
      </c>
      <c r="C6" s="260" t="s">
        <v>11</v>
      </c>
      <c r="D6" s="260" t="s">
        <v>1</v>
      </c>
      <c r="E6" s="275" t="s">
        <v>5</v>
      </c>
      <c r="F6" s="253" t="s">
        <v>13</v>
      </c>
      <c r="G6" s="251"/>
      <c r="H6" s="251"/>
      <c r="I6" s="251"/>
      <c r="J6" s="253" t="s">
        <v>13</v>
      </c>
      <c r="K6" s="251"/>
      <c r="L6" s="251"/>
      <c r="M6" s="252"/>
    </row>
    <row r="7" spans="2:13" ht="37.5" customHeight="1" thickBot="1" x14ac:dyDescent="0.2">
      <c r="B7" s="277"/>
      <c r="C7" s="274"/>
      <c r="D7" s="274"/>
      <c r="E7" s="276"/>
      <c r="F7" s="93" t="s">
        <v>22</v>
      </c>
      <c r="G7" s="30" t="str">
        <f>'계약금액 변경내용(한국철강)'!G7</f>
        <v>수정 계약(B)
('22. 8. 8.)</v>
      </c>
      <c r="H7" s="63" t="s">
        <v>0</v>
      </c>
      <c r="I7" s="63" t="s">
        <v>17</v>
      </c>
      <c r="J7" s="93" t="s">
        <v>65</v>
      </c>
      <c r="K7" s="30" t="str">
        <f>G7</f>
        <v>수정 계약(B)
('22. 8. 8.)</v>
      </c>
      <c r="L7" s="63" t="s">
        <v>0</v>
      </c>
      <c r="M7" s="43" t="s">
        <v>17</v>
      </c>
    </row>
    <row r="8" spans="2:13" ht="25.15" customHeight="1" thickTop="1" x14ac:dyDescent="0.15">
      <c r="B8" s="282" t="s">
        <v>25</v>
      </c>
      <c r="C8" s="28" t="s">
        <v>7</v>
      </c>
      <c r="D8" s="74" t="s">
        <v>2</v>
      </c>
      <c r="E8" s="75" t="s">
        <v>8</v>
      </c>
      <c r="F8" s="92">
        <v>1216970</v>
      </c>
      <c r="G8" s="89">
        <v>1014390</v>
      </c>
      <c r="H8" s="78">
        <f t="shared" ref="H8:H25" si="0">G8/F8</f>
        <v>0.83353739204746213</v>
      </c>
      <c r="I8" s="209">
        <f t="shared" ref="I8:I25" si="1">G8-F8</f>
        <v>-202580</v>
      </c>
      <c r="J8" s="92">
        <v>1216390</v>
      </c>
      <c r="K8" s="89">
        <v>1013910</v>
      </c>
      <c r="L8" s="78">
        <f t="shared" ref="L8:L22" si="2">K8/J8</f>
        <v>0.83354022969606789</v>
      </c>
      <c r="M8" s="79">
        <f t="shared" ref="M8:M22" si="3">K8-J8</f>
        <v>-202480</v>
      </c>
    </row>
    <row r="9" spans="2:13" ht="25.15" customHeight="1" x14ac:dyDescent="0.15">
      <c r="B9" s="254"/>
      <c r="C9" s="18" t="s">
        <v>9</v>
      </c>
      <c r="D9" s="19" t="s">
        <v>3</v>
      </c>
      <c r="E9" s="20" t="s">
        <v>8</v>
      </c>
      <c r="F9" s="32">
        <v>1211500</v>
      </c>
      <c r="G9" s="61">
        <v>1008920</v>
      </c>
      <c r="H9" s="64">
        <f t="shared" si="0"/>
        <v>0.83278580272389602</v>
      </c>
      <c r="I9" s="206">
        <f t="shared" si="1"/>
        <v>-202580</v>
      </c>
      <c r="J9" s="32">
        <v>1210920</v>
      </c>
      <c r="K9" s="61">
        <v>1008440</v>
      </c>
      <c r="L9" s="64">
        <f t="shared" si="2"/>
        <v>0.83278829319855974</v>
      </c>
      <c r="M9" s="65">
        <f t="shared" si="3"/>
        <v>-202480</v>
      </c>
    </row>
    <row r="10" spans="2:13" ht="25.15" customHeight="1" x14ac:dyDescent="0.15">
      <c r="B10" s="254"/>
      <c r="C10" s="18"/>
      <c r="D10" s="22" t="s">
        <v>4</v>
      </c>
      <c r="E10" s="23" t="s">
        <v>8</v>
      </c>
      <c r="F10" s="32">
        <v>1211500</v>
      </c>
      <c r="G10" s="61">
        <v>1008920</v>
      </c>
      <c r="H10" s="64">
        <f t="shared" si="0"/>
        <v>0.83278580272389602</v>
      </c>
      <c r="I10" s="206">
        <f t="shared" si="1"/>
        <v>-202580</v>
      </c>
      <c r="J10" s="32">
        <v>1210920</v>
      </c>
      <c r="K10" s="61">
        <v>1008440</v>
      </c>
      <c r="L10" s="64">
        <f t="shared" si="2"/>
        <v>0.83278829319855974</v>
      </c>
      <c r="M10" s="65">
        <f t="shared" si="3"/>
        <v>-202480</v>
      </c>
    </row>
    <row r="11" spans="2:13" ht="25.15" customHeight="1" x14ac:dyDescent="0.15">
      <c r="B11" s="254"/>
      <c r="C11" s="24" t="s">
        <v>7</v>
      </c>
      <c r="D11" s="19" t="s">
        <v>2</v>
      </c>
      <c r="E11" s="20" t="s">
        <v>8</v>
      </c>
      <c r="F11" s="32">
        <v>1260770</v>
      </c>
      <c r="G11" s="61">
        <v>1058190</v>
      </c>
      <c r="H11" s="64">
        <f t="shared" si="0"/>
        <v>0.83932041530176005</v>
      </c>
      <c r="I11" s="206">
        <f t="shared" si="1"/>
        <v>-202580</v>
      </c>
      <c r="J11" s="32">
        <v>1260170</v>
      </c>
      <c r="K11" s="61">
        <v>1057690</v>
      </c>
      <c r="L11" s="64">
        <f t="shared" si="2"/>
        <v>0.83932326590856787</v>
      </c>
      <c r="M11" s="65">
        <f t="shared" si="3"/>
        <v>-202480</v>
      </c>
    </row>
    <row r="12" spans="2:13" ht="25.15" customHeight="1" x14ac:dyDescent="0.15">
      <c r="B12" s="254"/>
      <c r="C12" s="18" t="s">
        <v>10</v>
      </c>
      <c r="D12" s="19" t="s">
        <v>3</v>
      </c>
      <c r="E12" s="20" t="s">
        <v>8</v>
      </c>
      <c r="F12" s="32">
        <v>1255300</v>
      </c>
      <c r="G12" s="61">
        <v>1052720</v>
      </c>
      <c r="H12" s="64">
        <f t="shared" si="0"/>
        <v>0.83862025013940888</v>
      </c>
      <c r="I12" s="206">
        <f t="shared" si="1"/>
        <v>-202580</v>
      </c>
      <c r="J12" s="32">
        <v>1254700</v>
      </c>
      <c r="K12" s="61">
        <v>1052220</v>
      </c>
      <c r="L12" s="64">
        <f t="shared" si="2"/>
        <v>0.83862277835339127</v>
      </c>
      <c r="M12" s="65">
        <f t="shared" si="3"/>
        <v>-202480</v>
      </c>
    </row>
    <row r="13" spans="2:13" ht="25.15" customHeight="1" thickBot="1" x14ac:dyDescent="0.2">
      <c r="B13" s="283"/>
      <c r="C13" s="80"/>
      <c r="D13" s="81" t="s">
        <v>4</v>
      </c>
      <c r="E13" s="82" t="s">
        <v>8</v>
      </c>
      <c r="F13" s="36">
        <v>1255300</v>
      </c>
      <c r="G13" s="62">
        <v>1052720</v>
      </c>
      <c r="H13" s="85">
        <f t="shared" si="0"/>
        <v>0.83862025013940888</v>
      </c>
      <c r="I13" s="210">
        <f t="shared" si="1"/>
        <v>-202580</v>
      </c>
      <c r="J13" s="207">
        <v>1254700</v>
      </c>
      <c r="K13" s="208">
        <v>1052220</v>
      </c>
      <c r="L13" s="85">
        <f t="shared" si="2"/>
        <v>0.83862277835339127</v>
      </c>
      <c r="M13" s="86">
        <f t="shared" si="3"/>
        <v>-202480</v>
      </c>
    </row>
    <row r="14" spans="2:13" ht="25.15" customHeight="1" thickTop="1" x14ac:dyDescent="0.15">
      <c r="B14" s="284" t="s">
        <v>26</v>
      </c>
      <c r="C14" s="28" t="s">
        <v>7</v>
      </c>
      <c r="D14" s="74" t="s">
        <v>2</v>
      </c>
      <c r="E14" s="75" t="s">
        <v>8</v>
      </c>
      <c r="F14" s="92"/>
      <c r="G14" s="89"/>
      <c r="H14" s="78"/>
      <c r="I14" s="209"/>
      <c r="J14" s="92">
        <v>1250190</v>
      </c>
      <c r="K14" s="89">
        <v>1050860</v>
      </c>
      <c r="L14" s="78">
        <f t="shared" si="2"/>
        <v>0.84056023484430364</v>
      </c>
      <c r="M14" s="79">
        <f t="shared" si="3"/>
        <v>-199330</v>
      </c>
    </row>
    <row r="15" spans="2:13" ht="25.15" customHeight="1" x14ac:dyDescent="0.15">
      <c r="B15" s="285"/>
      <c r="C15" s="18" t="s">
        <v>9</v>
      </c>
      <c r="D15" s="19" t="s">
        <v>3</v>
      </c>
      <c r="E15" s="20" t="s">
        <v>8</v>
      </c>
      <c r="F15" s="32"/>
      <c r="G15" s="61"/>
      <c r="H15" s="64"/>
      <c r="I15" s="211"/>
      <c r="J15" s="32">
        <v>1244720</v>
      </c>
      <c r="K15" s="61">
        <v>1045390</v>
      </c>
      <c r="L15" s="64">
        <f t="shared" si="2"/>
        <v>0.83985956681020635</v>
      </c>
      <c r="M15" s="67">
        <f t="shared" si="3"/>
        <v>-199330</v>
      </c>
    </row>
    <row r="16" spans="2:13" ht="25.15" customHeight="1" x14ac:dyDescent="0.15">
      <c r="B16" s="285"/>
      <c r="C16" s="18"/>
      <c r="D16" s="22" t="s">
        <v>4</v>
      </c>
      <c r="E16" s="23" t="s">
        <v>8</v>
      </c>
      <c r="F16" s="32"/>
      <c r="G16" s="61"/>
      <c r="H16" s="64"/>
      <c r="I16" s="211"/>
      <c r="J16" s="32">
        <v>1244720</v>
      </c>
      <c r="K16" s="61">
        <v>1045390</v>
      </c>
      <c r="L16" s="64">
        <f t="shared" si="2"/>
        <v>0.83985956681020635</v>
      </c>
      <c r="M16" s="67">
        <f t="shared" si="3"/>
        <v>-199330</v>
      </c>
    </row>
    <row r="17" spans="2:13" ht="25.15" customHeight="1" x14ac:dyDescent="0.15">
      <c r="B17" s="285"/>
      <c r="C17" s="22" t="s">
        <v>7</v>
      </c>
      <c r="D17" s="19" t="s">
        <v>2</v>
      </c>
      <c r="E17" s="20" t="s">
        <v>8</v>
      </c>
      <c r="F17" s="32"/>
      <c r="G17" s="61"/>
      <c r="H17" s="64"/>
      <c r="I17" s="211"/>
      <c r="J17" s="32">
        <v>1293920</v>
      </c>
      <c r="K17" s="61">
        <v>1094590</v>
      </c>
      <c r="L17" s="64">
        <f t="shared" si="2"/>
        <v>0.84594874489922101</v>
      </c>
      <c r="M17" s="67">
        <f t="shared" si="3"/>
        <v>-199330</v>
      </c>
    </row>
    <row r="18" spans="2:13" ht="25.15" customHeight="1" x14ac:dyDescent="0.15">
      <c r="B18" s="285"/>
      <c r="C18" s="18" t="s">
        <v>10</v>
      </c>
      <c r="D18" s="19" t="s">
        <v>3</v>
      </c>
      <c r="E18" s="20" t="s">
        <v>8</v>
      </c>
      <c r="F18" s="32"/>
      <c r="G18" s="61"/>
      <c r="H18" s="64"/>
      <c r="I18" s="211"/>
      <c r="J18" s="32">
        <v>1288460</v>
      </c>
      <c r="K18" s="61">
        <v>1089130</v>
      </c>
      <c r="L18" s="64">
        <f t="shared" si="2"/>
        <v>0.84529593468171305</v>
      </c>
      <c r="M18" s="67">
        <f t="shared" si="3"/>
        <v>-199330</v>
      </c>
    </row>
    <row r="19" spans="2:13" ht="25.15" customHeight="1" x14ac:dyDescent="0.15">
      <c r="B19" s="285"/>
      <c r="C19" s="18"/>
      <c r="D19" s="22" t="s">
        <v>4</v>
      </c>
      <c r="E19" s="23" t="s">
        <v>8</v>
      </c>
      <c r="F19" s="32"/>
      <c r="G19" s="61"/>
      <c r="H19" s="64"/>
      <c r="I19" s="211"/>
      <c r="J19" s="32">
        <v>1288460</v>
      </c>
      <c r="K19" s="61">
        <v>1089130</v>
      </c>
      <c r="L19" s="64">
        <f t="shared" si="2"/>
        <v>0.84529593468171305</v>
      </c>
      <c r="M19" s="67">
        <f t="shared" si="3"/>
        <v>-199330</v>
      </c>
    </row>
    <row r="20" spans="2:13" ht="25.15" customHeight="1" x14ac:dyDescent="0.15">
      <c r="B20" s="285"/>
      <c r="C20" s="22" t="s">
        <v>7</v>
      </c>
      <c r="D20" s="19" t="s">
        <v>2</v>
      </c>
      <c r="E20" s="20" t="s">
        <v>8</v>
      </c>
      <c r="F20" s="32"/>
      <c r="G20" s="61"/>
      <c r="H20" s="64"/>
      <c r="I20" s="211"/>
      <c r="J20" s="32">
        <v>1337660</v>
      </c>
      <c r="K20" s="61">
        <v>1138330</v>
      </c>
      <c r="L20" s="64">
        <f t="shared" si="2"/>
        <v>0.85098605026688401</v>
      </c>
      <c r="M20" s="67">
        <f t="shared" si="3"/>
        <v>-199330</v>
      </c>
    </row>
    <row r="21" spans="2:13" ht="25.15" customHeight="1" x14ac:dyDescent="0.15">
      <c r="B21" s="285"/>
      <c r="C21" s="18" t="s">
        <v>15</v>
      </c>
      <c r="D21" s="19" t="s">
        <v>3</v>
      </c>
      <c r="E21" s="20" t="s">
        <v>8</v>
      </c>
      <c r="F21" s="32"/>
      <c r="G21" s="61"/>
      <c r="H21" s="64"/>
      <c r="I21" s="211"/>
      <c r="J21" s="32">
        <v>1332190</v>
      </c>
      <c r="K21" s="61">
        <v>1132860</v>
      </c>
      <c r="L21" s="64">
        <f t="shared" si="2"/>
        <v>0.85037419587296104</v>
      </c>
      <c r="M21" s="67">
        <f t="shared" si="3"/>
        <v>-199330</v>
      </c>
    </row>
    <row r="22" spans="2:13" ht="25.15" customHeight="1" thickBot="1" x14ac:dyDescent="0.2">
      <c r="B22" s="286"/>
      <c r="C22" s="80"/>
      <c r="D22" s="81" t="s">
        <v>4</v>
      </c>
      <c r="E22" s="82" t="s">
        <v>8</v>
      </c>
      <c r="F22" s="83"/>
      <c r="G22" s="84"/>
      <c r="H22" s="85"/>
      <c r="I22" s="212"/>
      <c r="J22" s="215">
        <v>1332190</v>
      </c>
      <c r="K22" s="216">
        <v>1132860</v>
      </c>
      <c r="L22" s="85">
        <f t="shared" si="2"/>
        <v>0.85037419587296104</v>
      </c>
      <c r="M22" s="87">
        <f t="shared" si="3"/>
        <v>-199330</v>
      </c>
    </row>
    <row r="23" spans="2:13" ht="25.15" customHeight="1" thickTop="1" x14ac:dyDescent="0.15">
      <c r="B23" s="279" t="s">
        <v>16</v>
      </c>
      <c r="C23" s="18" t="s">
        <v>7</v>
      </c>
      <c r="D23" s="21" t="s">
        <v>2</v>
      </c>
      <c r="E23" s="29" t="s">
        <v>8</v>
      </c>
      <c r="F23" s="36">
        <v>1304190</v>
      </c>
      <c r="G23" s="62">
        <v>1101670</v>
      </c>
      <c r="H23" s="64">
        <f t="shared" si="0"/>
        <v>0.8447158772878185</v>
      </c>
      <c r="I23" s="211">
        <f t="shared" si="1"/>
        <v>-202520</v>
      </c>
      <c r="J23" s="36"/>
      <c r="K23" s="62"/>
      <c r="L23" s="64"/>
      <c r="M23" s="67"/>
    </row>
    <row r="24" spans="2:13" ht="25.15" customHeight="1" x14ac:dyDescent="0.15">
      <c r="B24" s="279"/>
      <c r="C24" s="18" t="s">
        <v>15</v>
      </c>
      <c r="D24" s="19" t="s">
        <v>3</v>
      </c>
      <c r="E24" s="20" t="s">
        <v>8</v>
      </c>
      <c r="F24" s="32">
        <v>1298710</v>
      </c>
      <c r="G24" s="61">
        <v>1096190</v>
      </c>
      <c r="H24" s="64">
        <f t="shared" si="0"/>
        <v>0.84406064479367993</v>
      </c>
      <c r="I24" s="211">
        <f t="shared" si="1"/>
        <v>-202520</v>
      </c>
      <c r="J24" s="32"/>
      <c r="K24" s="61"/>
      <c r="L24" s="94"/>
      <c r="M24" s="65"/>
    </row>
    <row r="25" spans="2:13" ht="25.15" customHeight="1" thickBot="1" x14ac:dyDescent="0.2">
      <c r="B25" s="281"/>
      <c r="C25" s="25"/>
      <c r="D25" s="26" t="s">
        <v>4</v>
      </c>
      <c r="E25" s="27" t="s">
        <v>8</v>
      </c>
      <c r="F25" s="91">
        <v>1298710</v>
      </c>
      <c r="G25" s="90">
        <v>1096190</v>
      </c>
      <c r="H25" s="68">
        <f t="shared" si="0"/>
        <v>0.84406064479367993</v>
      </c>
      <c r="I25" s="214">
        <f t="shared" si="1"/>
        <v>-202520</v>
      </c>
      <c r="J25" s="91"/>
      <c r="K25" s="90"/>
      <c r="L25" s="68"/>
      <c r="M25" s="213"/>
    </row>
    <row r="26" spans="2:13" ht="21.75" customHeight="1" x14ac:dyDescent="0.15">
      <c r="F26" s="4">
        <f>SUM(F8:F25)</f>
        <v>11312950</v>
      </c>
      <c r="G26" s="4">
        <f>SUM(G8:G25)</f>
        <v>9489910</v>
      </c>
      <c r="H26" s="73"/>
      <c r="I26" s="72">
        <f>G26-F26</f>
        <v>-1823040</v>
      </c>
      <c r="M26" t="e">
        <f>#REF!/F26</f>
        <v>#REF!</v>
      </c>
    </row>
  </sheetData>
  <mergeCells count="10">
    <mergeCell ref="J6:M6"/>
    <mergeCell ref="B8:B13"/>
    <mergeCell ref="B23:B25"/>
    <mergeCell ref="B1:H1"/>
    <mergeCell ref="B6:B7"/>
    <mergeCell ref="C6:C7"/>
    <mergeCell ref="D6:D7"/>
    <mergeCell ref="E6:E7"/>
    <mergeCell ref="F6:I6"/>
    <mergeCell ref="B14:B22"/>
  </mergeCells>
  <phoneticPr fontId="2" type="noConversion"/>
  <pageMargins left="0.19685039370078741" right="0.19685039370078741" top="0.39370078740157483" bottom="0.23622047244094491" header="0.23622047244094491" footer="0.15748031496062992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B1:M20"/>
  <sheetViews>
    <sheetView zoomScaleNormal="100" zoomScaleSheetLayoutView="75" workbookViewId="0">
      <selection activeCell="G21" sqref="G21"/>
    </sheetView>
  </sheetViews>
  <sheetFormatPr defaultRowHeight="13.5" x14ac:dyDescent="0.15"/>
  <cols>
    <col min="1" max="1" width="0.6640625" customWidth="1"/>
    <col min="2" max="2" width="14.21875" customWidth="1"/>
    <col min="3" max="3" width="15.5546875" customWidth="1"/>
    <col min="4" max="4" width="10.88671875" customWidth="1"/>
    <col min="5" max="5" width="10" style="12" customWidth="1"/>
    <col min="6" max="6" width="17.109375" customWidth="1"/>
    <col min="7" max="7" width="17.6640625" customWidth="1"/>
    <col min="8" max="8" width="13.44140625" customWidth="1"/>
    <col min="9" max="9" width="9.88671875" bestFit="1" customWidth="1"/>
    <col min="10" max="10" width="11.77734375" customWidth="1"/>
    <col min="11" max="12" width="8.88671875" customWidth="1"/>
  </cols>
  <sheetData>
    <row r="1" spans="2:11" ht="22.5" customHeight="1" x14ac:dyDescent="0.15">
      <c r="B1" s="255" t="s">
        <v>72</v>
      </c>
      <c r="C1" s="255"/>
      <c r="D1" s="255"/>
      <c r="E1" s="255"/>
      <c r="F1" s="255"/>
      <c r="G1" s="255"/>
      <c r="H1" s="255"/>
    </row>
    <row r="2" spans="2:11" ht="2.25" customHeight="1" x14ac:dyDescent="0.15">
      <c r="C2" s="2"/>
      <c r="D2" s="2"/>
      <c r="E2" s="3"/>
      <c r="F2" s="2"/>
      <c r="G2" s="2"/>
      <c r="H2" s="2"/>
    </row>
    <row r="3" spans="2:11" ht="21" customHeight="1" x14ac:dyDescent="0.15">
      <c r="B3" s="9" t="str">
        <f>'계약금액 변경내용(한국철강)'!B3</f>
        <v>* 조정기준일 : 2022. 8. 8.</v>
      </c>
      <c r="C3" s="9"/>
      <c r="D3" s="9"/>
      <c r="E3" s="10"/>
      <c r="F3" s="9"/>
      <c r="G3" s="11"/>
      <c r="H3" s="2"/>
    </row>
    <row r="4" spans="2:11" ht="21" customHeight="1" x14ac:dyDescent="0.15">
      <c r="B4" s="7" t="s">
        <v>12</v>
      </c>
      <c r="C4" s="7"/>
      <c r="D4" s="7"/>
      <c r="E4" s="8"/>
      <c r="F4" s="7"/>
      <c r="G4" s="2"/>
      <c r="H4" s="2"/>
    </row>
    <row r="5" spans="2:11" ht="15.75" customHeight="1" thickBot="1" x14ac:dyDescent="0.2">
      <c r="C5" s="2"/>
      <c r="D5" s="2"/>
      <c r="E5" s="3"/>
      <c r="F5" s="2"/>
      <c r="G5" s="2"/>
      <c r="H5" s="5" t="s">
        <v>14</v>
      </c>
    </row>
    <row r="6" spans="2:11" ht="27" customHeight="1" x14ac:dyDescent="0.15">
      <c r="B6" s="256" t="s">
        <v>6</v>
      </c>
      <c r="C6" s="260" t="s">
        <v>11</v>
      </c>
      <c r="D6" s="260" t="s">
        <v>1</v>
      </c>
      <c r="E6" s="275" t="s">
        <v>5</v>
      </c>
      <c r="F6" s="253" t="s">
        <v>13</v>
      </c>
      <c r="G6" s="251"/>
      <c r="H6" s="251"/>
      <c r="I6" s="252"/>
    </row>
    <row r="7" spans="2:11" ht="37.5" customHeight="1" thickBot="1" x14ac:dyDescent="0.2">
      <c r="B7" s="277"/>
      <c r="C7" s="274"/>
      <c r="D7" s="274"/>
      <c r="E7" s="276"/>
      <c r="F7" s="95" t="s">
        <v>22</v>
      </c>
      <c r="G7" s="96" t="str">
        <f>'계약금액 변경내용(한국철강)'!G7</f>
        <v>수정 계약(B)
('22. 8. 8.)</v>
      </c>
      <c r="H7" s="97" t="s">
        <v>0</v>
      </c>
      <c r="I7" s="98" t="s">
        <v>17</v>
      </c>
    </row>
    <row r="8" spans="2:11" ht="25.15" customHeight="1" thickTop="1" x14ac:dyDescent="0.15">
      <c r="B8" s="282" t="s">
        <v>24</v>
      </c>
      <c r="C8" s="28" t="s">
        <v>7</v>
      </c>
      <c r="D8" s="74" t="s">
        <v>2</v>
      </c>
      <c r="E8" s="75" t="s">
        <v>8</v>
      </c>
      <c r="F8" s="100">
        <v>1198220</v>
      </c>
      <c r="G8" s="101">
        <v>995740</v>
      </c>
      <c r="H8" s="102">
        <f t="shared" ref="H8:H19" si="0">G8/F8</f>
        <v>0.8310160070771645</v>
      </c>
      <c r="I8" s="103">
        <f t="shared" ref="I8:I19" si="1">G8-F8</f>
        <v>-202480</v>
      </c>
      <c r="J8" s="4"/>
      <c r="K8" s="4"/>
    </row>
    <row r="9" spans="2:11" ht="25.15" customHeight="1" x14ac:dyDescent="0.15">
      <c r="B9" s="254"/>
      <c r="C9" s="18" t="s">
        <v>9</v>
      </c>
      <c r="D9" s="19" t="s">
        <v>3</v>
      </c>
      <c r="E9" s="20" t="s">
        <v>8</v>
      </c>
      <c r="F9" s="32">
        <v>1192750</v>
      </c>
      <c r="G9" s="61">
        <v>990270</v>
      </c>
      <c r="H9" s="94">
        <f t="shared" si="0"/>
        <v>0.8302410396143366</v>
      </c>
      <c r="I9" s="65">
        <f t="shared" si="1"/>
        <v>-202480</v>
      </c>
      <c r="J9" s="4"/>
      <c r="K9" s="4"/>
    </row>
    <row r="10" spans="2:11" ht="25.15" customHeight="1" x14ac:dyDescent="0.15">
      <c r="B10" s="254"/>
      <c r="C10" s="18"/>
      <c r="D10" s="22" t="s">
        <v>4</v>
      </c>
      <c r="E10" s="23" t="s">
        <v>8</v>
      </c>
      <c r="F10" s="32">
        <v>1192750</v>
      </c>
      <c r="G10" s="61">
        <v>990270</v>
      </c>
      <c r="H10" s="94">
        <f t="shared" si="0"/>
        <v>0.8302410396143366</v>
      </c>
      <c r="I10" s="65">
        <f t="shared" si="1"/>
        <v>-202480</v>
      </c>
      <c r="J10" s="4"/>
      <c r="K10" s="4"/>
    </row>
    <row r="11" spans="2:11" ht="25.15" customHeight="1" x14ac:dyDescent="0.15">
      <c r="B11" s="254"/>
      <c r="C11" s="24" t="s">
        <v>7</v>
      </c>
      <c r="D11" s="19" t="s">
        <v>2</v>
      </c>
      <c r="E11" s="20" t="s">
        <v>8</v>
      </c>
      <c r="F11" s="32">
        <v>1241980</v>
      </c>
      <c r="G11" s="61">
        <v>1039500</v>
      </c>
      <c r="H11" s="94">
        <f t="shared" si="0"/>
        <v>0.83696999951690043</v>
      </c>
      <c r="I11" s="65">
        <f t="shared" si="1"/>
        <v>-202480</v>
      </c>
      <c r="J11" s="4"/>
      <c r="K11" s="4"/>
    </row>
    <row r="12" spans="2:11" ht="25.15" customHeight="1" x14ac:dyDescent="0.15">
      <c r="B12" s="254"/>
      <c r="C12" s="18" t="s">
        <v>10</v>
      </c>
      <c r="D12" s="19" t="s">
        <v>3</v>
      </c>
      <c r="E12" s="20" t="s">
        <v>8</v>
      </c>
      <c r="F12" s="32">
        <v>1236530</v>
      </c>
      <c r="G12" s="61">
        <v>1034050</v>
      </c>
      <c r="H12" s="94">
        <f t="shared" si="0"/>
        <v>0.83625144557754361</v>
      </c>
      <c r="I12" s="65">
        <f t="shared" si="1"/>
        <v>-202480</v>
      </c>
      <c r="J12" s="4"/>
      <c r="K12" s="4"/>
    </row>
    <row r="13" spans="2:11" ht="25.15" customHeight="1" thickBot="1" x14ac:dyDescent="0.2">
      <c r="B13" s="283"/>
      <c r="C13" s="80"/>
      <c r="D13" s="81" t="s">
        <v>4</v>
      </c>
      <c r="E13" s="82" t="s">
        <v>8</v>
      </c>
      <c r="F13" s="83">
        <v>1236530</v>
      </c>
      <c r="G13" s="84">
        <v>1034050</v>
      </c>
      <c r="H13" s="104">
        <f t="shared" si="0"/>
        <v>0.83625144557754361</v>
      </c>
      <c r="I13" s="86">
        <f t="shared" si="1"/>
        <v>-202480</v>
      </c>
      <c r="J13" s="4"/>
      <c r="K13" s="4"/>
    </row>
    <row r="14" spans="2:11" ht="25.15" customHeight="1" thickTop="1" x14ac:dyDescent="0.15">
      <c r="B14" s="282" t="s">
        <v>25</v>
      </c>
      <c r="C14" s="28" t="s">
        <v>7</v>
      </c>
      <c r="D14" s="74" t="s">
        <v>2</v>
      </c>
      <c r="E14" s="75" t="s">
        <v>8</v>
      </c>
      <c r="F14" s="36">
        <v>1216390</v>
      </c>
      <c r="G14" s="62">
        <v>1013910</v>
      </c>
      <c r="H14" s="99">
        <f t="shared" si="0"/>
        <v>0.83354022969606789</v>
      </c>
      <c r="I14" s="67">
        <f t="shared" si="1"/>
        <v>-202480</v>
      </c>
      <c r="J14" s="4"/>
      <c r="K14" s="4"/>
    </row>
    <row r="15" spans="2:11" ht="25.15" customHeight="1" x14ac:dyDescent="0.15">
      <c r="B15" s="254"/>
      <c r="C15" s="18" t="s">
        <v>9</v>
      </c>
      <c r="D15" s="19" t="s">
        <v>3</v>
      </c>
      <c r="E15" s="20" t="s">
        <v>8</v>
      </c>
      <c r="F15" s="32">
        <v>1210920</v>
      </c>
      <c r="G15" s="61">
        <v>1008440</v>
      </c>
      <c r="H15" s="94">
        <f t="shared" si="0"/>
        <v>0.83278829319855974</v>
      </c>
      <c r="I15" s="65">
        <f t="shared" si="1"/>
        <v>-202480</v>
      </c>
      <c r="J15" s="4"/>
      <c r="K15" s="4"/>
    </row>
    <row r="16" spans="2:11" ht="25.15" customHeight="1" x14ac:dyDescent="0.15">
      <c r="B16" s="254"/>
      <c r="C16" s="18"/>
      <c r="D16" s="22" t="s">
        <v>4</v>
      </c>
      <c r="E16" s="23" t="s">
        <v>8</v>
      </c>
      <c r="F16" s="32">
        <v>1210920</v>
      </c>
      <c r="G16" s="61">
        <v>1008440</v>
      </c>
      <c r="H16" s="94">
        <f t="shared" si="0"/>
        <v>0.83278829319855974</v>
      </c>
      <c r="I16" s="65">
        <f t="shared" si="1"/>
        <v>-202480</v>
      </c>
      <c r="J16" s="4"/>
      <c r="K16" s="4"/>
    </row>
    <row r="17" spans="2:13" ht="25.15" customHeight="1" x14ac:dyDescent="0.15">
      <c r="B17" s="254"/>
      <c r="C17" s="24" t="s">
        <v>7</v>
      </c>
      <c r="D17" s="19" t="s">
        <v>2</v>
      </c>
      <c r="E17" s="20" t="s">
        <v>8</v>
      </c>
      <c r="F17" s="32">
        <v>1260170</v>
      </c>
      <c r="G17" s="61">
        <v>1057690</v>
      </c>
      <c r="H17" s="94">
        <f t="shared" si="0"/>
        <v>0.83932326590856787</v>
      </c>
      <c r="I17" s="65">
        <f t="shared" si="1"/>
        <v>-202480</v>
      </c>
      <c r="J17" s="4"/>
      <c r="K17" s="4"/>
    </row>
    <row r="18" spans="2:13" ht="25.15" customHeight="1" x14ac:dyDescent="0.15">
      <c r="B18" s="254"/>
      <c r="C18" s="18" t="s">
        <v>10</v>
      </c>
      <c r="D18" s="19" t="s">
        <v>3</v>
      </c>
      <c r="E18" s="20" t="s">
        <v>8</v>
      </c>
      <c r="F18" s="32">
        <v>1254700</v>
      </c>
      <c r="G18" s="61">
        <v>1052220</v>
      </c>
      <c r="H18" s="94">
        <f t="shared" si="0"/>
        <v>0.83862277835339127</v>
      </c>
      <c r="I18" s="65">
        <f t="shared" si="1"/>
        <v>-202480</v>
      </c>
      <c r="J18" s="4"/>
      <c r="K18" s="4"/>
    </row>
    <row r="19" spans="2:13" ht="25.15" customHeight="1" thickBot="1" x14ac:dyDescent="0.2">
      <c r="B19" s="267"/>
      <c r="C19" s="25"/>
      <c r="D19" s="26" t="s">
        <v>4</v>
      </c>
      <c r="E19" s="27" t="s">
        <v>8</v>
      </c>
      <c r="F19" s="91">
        <v>1254700</v>
      </c>
      <c r="G19" s="90">
        <v>1052220</v>
      </c>
      <c r="H19" s="68">
        <f t="shared" si="0"/>
        <v>0.83862277835339127</v>
      </c>
      <c r="I19" s="66">
        <f t="shared" si="1"/>
        <v>-202480</v>
      </c>
      <c r="J19" s="4"/>
      <c r="K19" s="4"/>
    </row>
    <row r="20" spans="2:13" ht="21.75" customHeight="1" x14ac:dyDescent="0.15">
      <c r="F20" s="4">
        <f>SUM(F8:F19)</f>
        <v>14706560</v>
      </c>
      <c r="G20" s="4">
        <f>SUM(G8:G19)</f>
        <v>12276800</v>
      </c>
      <c r="H20" s="73"/>
      <c r="I20" s="72">
        <f>G20-F20</f>
        <v>-2429760</v>
      </c>
      <c r="M20" t="e">
        <f>#REF!/F20</f>
        <v>#REF!</v>
      </c>
    </row>
  </sheetData>
  <mergeCells count="8">
    <mergeCell ref="B8:B13"/>
    <mergeCell ref="B14:B19"/>
    <mergeCell ref="B1:H1"/>
    <mergeCell ref="B6:B7"/>
    <mergeCell ref="C6:C7"/>
    <mergeCell ref="D6:D7"/>
    <mergeCell ref="E6:E7"/>
    <mergeCell ref="F6:I6"/>
  </mergeCells>
  <phoneticPr fontId="2" type="noConversion"/>
  <pageMargins left="0.19685039370078741" right="0.19685039370078741" top="0.39370078740157483" bottom="0.23622047244094491" header="0.23622047244094491" footer="0.1574803149606299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B1:M17"/>
  <sheetViews>
    <sheetView zoomScaleNormal="100" zoomScaleSheetLayoutView="75" workbookViewId="0">
      <selection activeCell="G14" sqref="G14"/>
    </sheetView>
  </sheetViews>
  <sheetFormatPr defaultRowHeight="13.5" x14ac:dyDescent="0.15"/>
  <cols>
    <col min="1" max="1" width="0.6640625" customWidth="1"/>
    <col min="2" max="2" width="14.21875" customWidth="1"/>
    <col min="3" max="3" width="15.5546875" customWidth="1"/>
    <col min="4" max="4" width="10.88671875" customWidth="1"/>
    <col min="5" max="5" width="10" style="12" customWidth="1"/>
    <col min="6" max="6" width="17.109375" customWidth="1"/>
    <col min="7" max="7" width="17.6640625" customWidth="1"/>
    <col min="8" max="8" width="13.44140625" customWidth="1"/>
    <col min="9" max="9" width="9.88671875" bestFit="1" customWidth="1"/>
    <col min="10" max="10" width="11.77734375" customWidth="1"/>
    <col min="11" max="12" width="8.88671875" customWidth="1"/>
  </cols>
  <sheetData>
    <row r="1" spans="2:11" ht="22.5" customHeight="1" x14ac:dyDescent="0.15">
      <c r="B1" s="255" t="s">
        <v>73</v>
      </c>
      <c r="C1" s="255"/>
      <c r="D1" s="255"/>
      <c r="E1" s="255"/>
      <c r="F1" s="255"/>
      <c r="G1" s="255"/>
      <c r="H1" s="255"/>
    </row>
    <row r="2" spans="2:11" ht="2.25" customHeight="1" x14ac:dyDescent="0.15">
      <c r="C2" s="2"/>
      <c r="D2" s="2"/>
      <c r="E2" s="3"/>
      <c r="F2" s="2"/>
      <c r="G2" s="2"/>
      <c r="H2" s="2"/>
    </row>
    <row r="3" spans="2:11" ht="21" customHeight="1" x14ac:dyDescent="0.15">
      <c r="B3" s="9" t="str">
        <f>'계약금액 변경내용(한국철강)'!B3</f>
        <v>* 조정기준일 : 2022. 8. 8.</v>
      </c>
      <c r="C3" s="9"/>
      <c r="D3" s="9"/>
      <c r="E3" s="10"/>
      <c r="F3" s="9"/>
      <c r="G3" s="11"/>
      <c r="H3" s="2"/>
    </row>
    <row r="4" spans="2:11" ht="21" customHeight="1" x14ac:dyDescent="0.15">
      <c r="B4" s="7" t="s">
        <v>12</v>
      </c>
      <c r="C4" s="7"/>
      <c r="D4" s="7"/>
      <c r="E4" s="8"/>
      <c r="F4" s="7"/>
      <c r="G4" s="2"/>
      <c r="H4" s="2"/>
    </row>
    <row r="5" spans="2:11" ht="15.75" customHeight="1" thickBot="1" x14ac:dyDescent="0.2">
      <c r="C5" s="2"/>
      <c r="D5" s="2"/>
      <c r="E5" s="3"/>
      <c r="F5" s="2"/>
      <c r="G5" s="2"/>
      <c r="H5" s="5" t="s">
        <v>14</v>
      </c>
    </row>
    <row r="6" spans="2:11" ht="27" customHeight="1" x14ac:dyDescent="0.15">
      <c r="B6" s="256" t="s">
        <v>6</v>
      </c>
      <c r="C6" s="260" t="s">
        <v>11</v>
      </c>
      <c r="D6" s="260" t="s">
        <v>1</v>
      </c>
      <c r="E6" s="275" t="s">
        <v>5</v>
      </c>
      <c r="F6" s="253" t="s">
        <v>13</v>
      </c>
      <c r="G6" s="251"/>
      <c r="H6" s="251"/>
      <c r="I6" s="252"/>
    </row>
    <row r="7" spans="2:11" ht="37.5" customHeight="1" thickBot="1" x14ac:dyDescent="0.2">
      <c r="B7" s="277"/>
      <c r="C7" s="274"/>
      <c r="D7" s="274"/>
      <c r="E7" s="276"/>
      <c r="F7" s="93" t="s">
        <v>22</v>
      </c>
      <c r="G7" s="30" t="str">
        <f>'계약금액 변경내용(한국철강)'!G7</f>
        <v>수정 계약(B)
('22. 8. 8.)</v>
      </c>
      <c r="H7" s="63" t="s">
        <v>0</v>
      </c>
      <c r="I7" s="43" t="s">
        <v>17</v>
      </c>
    </row>
    <row r="8" spans="2:11" ht="25.15" customHeight="1" thickTop="1" x14ac:dyDescent="0.15">
      <c r="B8" s="282" t="s">
        <v>25</v>
      </c>
      <c r="C8" s="28" t="s">
        <v>7</v>
      </c>
      <c r="D8" s="74" t="s">
        <v>2</v>
      </c>
      <c r="E8" s="75" t="s">
        <v>8</v>
      </c>
      <c r="F8" s="92">
        <v>1216150</v>
      </c>
      <c r="G8" s="89">
        <v>1013710</v>
      </c>
      <c r="H8" s="78">
        <f t="shared" ref="H8:H16" si="0">G8/F8</f>
        <v>0.83354027052583979</v>
      </c>
      <c r="I8" s="79">
        <f t="shared" ref="I8:I16" si="1">G8-F8</f>
        <v>-202440</v>
      </c>
      <c r="J8" s="4"/>
      <c r="K8" s="4"/>
    </row>
    <row r="9" spans="2:11" ht="25.15" customHeight="1" x14ac:dyDescent="0.15">
      <c r="B9" s="254"/>
      <c r="C9" s="18" t="s">
        <v>9</v>
      </c>
      <c r="D9" s="19" t="s">
        <v>3</v>
      </c>
      <c r="E9" s="20" t="s">
        <v>8</v>
      </c>
      <c r="F9" s="32">
        <v>1210680</v>
      </c>
      <c r="G9" s="61">
        <v>1008240</v>
      </c>
      <c r="H9" s="64">
        <f t="shared" si="0"/>
        <v>0.83278818515214592</v>
      </c>
      <c r="I9" s="65">
        <f t="shared" si="1"/>
        <v>-202440</v>
      </c>
      <c r="J9" s="4"/>
      <c r="K9" s="4"/>
    </row>
    <row r="10" spans="2:11" ht="25.15" customHeight="1" x14ac:dyDescent="0.15">
      <c r="B10" s="254"/>
      <c r="C10" s="18"/>
      <c r="D10" s="22" t="s">
        <v>4</v>
      </c>
      <c r="E10" s="23" t="s">
        <v>8</v>
      </c>
      <c r="F10" s="32">
        <v>1210680</v>
      </c>
      <c r="G10" s="61">
        <v>1008240</v>
      </c>
      <c r="H10" s="64">
        <f t="shared" si="0"/>
        <v>0.83278818515214592</v>
      </c>
      <c r="I10" s="65">
        <f t="shared" si="1"/>
        <v>-202440</v>
      </c>
      <c r="J10" s="4"/>
      <c r="K10" s="4"/>
    </row>
    <row r="11" spans="2:11" ht="25.15" customHeight="1" x14ac:dyDescent="0.15">
      <c r="B11" s="254"/>
      <c r="C11" s="24" t="s">
        <v>7</v>
      </c>
      <c r="D11" s="19" t="s">
        <v>2</v>
      </c>
      <c r="E11" s="20" t="s">
        <v>8</v>
      </c>
      <c r="F11" s="32">
        <v>1259900</v>
      </c>
      <c r="G11" s="61">
        <v>1057460</v>
      </c>
      <c r="H11" s="64">
        <f t="shared" si="0"/>
        <v>0.83932058099849194</v>
      </c>
      <c r="I11" s="65">
        <f t="shared" si="1"/>
        <v>-202440</v>
      </c>
      <c r="J11" s="4"/>
      <c r="K11" s="4"/>
    </row>
    <row r="12" spans="2:11" ht="25.15" customHeight="1" x14ac:dyDescent="0.15">
      <c r="B12" s="254"/>
      <c r="C12" s="18" t="s">
        <v>10</v>
      </c>
      <c r="D12" s="19" t="s">
        <v>3</v>
      </c>
      <c r="E12" s="20" t="s">
        <v>8</v>
      </c>
      <c r="F12" s="32">
        <v>1254450</v>
      </c>
      <c r="G12" s="61">
        <v>1052010</v>
      </c>
      <c r="H12" s="64">
        <f t="shared" si="0"/>
        <v>0.83862250388616522</v>
      </c>
      <c r="I12" s="65">
        <f t="shared" si="1"/>
        <v>-202440</v>
      </c>
      <c r="J12" s="4"/>
      <c r="K12" s="4"/>
    </row>
    <row r="13" spans="2:11" ht="25.15" customHeight="1" thickBot="1" x14ac:dyDescent="0.2">
      <c r="B13" s="283"/>
      <c r="C13" s="80"/>
      <c r="D13" s="81" t="s">
        <v>4</v>
      </c>
      <c r="E13" s="82" t="s">
        <v>8</v>
      </c>
      <c r="F13" s="83">
        <v>1254450</v>
      </c>
      <c r="G13" s="84">
        <v>1052010</v>
      </c>
      <c r="H13" s="85">
        <f t="shared" si="0"/>
        <v>0.83862250388616522</v>
      </c>
      <c r="I13" s="86">
        <f t="shared" si="1"/>
        <v>-202440</v>
      </c>
      <c r="J13" s="4"/>
      <c r="K13" s="4"/>
    </row>
    <row r="14" spans="2:11" ht="25.15" customHeight="1" thickTop="1" x14ac:dyDescent="0.15">
      <c r="B14" s="279" t="s">
        <v>16</v>
      </c>
      <c r="C14" s="18" t="s">
        <v>7</v>
      </c>
      <c r="D14" s="21" t="s">
        <v>2</v>
      </c>
      <c r="E14" s="29" t="s">
        <v>8</v>
      </c>
      <c r="F14" s="36">
        <v>1301240</v>
      </c>
      <c r="G14" s="62">
        <v>1099180</v>
      </c>
      <c r="H14" s="64">
        <f t="shared" si="0"/>
        <v>0.84471734653100117</v>
      </c>
      <c r="I14" s="67">
        <f t="shared" si="1"/>
        <v>-202060</v>
      </c>
      <c r="K14" s="4"/>
    </row>
    <row r="15" spans="2:11" ht="25.15" customHeight="1" x14ac:dyDescent="0.15">
      <c r="B15" s="279"/>
      <c r="C15" s="18" t="s">
        <v>15</v>
      </c>
      <c r="D15" s="19" t="s">
        <v>3</v>
      </c>
      <c r="E15" s="20" t="s">
        <v>8</v>
      </c>
      <c r="F15" s="32">
        <v>1295780</v>
      </c>
      <c r="G15" s="61">
        <v>1093720</v>
      </c>
      <c r="H15" s="64">
        <f t="shared" si="0"/>
        <v>0.84406303539181038</v>
      </c>
      <c r="I15" s="67">
        <f t="shared" si="1"/>
        <v>-202060</v>
      </c>
      <c r="K15" s="4"/>
    </row>
    <row r="16" spans="2:11" ht="25.15" customHeight="1" thickBot="1" x14ac:dyDescent="0.2">
      <c r="B16" s="281"/>
      <c r="C16" s="25"/>
      <c r="D16" s="26" t="s">
        <v>4</v>
      </c>
      <c r="E16" s="27" t="s">
        <v>8</v>
      </c>
      <c r="F16" s="91">
        <v>1295780</v>
      </c>
      <c r="G16" s="90">
        <v>1093720</v>
      </c>
      <c r="H16" s="68">
        <f t="shared" si="0"/>
        <v>0.84406303539181038</v>
      </c>
      <c r="I16" s="66">
        <f t="shared" si="1"/>
        <v>-202060</v>
      </c>
      <c r="K16" s="4"/>
    </row>
    <row r="17" spans="6:13" ht="21.75" customHeight="1" x14ac:dyDescent="0.15">
      <c r="F17" s="4">
        <f>SUM(F8:F16)</f>
        <v>11299110</v>
      </c>
      <c r="G17" s="4">
        <f>SUM(G8:G16)</f>
        <v>9478290</v>
      </c>
      <c r="H17" s="73"/>
      <c r="I17" s="72">
        <f>G17-F17</f>
        <v>-1820820</v>
      </c>
      <c r="M17" t="e">
        <f>#REF!/F17</f>
        <v>#REF!</v>
      </c>
    </row>
  </sheetData>
  <mergeCells count="8">
    <mergeCell ref="B8:B13"/>
    <mergeCell ref="B14:B16"/>
    <mergeCell ref="B1:H1"/>
    <mergeCell ref="B6:B7"/>
    <mergeCell ref="C6:C7"/>
    <mergeCell ref="D6:D7"/>
    <mergeCell ref="E6:E7"/>
    <mergeCell ref="F6:I6"/>
  </mergeCells>
  <phoneticPr fontId="2" type="noConversion"/>
  <pageMargins left="0.19685039370078741" right="0.19685039370078741" top="0.39370078740157483" bottom="0.23622047244094491" header="0.23622047244094491" footer="0.1574803149606299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B1:M14"/>
  <sheetViews>
    <sheetView zoomScaleNormal="100" zoomScaleSheetLayoutView="75" workbookViewId="0">
      <selection activeCell="F22" sqref="F22"/>
    </sheetView>
  </sheetViews>
  <sheetFormatPr defaultRowHeight="13.5" x14ac:dyDescent="0.15"/>
  <cols>
    <col min="1" max="1" width="0.6640625" customWidth="1"/>
    <col min="2" max="2" width="14.21875" customWidth="1"/>
    <col min="3" max="3" width="15.5546875" customWidth="1"/>
    <col min="4" max="4" width="10.88671875" customWidth="1"/>
    <col min="5" max="5" width="10" style="12" customWidth="1"/>
    <col min="6" max="6" width="17.109375" customWidth="1"/>
    <col min="7" max="7" width="17.6640625" customWidth="1"/>
    <col min="8" max="8" width="13.44140625" customWidth="1"/>
    <col min="9" max="9" width="9.88671875" bestFit="1" customWidth="1"/>
    <col min="10" max="10" width="11.77734375" customWidth="1"/>
    <col min="11" max="12" width="8.88671875" customWidth="1"/>
  </cols>
  <sheetData>
    <row r="1" spans="2:13" ht="22.5" customHeight="1" x14ac:dyDescent="0.15">
      <c r="B1" s="255" t="s">
        <v>74</v>
      </c>
      <c r="C1" s="255"/>
      <c r="D1" s="255"/>
      <c r="E1" s="255"/>
      <c r="F1" s="255"/>
      <c r="G1" s="255"/>
      <c r="H1" s="255"/>
    </row>
    <row r="2" spans="2:13" ht="2.25" customHeight="1" x14ac:dyDescent="0.15">
      <c r="C2" s="2"/>
      <c r="D2" s="2"/>
      <c r="E2" s="3"/>
      <c r="F2" s="2"/>
      <c r="G2" s="2"/>
      <c r="H2" s="2"/>
    </row>
    <row r="3" spans="2:13" ht="21" customHeight="1" x14ac:dyDescent="0.15">
      <c r="B3" s="9" t="str">
        <f>'계약금액 변경내용(한국철강)'!B3</f>
        <v>* 조정기준일 : 2022. 8. 8.</v>
      </c>
      <c r="C3" s="9"/>
      <c r="D3" s="9"/>
      <c r="E3" s="10"/>
      <c r="F3" s="9"/>
      <c r="G3" s="11"/>
      <c r="H3" s="2"/>
    </row>
    <row r="4" spans="2:13" ht="21" customHeight="1" x14ac:dyDescent="0.15">
      <c r="B4" s="7" t="s">
        <v>12</v>
      </c>
      <c r="C4" s="7"/>
      <c r="D4" s="7"/>
      <c r="E4" s="8"/>
      <c r="F4" s="7"/>
      <c r="G4" s="2"/>
      <c r="H4" s="2"/>
    </row>
    <row r="5" spans="2:13" ht="15.75" customHeight="1" thickBot="1" x14ac:dyDescent="0.2">
      <c r="C5" s="2"/>
      <c r="D5" s="2"/>
      <c r="E5" s="3"/>
      <c r="F5" s="2"/>
      <c r="G5" s="2"/>
      <c r="H5" s="5" t="s">
        <v>14</v>
      </c>
    </row>
    <row r="6" spans="2:13" ht="27" customHeight="1" x14ac:dyDescent="0.15">
      <c r="B6" s="256" t="s">
        <v>6</v>
      </c>
      <c r="C6" s="260" t="s">
        <v>11</v>
      </c>
      <c r="D6" s="260" t="s">
        <v>1</v>
      </c>
      <c r="E6" s="275" t="s">
        <v>5</v>
      </c>
      <c r="F6" s="253" t="s">
        <v>13</v>
      </c>
      <c r="G6" s="251"/>
      <c r="H6" s="251"/>
      <c r="I6" s="252"/>
    </row>
    <row r="7" spans="2:13" ht="37.5" customHeight="1" thickBot="1" x14ac:dyDescent="0.2">
      <c r="B7" s="277"/>
      <c r="C7" s="274"/>
      <c r="D7" s="274"/>
      <c r="E7" s="276"/>
      <c r="F7" s="93" t="s">
        <v>22</v>
      </c>
      <c r="G7" s="30" t="str">
        <f>'계약금액 변경내용(한국철강)'!G7</f>
        <v>수정 계약(B)
('22. 8. 8.)</v>
      </c>
      <c r="H7" s="63" t="s">
        <v>0</v>
      </c>
      <c r="I7" s="43" t="s">
        <v>17</v>
      </c>
    </row>
    <row r="8" spans="2:13" ht="25.15" customHeight="1" thickTop="1" x14ac:dyDescent="0.15">
      <c r="B8" s="282" t="s">
        <v>25</v>
      </c>
      <c r="C8" s="28" t="s">
        <v>7</v>
      </c>
      <c r="D8" s="74" t="s">
        <v>2</v>
      </c>
      <c r="E8" s="75" t="s">
        <v>8</v>
      </c>
      <c r="F8" s="92">
        <v>1216310</v>
      </c>
      <c r="G8" s="89">
        <v>1013840</v>
      </c>
      <c r="H8" s="78">
        <f t="shared" ref="H8:H13" si="0">G8/F8</f>
        <v>0.833537502774786</v>
      </c>
      <c r="I8" s="79">
        <f t="shared" ref="I8:I13" si="1">G8-F8</f>
        <v>-202470</v>
      </c>
      <c r="J8" s="4"/>
      <c r="K8" s="4"/>
    </row>
    <row r="9" spans="2:13" ht="25.15" customHeight="1" x14ac:dyDescent="0.15">
      <c r="B9" s="254"/>
      <c r="C9" s="18" t="s">
        <v>9</v>
      </c>
      <c r="D9" s="19" t="s">
        <v>3</v>
      </c>
      <c r="E9" s="20" t="s">
        <v>8</v>
      </c>
      <c r="F9" s="32">
        <v>1210840</v>
      </c>
      <c r="G9" s="61">
        <v>1008370</v>
      </c>
      <c r="H9" s="64">
        <f t="shared" si="0"/>
        <v>0.83278550427802189</v>
      </c>
      <c r="I9" s="65">
        <f t="shared" si="1"/>
        <v>-202470</v>
      </c>
      <c r="J9" s="4"/>
      <c r="K9" s="4"/>
    </row>
    <row r="10" spans="2:13" ht="25.15" customHeight="1" x14ac:dyDescent="0.15">
      <c r="B10" s="254"/>
      <c r="C10" s="18"/>
      <c r="D10" s="22" t="s">
        <v>4</v>
      </c>
      <c r="E10" s="23" t="s">
        <v>8</v>
      </c>
      <c r="F10" s="32">
        <v>1210840</v>
      </c>
      <c r="G10" s="61">
        <v>1008370</v>
      </c>
      <c r="H10" s="64">
        <f t="shared" si="0"/>
        <v>0.83278550427802189</v>
      </c>
      <c r="I10" s="65">
        <f t="shared" si="1"/>
        <v>-202470</v>
      </c>
      <c r="J10" s="4"/>
      <c r="K10" s="4"/>
    </row>
    <row r="11" spans="2:13" ht="25.15" customHeight="1" x14ac:dyDescent="0.15">
      <c r="B11" s="254"/>
      <c r="C11" s="24" t="s">
        <v>7</v>
      </c>
      <c r="D11" s="19" t="s">
        <v>2</v>
      </c>
      <c r="E11" s="20" t="s">
        <v>8</v>
      </c>
      <c r="F11" s="32">
        <v>1260170</v>
      </c>
      <c r="G11" s="61">
        <v>1057690</v>
      </c>
      <c r="H11" s="64">
        <f t="shared" si="0"/>
        <v>0.83932326590856787</v>
      </c>
      <c r="I11" s="65">
        <f t="shared" si="1"/>
        <v>-202480</v>
      </c>
      <c r="J11" s="4"/>
      <c r="K11" s="4"/>
    </row>
    <row r="12" spans="2:13" ht="25.15" customHeight="1" x14ac:dyDescent="0.15">
      <c r="B12" s="254"/>
      <c r="C12" s="18" t="s">
        <v>10</v>
      </c>
      <c r="D12" s="19" t="s">
        <v>3</v>
      </c>
      <c r="E12" s="20" t="s">
        <v>8</v>
      </c>
      <c r="F12" s="32">
        <v>1254700</v>
      </c>
      <c r="G12" s="61">
        <v>1052220</v>
      </c>
      <c r="H12" s="64">
        <f t="shared" si="0"/>
        <v>0.83862277835339127</v>
      </c>
      <c r="I12" s="65">
        <f t="shared" si="1"/>
        <v>-202480</v>
      </c>
      <c r="J12" s="4"/>
      <c r="K12" s="4"/>
    </row>
    <row r="13" spans="2:13" ht="25.15" customHeight="1" thickBot="1" x14ac:dyDescent="0.2">
      <c r="B13" s="283"/>
      <c r="C13" s="80"/>
      <c r="D13" s="81" t="s">
        <v>4</v>
      </c>
      <c r="E13" s="82" t="s">
        <v>8</v>
      </c>
      <c r="F13" s="83">
        <v>1254700</v>
      </c>
      <c r="G13" s="84">
        <v>1052220</v>
      </c>
      <c r="H13" s="85">
        <f t="shared" si="0"/>
        <v>0.83862277835339127</v>
      </c>
      <c r="I13" s="86">
        <f t="shared" si="1"/>
        <v>-202480</v>
      </c>
      <c r="J13" s="4"/>
      <c r="K13" s="4"/>
    </row>
    <row r="14" spans="2:13" ht="21.75" customHeight="1" thickTop="1" x14ac:dyDescent="0.15">
      <c r="F14" s="4">
        <f>SUM(F8:F13)</f>
        <v>7407560</v>
      </c>
      <c r="G14" s="4">
        <f>SUM(G8:G13)</f>
        <v>6192710</v>
      </c>
      <c r="H14" s="73"/>
      <c r="I14" s="72">
        <f>G14-F14</f>
        <v>-1214850</v>
      </c>
      <c r="M14" t="e">
        <f>#REF!/F14</f>
        <v>#REF!</v>
      </c>
    </row>
  </sheetData>
  <mergeCells count="7">
    <mergeCell ref="B8:B13"/>
    <mergeCell ref="B1:H1"/>
    <mergeCell ref="B6:B7"/>
    <mergeCell ref="C6:C7"/>
    <mergeCell ref="D6:D7"/>
    <mergeCell ref="E6:E7"/>
    <mergeCell ref="F6:I6"/>
  </mergeCells>
  <phoneticPr fontId="2" type="noConversion"/>
  <pageMargins left="0.19685039370078741" right="0.19685039370078741" top="0.39370078740157483" bottom="0.23622047244094491" header="0.23622047244094491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9</vt:i4>
      </vt:variant>
    </vt:vector>
  </HeadingPairs>
  <TitlesOfParts>
    <vt:vector size="18" baseType="lpstr">
      <vt:lpstr>총괄</vt:lpstr>
      <vt:lpstr>계약금액 변경내용(한국철강)</vt:lpstr>
      <vt:lpstr>계약금액 변경내용(환영철강)</vt:lpstr>
      <vt:lpstr>계약금액 변경내용(효성철강)</vt:lpstr>
      <vt:lpstr>계약금액 변경내용(동국제강)</vt:lpstr>
      <vt:lpstr>계약금액 변경내용(대한제강)</vt:lpstr>
      <vt:lpstr>계약금액 변경내용(화진철강)</vt:lpstr>
      <vt:lpstr>계약금액 변경내용(현대제철)</vt:lpstr>
      <vt:lpstr>계약금액 변경내용(한국제강)</vt:lpstr>
      <vt:lpstr>'계약금액 변경내용(대한제강)'!Print_Area</vt:lpstr>
      <vt:lpstr>'계약금액 변경내용(동국제강)'!Print_Area</vt:lpstr>
      <vt:lpstr>'계약금액 변경내용(한국제강)'!Print_Area</vt:lpstr>
      <vt:lpstr>'계약금액 변경내용(한국철강)'!Print_Area</vt:lpstr>
      <vt:lpstr>'계약금액 변경내용(현대제철)'!Print_Area</vt:lpstr>
      <vt:lpstr>'계약금액 변경내용(화진철강)'!Print_Area</vt:lpstr>
      <vt:lpstr>'계약금액 변경내용(환영철강)'!Print_Area</vt:lpstr>
      <vt:lpstr>'계약금액 변경내용(효성철강)'!Print_Area</vt:lpstr>
      <vt:lpstr>총괄!Print_Area</vt:lpstr>
    </vt:vector>
  </TitlesOfParts>
  <Company>pps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pps</dc:creator>
  <cp:lastModifiedBy>user</cp:lastModifiedBy>
  <cp:lastPrinted>2022-08-22T01:04:22Z</cp:lastPrinted>
  <dcterms:created xsi:type="dcterms:W3CDTF">2010-06-05T02:57:35Z</dcterms:created>
  <dcterms:modified xsi:type="dcterms:W3CDTF">2022-08-23T01:28:41Z</dcterms:modified>
</cp:coreProperties>
</file>