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arget="docProps/custom.xml" Type="http://schemas.openxmlformats.org/officeDocument/2006/relationships/custom-properties"/>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최준혁\13. 변압기\이태호\202 변압기\14. TOC 평가\22년\"/>
    </mc:Choice>
  </mc:AlternateContent>
  <bookViews>
    <workbookView xWindow="0" yWindow="0" windowWidth="25125" windowHeight="12255"/>
  </bookViews>
  <sheets>
    <sheet name="765kV" sheetId="1" r:id="rId1"/>
    <sheet name="345kV" sheetId="2" r:id="rId2"/>
    <sheet name="154kV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C12" i="3"/>
  <c r="C16" i="2"/>
  <c r="C12" i="2"/>
  <c r="C12" i="1"/>
  <c r="C10" i="2" l="1"/>
  <c r="C10" i="3"/>
  <c r="C9" i="3"/>
  <c r="C9" i="2"/>
  <c r="C16" i="1" l="1"/>
  <c r="C10" i="1" s="1"/>
  <c r="C9" i="1"/>
</calcChain>
</file>

<file path=xl/sharedStrings.xml><?xml version="1.0" encoding="utf-8"?>
<sst xmlns="http://schemas.openxmlformats.org/spreadsheetml/2006/main" count="153" uniqueCount="48">
  <si>
    <t>구 분</t>
  </si>
  <si>
    <t>단 위</t>
  </si>
  <si>
    <t>비 고</t>
  </si>
  <si>
    <t>TOC</t>
  </si>
  <si>
    <t>원</t>
  </si>
  <si>
    <t>BP</t>
  </si>
  <si>
    <t>입찰가격</t>
  </si>
  <si>
    <t>NLL</t>
  </si>
  <si>
    <t>kW</t>
  </si>
  <si>
    <t>LL</t>
  </si>
  <si>
    <t>Q×8,760×P</t>
  </si>
  <si>
    <t>-</t>
  </si>
  <si>
    <t>%</t>
  </si>
  <si>
    <t>년</t>
  </si>
  <si>
    <t>TOC</t>
    <phoneticPr fontId="2" type="noConversion"/>
  </si>
  <si>
    <t>i : 이자율</t>
    <phoneticPr fontId="2" type="noConversion"/>
  </si>
  <si>
    <t>j : 전력원가 상승률</t>
    <phoneticPr fontId="2" type="noConversion"/>
  </si>
  <si>
    <t>원/kWh</t>
  </si>
  <si>
    <t>Q : 전력원가</t>
    <phoneticPr fontId="2" type="noConversion"/>
  </si>
  <si>
    <t>COSθ : 역률 　</t>
  </si>
  <si>
    <t>최근 20년간 전력원가 상승률</t>
    <phoneticPr fontId="2" type="noConversion"/>
  </si>
  <si>
    <t>765kV 전력용변압기 종합낙찰제 TOC 평가산식</t>
    <phoneticPr fontId="2" type="noConversion"/>
  </si>
  <si>
    <t>k×Q×8,760×P</t>
    <phoneticPr fontId="2" type="noConversion"/>
  </si>
  <si>
    <t>변압기 교체연수</t>
    <phoneticPr fontId="2" type="noConversion"/>
  </si>
  <si>
    <t>%</t>
    <phoneticPr fontId="2" type="noConversion"/>
  </si>
  <si>
    <t>154kV 전력용변압기 종합낙찰제 TOC 평가산식</t>
    <phoneticPr fontId="2" type="noConversion"/>
  </si>
  <si>
    <t>345kV 전력용변압기 종합낙찰제 TOC 평가산식</t>
    <phoneticPr fontId="2" type="noConversion"/>
  </si>
  <si>
    <t>'20년 전력구입단가</t>
    <phoneticPr fontId="2" type="noConversion"/>
  </si>
  <si>
    <t>BP + NLL×A + LL×B</t>
    <phoneticPr fontId="2" type="noConversion"/>
  </si>
  <si>
    <t>무부하손실 (보증치)</t>
    <phoneticPr fontId="2" type="noConversion"/>
  </si>
  <si>
    <t>부하손실 (보증치)</t>
    <phoneticPr fontId="2" type="noConversion"/>
  </si>
  <si>
    <t>(D6+D7*D9+D8*D10)</t>
    <phoneticPr fontId="2" type="noConversion"/>
  </si>
  <si>
    <t>수 치 (값)</t>
    <phoneticPr fontId="2" type="noConversion"/>
  </si>
  <si>
    <t>(입찰자 입력)</t>
    <phoneticPr fontId="2" type="noConversion"/>
  </si>
  <si>
    <t>A계수</t>
  </si>
  <si>
    <t>원/kW</t>
  </si>
  <si>
    <t>B계수</t>
    <phoneticPr fontId="2" type="noConversion"/>
  </si>
  <si>
    <t>P : 현가환산계수</t>
    <phoneticPr fontId="2" type="noConversion"/>
  </si>
  <si>
    <t xml:space="preserve">n : 내용연수 </t>
    <phoneticPr fontId="2" type="noConversion"/>
  </si>
  <si>
    <t xml:space="preserve">k :손실계수 </t>
    <phoneticPr fontId="2" type="noConversion"/>
  </si>
  <si>
    <t xml:space="preserve">C : 용량계수
(최대부하÷정격용량) </t>
    <phoneticPr fontId="2" type="noConversion"/>
  </si>
  <si>
    <t>'13~'19년 SOMAS 평균</t>
  </si>
  <si>
    <t xml:space="preserve">D : 부하율
(평균전력÷최대부하) </t>
    <phoneticPr fontId="2" type="noConversion"/>
  </si>
  <si>
    <t>'19년 적정투자보수율</t>
    <phoneticPr fontId="2" type="noConversion"/>
  </si>
  <si>
    <t>-</t>
    <phoneticPr fontId="2" type="noConversion"/>
  </si>
  <si>
    <t>'21년 전력구입단가</t>
    <phoneticPr fontId="2" type="noConversion"/>
  </si>
  <si>
    <t>'20년 적정투자보수율</t>
    <phoneticPr fontId="2" type="noConversion"/>
  </si>
  <si>
    <t>16~'19년 SOMAS 평균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</si>
</sst>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0000"/>
    <numFmt numFmtId="177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3.5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color rgb="FF3333FF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9" xfId="0" quotePrefix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527539</xdr:colOff>
      <xdr:row>11</xdr:row>
      <xdr:rowOff>149280</xdr:rowOff>
    </xdr:from>
    <xdr:to>
      <xdr:col>3</xdr:col>
      <xdr:colOff>1825123</xdr:colOff>
      <xdr:row>11</xdr:row>
      <xdr:rowOff>821607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4327" y="5527242"/>
          <a:ext cx="1297584" cy="672327"/>
        </a:xfrm>
        <a:prstGeom prst="rect">
          <a:avLst/>
        </a:prstGeom>
      </xdr:spPr>
    </xdr:pic>
    <xdr:clientData/>
  </xdr:twoCellAnchor>
  <xdr:twoCellAnchor editAs="oneCell">
    <xdr:from>
      <xdr:col>3</xdr:col>
      <xdr:colOff>517714</xdr:colOff>
      <xdr:row>15</xdr:row>
      <xdr:rowOff>139755</xdr:rowOff>
    </xdr:from>
    <xdr:to>
      <xdr:col>3</xdr:col>
      <xdr:colOff>1809750</xdr:colOff>
      <xdr:row>15</xdr:row>
      <xdr:rowOff>812082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4502" y="8184717"/>
          <a:ext cx="1292036" cy="672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579782</xdr:colOff>
      <xdr:row>11</xdr:row>
      <xdr:rowOff>139714</xdr:rowOff>
    </xdr:from>
    <xdr:to>
      <xdr:col>3</xdr:col>
      <xdr:colOff>1915570</xdr:colOff>
      <xdr:row>11</xdr:row>
      <xdr:rowOff>831836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304" y="5457149"/>
          <a:ext cx="1335788" cy="692122"/>
        </a:xfrm>
        <a:prstGeom prst="rect">
          <a:avLst/>
        </a:prstGeom>
      </xdr:spPr>
    </xdr:pic>
    <xdr:clientData/>
  </xdr:twoCellAnchor>
  <xdr:twoCellAnchor editAs="oneCell">
    <xdr:from>
      <xdr:col>3</xdr:col>
      <xdr:colOff>594583</xdr:colOff>
      <xdr:row>15</xdr:row>
      <xdr:rowOff>146755</xdr:rowOff>
    </xdr:from>
    <xdr:to>
      <xdr:col>3</xdr:col>
      <xdr:colOff>1830457</xdr:colOff>
      <xdr:row>15</xdr:row>
      <xdr:rowOff>789858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23105" y="8131190"/>
          <a:ext cx="1235874" cy="6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578827</xdr:colOff>
      <xdr:row>11</xdr:row>
      <xdr:rowOff>139219</xdr:rowOff>
    </xdr:from>
    <xdr:to>
      <xdr:col>3</xdr:col>
      <xdr:colOff>1916525</xdr:colOff>
      <xdr:row>11</xdr:row>
      <xdr:rowOff>832331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7212" y="5473219"/>
          <a:ext cx="1337698" cy="693112"/>
        </a:xfrm>
        <a:prstGeom prst="rect">
          <a:avLst/>
        </a:prstGeom>
      </xdr:spPr>
    </xdr:pic>
    <xdr:clientData/>
  </xdr:twoCellAnchor>
  <xdr:twoCellAnchor editAs="oneCell">
    <xdr:from>
      <xdr:col>3</xdr:col>
      <xdr:colOff>598091</xdr:colOff>
      <xdr:row>15</xdr:row>
      <xdr:rowOff>159003</xdr:rowOff>
    </xdr:from>
    <xdr:to>
      <xdr:col>3</xdr:col>
      <xdr:colOff>1824404</xdr:colOff>
      <xdr:row>15</xdr:row>
      <xdr:rowOff>797129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6476" y="8160003"/>
          <a:ext cx="1226313" cy="638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tabSelected="1" view="pageBreakPreview" topLeftCell="A7" zoomScale="130" zoomScaleNormal="100" zoomScaleSheetLayoutView="130" workbookViewId="0">
      <selection activeCell="C14" sqref="C14"/>
    </sheetView>
  </sheetViews>
  <sheetFormatPr defaultRowHeight="17.25" x14ac:dyDescent="0.3"/>
  <cols>
    <col min="1" max="1" width="27.625" style="4" customWidth="1"/>
    <col min="2" max="2" width="16" style="4" customWidth="1"/>
    <col min="3" max="3" width="34.625" style="4" customWidth="1"/>
    <col min="4" max="4" width="30.875" style="4" customWidth="1"/>
  </cols>
  <sheetData>
    <row r="2" spans="1:4" ht="45" customHeight="1" x14ac:dyDescent="0.3">
      <c r="A2" s="17" t="s">
        <v>21</v>
      </c>
      <c r="B2" s="17"/>
      <c r="C2" s="17"/>
      <c r="D2" s="17"/>
    </row>
    <row r="3" spans="1:4" ht="45" customHeight="1" x14ac:dyDescent="0.3"/>
    <row r="4" spans="1:4" ht="45" customHeight="1" x14ac:dyDescent="0.3">
      <c r="A4" s="20" t="s">
        <v>0</v>
      </c>
      <c r="B4" s="21" t="s">
        <v>1</v>
      </c>
      <c r="C4" s="21" t="s">
        <v>32</v>
      </c>
      <c r="D4" s="22" t="s">
        <v>2</v>
      </c>
    </row>
    <row r="5" spans="1:4" ht="45" customHeight="1" x14ac:dyDescent="0.3">
      <c r="A5" s="5" t="s">
        <v>3</v>
      </c>
      <c r="B5" s="1" t="s">
        <v>4</v>
      </c>
      <c r="C5" s="23" t="s">
        <v>31</v>
      </c>
      <c r="D5" s="2" t="s">
        <v>28</v>
      </c>
    </row>
    <row r="6" spans="1:4" ht="45" customHeight="1" x14ac:dyDescent="0.3">
      <c r="A6" s="5" t="s">
        <v>5</v>
      </c>
      <c r="B6" s="1" t="s">
        <v>4</v>
      </c>
      <c r="C6" s="6" t="s">
        <v>33</v>
      </c>
      <c r="D6" s="2" t="s">
        <v>6</v>
      </c>
    </row>
    <row r="7" spans="1:4" ht="45" customHeight="1" x14ac:dyDescent="0.3">
      <c r="A7" s="5" t="s">
        <v>7</v>
      </c>
      <c r="B7" s="1" t="s">
        <v>8</v>
      </c>
      <c r="C7" s="6" t="s">
        <v>33</v>
      </c>
      <c r="D7" s="2" t="s">
        <v>29</v>
      </c>
    </row>
    <row r="8" spans="1:4" ht="45" customHeight="1" x14ac:dyDescent="0.3">
      <c r="A8" s="5" t="s">
        <v>9</v>
      </c>
      <c r="B8" s="1" t="s">
        <v>8</v>
      </c>
      <c r="C8" s="6" t="s">
        <v>33</v>
      </c>
      <c r="D8" s="2" t="s">
        <v>30</v>
      </c>
    </row>
    <row r="9" spans="1:4" ht="45" customHeight="1" x14ac:dyDescent="0.3">
      <c r="A9" s="5" t="s">
        <v>34</v>
      </c>
      <c r="B9" s="1" t="s">
        <v>35</v>
      </c>
      <c r="C9" s="7">
        <f>C11*8760*C12</f>
        <v>25376462.766787969</v>
      </c>
      <c r="D9" s="2" t="s">
        <v>10</v>
      </c>
    </row>
    <row r="10" spans="1:4" ht="45" customHeight="1" x14ac:dyDescent="0.3">
      <c r="A10" s="5" t="s">
        <v>36</v>
      </c>
      <c r="B10" s="1" t="s">
        <v>35</v>
      </c>
      <c r="C10" s="7">
        <f>C11*8760*C12*C16</f>
        <v>2706838.157853493</v>
      </c>
      <c r="D10" s="2" t="s">
        <v>22</v>
      </c>
    </row>
    <row r="11" spans="1:4" ht="45" customHeight="1" x14ac:dyDescent="0.3">
      <c r="A11" s="5" t="s">
        <v>18</v>
      </c>
      <c r="B11" s="14" t="s">
        <v>17</v>
      </c>
      <c r="C11" s="8">
        <v>103.2</v>
      </c>
      <c r="D11" s="3" t="s">
        <v>45</v>
      </c>
    </row>
    <row r="12" spans="1:4" ht="75" customHeight="1" x14ac:dyDescent="0.3">
      <c r="A12" s="5" t="s">
        <v>37</v>
      </c>
      <c r="B12" s="14" t="s">
        <v>11</v>
      </c>
      <c r="C12" s="9">
        <f>((1-((1+C14)/(1+C13))^C15)/(C13-C14))</f>
        <v>28.070314730881172</v>
      </c>
      <c r="D12" s="2"/>
    </row>
    <row r="13" spans="1:4" ht="45" customHeight="1" x14ac:dyDescent="0.3">
      <c r="A13" s="5" t="s">
        <v>15</v>
      </c>
      <c r="B13" s="14" t="s">
        <v>12</v>
      </c>
      <c r="C13" s="10">
        <v>4.5699999999999998E-2</v>
      </c>
      <c r="D13" s="3" t="s">
        <v>46</v>
      </c>
    </row>
    <row r="14" spans="1:4" ht="45" customHeight="1" x14ac:dyDescent="0.3">
      <c r="A14" s="5" t="s">
        <v>16</v>
      </c>
      <c r="B14" s="14" t="s">
        <v>12</v>
      </c>
      <c r="C14" s="10">
        <v>3.9800000000000002E-2</v>
      </c>
      <c r="D14" s="2" t="s">
        <v>20</v>
      </c>
    </row>
    <row r="15" spans="1:4" ht="45" customHeight="1" x14ac:dyDescent="0.3">
      <c r="A15" s="5" t="s">
        <v>38</v>
      </c>
      <c r="B15" s="14" t="s">
        <v>13</v>
      </c>
      <c r="C15" s="8">
        <v>32</v>
      </c>
      <c r="D15" s="2" t="s">
        <v>23</v>
      </c>
    </row>
    <row r="16" spans="1:4" ht="75" customHeight="1" x14ac:dyDescent="0.3">
      <c r="A16" s="5" t="s">
        <v>39</v>
      </c>
      <c r="B16" s="14" t="s">
        <v>11</v>
      </c>
      <c r="C16" s="9">
        <f>((C17/C18)*C19)^2</f>
        <v>0.10666727600018903</v>
      </c>
      <c r="D16" s="2"/>
    </row>
    <row r="17" spans="1:4" ht="45" customHeight="1" x14ac:dyDescent="0.3">
      <c r="A17" s="5" t="s">
        <v>40</v>
      </c>
      <c r="B17" s="1" t="s">
        <v>44</v>
      </c>
      <c r="C17" s="8">
        <v>0.56100000000000005</v>
      </c>
      <c r="D17" s="24" t="s">
        <v>47</v>
      </c>
    </row>
    <row r="18" spans="1:4" ht="45" customHeight="1" x14ac:dyDescent="0.3">
      <c r="A18" s="5" t="s">
        <v>19</v>
      </c>
      <c r="B18" s="1" t="s">
        <v>44</v>
      </c>
      <c r="C18" s="8">
        <v>0.92</v>
      </c>
      <c r="D18" s="15"/>
    </row>
    <row r="19" spans="1:4" ht="45" customHeight="1" x14ac:dyDescent="0.3">
      <c r="A19" s="11" t="s">
        <v>42</v>
      </c>
      <c r="B19" s="12" t="s">
        <v>24</v>
      </c>
      <c r="C19" s="13">
        <v>0.53559999999999997</v>
      </c>
      <c r="D19" s="19" t="s">
        <v>47</v>
      </c>
    </row>
  </sheetData>
  <mergeCells count="1">
    <mergeCell ref="A2:D2"/>
  </mergeCells>
  <phoneticPr fontId="2" type="noConversion"/>
  <pageMargins left="0.7" right="0.7" top="0.75" bottom="0.75" header="0.3" footer="0.3"/>
  <pageSetup paperSize="9" scale="7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view="pageBreakPreview" topLeftCell="A7" zoomScale="115" zoomScaleNormal="100" zoomScaleSheetLayoutView="115" workbookViewId="0">
      <selection activeCell="C15" sqref="C15"/>
    </sheetView>
  </sheetViews>
  <sheetFormatPr defaultRowHeight="17.25" x14ac:dyDescent="0.3"/>
  <cols>
    <col min="1" max="1" width="28.75" style="4" customWidth="1"/>
    <col min="2" max="2" width="16" style="4" customWidth="1"/>
    <col min="3" max="3" width="37" style="4" customWidth="1"/>
    <col min="4" max="4" width="30.875" style="4" customWidth="1"/>
  </cols>
  <sheetData>
    <row r="2" spans="1:4" ht="45" customHeight="1" x14ac:dyDescent="0.3">
      <c r="A2" s="17" t="s">
        <v>26</v>
      </c>
      <c r="B2" s="17"/>
      <c r="C2" s="17"/>
      <c r="D2" s="17"/>
    </row>
    <row r="3" spans="1:4" ht="45" customHeight="1" x14ac:dyDescent="0.3"/>
    <row r="4" spans="1:4" ht="45" customHeight="1" x14ac:dyDescent="0.3">
      <c r="A4" s="25" t="s">
        <v>0</v>
      </c>
      <c r="B4" s="26" t="s">
        <v>1</v>
      </c>
      <c r="C4" s="26" t="s">
        <v>32</v>
      </c>
      <c r="D4" s="27" t="s">
        <v>2</v>
      </c>
    </row>
    <row r="5" spans="1:4" ht="45" customHeight="1" x14ac:dyDescent="0.3">
      <c r="A5" s="5" t="s">
        <v>14</v>
      </c>
      <c r="B5" s="1" t="s">
        <v>4</v>
      </c>
      <c r="C5" s="23" t="s">
        <v>31</v>
      </c>
      <c r="D5" s="2" t="s">
        <v>28</v>
      </c>
    </row>
    <row r="6" spans="1:4" ht="45" customHeight="1" x14ac:dyDescent="0.3">
      <c r="A6" s="5" t="s">
        <v>5</v>
      </c>
      <c r="B6" s="1" t="s">
        <v>4</v>
      </c>
      <c r="C6" s="6" t="s">
        <v>33</v>
      </c>
      <c r="D6" s="2" t="s">
        <v>6</v>
      </c>
    </row>
    <row r="7" spans="1:4" ht="45" customHeight="1" x14ac:dyDescent="0.3">
      <c r="A7" s="5" t="s">
        <v>7</v>
      </c>
      <c r="B7" s="1" t="s">
        <v>8</v>
      </c>
      <c r="C7" s="6" t="s">
        <v>33</v>
      </c>
      <c r="D7" s="2" t="s">
        <v>29</v>
      </c>
    </row>
    <row r="8" spans="1:4" ht="45" customHeight="1" x14ac:dyDescent="0.3">
      <c r="A8" s="5" t="s">
        <v>9</v>
      </c>
      <c r="B8" s="1" t="s">
        <v>8</v>
      </c>
      <c r="C8" s="6" t="s">
        <v>33</v>
      </c>
      <c r="D8" s="2" t="s">
        <v>30</v>
      </c>
    </row>
    <row r="9" spans="1:4" ht="45" customHeight="1" x14ac:dyDescent="0.3">
      <c r="A9" s="5" t="s">
        <v>34</v>
      </c>
      <c r="B9" s="1" t="s">
        <v>35</v>
      </c>
      <c r="C9" s="7">
        <f>C11*8760*C12</f>
        <v>25376462.766787969</v>
      </c>
      <c r="D9" s="2" t="s">
        <v>10</v>
      </c>
    </row>
    <row r="10" spans="1:4" ht="45" customHeight="1" x14ac:dyDescent="0.3">
      <c r="A10" s="5" t="s">
        <v>36</v>
      </c>
      <c r="B10" s="1" t="s">
        <v>35</v>
      </c>
      <c r="C10" s="7">
        <f>C11*8760*C12*C16</f>
        <v>4627406.8831460439</v>
      </c>
      <c r="D10" s="2" t="s">
        <v>22</v>
      </c>
    </row>
    <row r="11" spans="1:4" ht="45" customHeight="1" x14ac:dyDescent="0.3">
      <c r="A11" s="5" t="s">
        <v>18</v>
      </c>
      <c r="B11" s="14" t="s">
        <v>17</v>
      </c>
      <c r="C11" s="8">
        <v>103.2</v>
      </c>
      <c r="D11" s="3" t="s">
        <v>27</v>
      </c>
    </row>
    <row r="12" spans="1:4" ht="75" customHeight="1" x14ac:dyDescent="0.3">
      <c r="A12" s="5" t="s">
        <v>37</v>
      </c>
      <c r="B12" s="14" t="s">
        <v>11</v>
      </c>
      <c r="C12" s="9">
        <f>((1-((1+C14)/(1+C13))^C15)/(C13-C14))</f>
        <v>28.070314730881172</v>
      </c>
      <c r="D12" s="2"/>
    </row>
    <row r="13" spans="1:4" ht="45" customHeight="1" x14ac:dyDescent="0.3">
      <c r="A13" s="5" t="s">
        <v>15</v>
      </c>
      <c r="B13" s="14" t="s">
        <v>12</v>
      </c>
      <c r="C13" s="10">
        <v>4.5699999999999998E-2</v>
      </c>
      <c r="D13" s="3" t="s">
        <v>43</v>
      </c>
    </row>
    <row r="14" spans="1:4" ht="45" customHeight="1" x14ac:dyDescent="0.3">
      <c r="A14" s="5" t="s">
        <v>16</v>
      </c>
      <c r="B14" s="14" t="s">
        <v>12</v>
      </c>
      <c r="C14" s="10">
        <v>3.9800000000000002E-2</v>
      </c>
      <c r="D14" s="2" t="s">
        <v>20</v>
      </c>
    </row>
    <row r="15" spans="1:4" ht="45" customHeight="1" x14ac:dyDescent="0.3">
      <c r="A15" s="5" t="s">
        <v>38</v>
      </c>
      <c r="B15" s="14" t="s">
        <v>13</v>
      </c>
      <c r="C15" s="8">
        <v>32</v>
      </c>
      <c r="D15" s="2" t="s">
        <v>23</v>
      </c>
    </row>
    <row r="16" spans="1:4" ht="75" customHeight="1" x14ac:dyDescent="0.3">
      <c r="A16" s="5" t="s">
        <v>39</v>
      </c>
      <c r="B16" s="14" t="s">
        <v>11</v>
      </c>
      <c r="C16" s="9">
        <f>((C17/C18)*C19)^2</f>
        <v>0.18235035062499999</v>
      </c>
      <c r="D16" s="2"/>
    </row>
    <row r="17" spans="1:4" ht="45" customHeight="1" x14ac:dyDescent="0.3">
      <c r="A17" s="5" t="s">
        <v>40</v>
      </c>
      <c r="B17" s="1" t="s">
        <v>44</v>
      </c>
      <c r="C17" s="8">
        <v>0.71299999999999997</v>
      </c>
      <c r="D17" s="24" t="s">
        <v>47</v>
      </c>
    </row>
    <row r="18" spans="1:4" ht="45" customHeight="1" x14ac:dyDescent="0.3">
      <c r="A18" s="5" t="s">
        <v>19</v>
      </c>
      <c r="B18" s="1" t="s">
        <v>44</v>
      </c>
      <c r="C18" s="8">
        <v>0.92</v>
      </c>
      <c r="D18" s="15"/>
    </row>
    <row r="19" spans="1:4" ht="45" customHeight="1" x14ac:dyDescent="0.3">
      <c r="A19" s="11" t="s">
        <v>42</v>
      </c>
      <c r="B19" s="12" t="s">
        <v>24</v>
      </c>
      <c r="C19" s="13">
        <v>0.55100000000000005</v>
      </c>
      <c r="D19" s="19" t="s">
        <v>47</v>
      </c>
    </row>
  </sheetData>
  <mergeCells count="1">
    <mergeCell ref="A2:D2"/>
  </mergeCells>
  <phoneticPr fontId="2" type="noConversion"/>
  <pageMargins left="0.7" right="0.7" top="0.75" bottom="0.75" header="0.3" footer="0.3"/>
  <pageSetup paperSize="9" scale="7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view="pageBreakPreview" topLeftCell="A13" zoomScale="130" zoomScaleNormal="100" zoomScaleSheetLayoutView="130" workbookViewId="0">
      <selection activeCell="C15" sqref="C15"/>
    </sheetView>
  </sheetViews>
  <sheetFormatPr defaultRowHeight="17.25" x14ac:dyDescent="0.3"/>
  <cols>
    <col min="1" max="1" width="27.5" style="4" customWidth="1"/>
    <col min="2" max="2" width="19.25" style="4" customWidth="1"/>
    <col min="3" max="3" width="37.5" style="4" customWidth="1"/>
    <col min="4" max="4" width="30.875" style="4" customWidth="1"/>
  </cols>
  <sheetData>
    <row r="2" spans="1:4" ht="45" customHeight="1" x14ac:dyDescent="0.3">
      <c r="A2" s="18" t="s">
        <v>25</v>
      </c>
      <c r="B2" s="18"/>
      <c r="C2" s="18"/>
      <c r="D2" s="18"/>
    </row>
    <row r="3" spans="1:4" ht="45" customHeight="1" x14ac:dyDescent="0.3"/>
    <row r="4" spans="1:4" ht="45" customHeight="1" x14ac:dyDescent="0.3">
      <c r="A4" s="20" t="s">
        <v>0</v>
      </c>
      <c r="B4" s="21" t="s">
        <v>1</v>
      </c>
      <c r="C4" s="21" t="s">
        <v>32</v>
      </c>
      <c r="D4" s="22" t="s">
        <v>2</v>
      </c>
    </row>
    <row r="5" spans="1:4" ht="45" customHeight="1" x14ac:dyDescent="0.3">
      <c r="A5" s="5" t="s">
        <v>3</v>
      </c>
      <c r="B5" s="1" t="s">
        <v>4</v>
      </c>
      <c r="C5" s="23" t="s">
        <v>31</v>
      </c>
      <c r="D5" s="2" t="s">
        <v>28</v>
      </c>
    </row>
    <row r="6" spans="1:4" ht="45" customHeight="1" x14ac:dyDescent="0.3">
      <c r="A6" s="5" t="s">
        <v>5</v>
      </c>
      <c r="B6" s="1" t="s">
        <v>4</v>
      </c>
      <c r="C6" s="6" t="s">
        <v>33</v>
      </c>
      <c r="D6" s="2" t="s">
        <v>6</v>
      </c>
    </row>
    <row r="7" spans="1:4" ht="45" customHeight="1" x14ac:dyDescent="0.3">
      <c r="A7" s="5" t="s">
        <v>7</v>
      </c>
      <c r="B7" s="1" t="s">
        <v>8</v>
      </c>
      <c r="C7" s="6" t="s">
        <v>33</v>
      </c>
      <c r="D7" s="2" t="s">
        <v>29</v>
      </c>
    </row>
    <row r="8" spans="1:4" ht="45" customHeight="1" x14ac:dyDescent="0.3">
      <c r="A8" s="5" t="s">
        <v>9</v>
      </c>
      <c r="B8" s="1" t="s">
        <v>8</v>
      </c>
      <c r="C8" s="6" t="s">
        <v>33</v>
      </c>
      <c r="D8" s="2" t="s">
        <v>30</v>
      </c>
    </row>
    <row r="9" spans="1:4" ht="45" customHeight="1" x14ac:dyDescent="0.3">
      <c r="A9" s="5" t="s">
        <v>34</v>
      </c>
      <c r="B9" s="1" t="s">
        <v>35</v>
      </c>
      <c r="C9" s="7">
        <f>C11*8760*C12</f>
        <v>25376462.766787969</v>
      </c>
      <c r="D9" s="2" t="s">
        <v>10</v>
      </c>
    </row>
    <row r="10" spans="1:4" ht="45" customHeight="1" x14ac:dyDescent="0.3">
      <c r="A10" s="5" t="s">
        <v>36</v>
      </c>
      <c r="B10" s="1" t="s">
        <v>35</v>
      </c>
      <c r="C10" s="7">
        <f>C11*8760*C12*C16</f>
        <v>3123687.5667780517</v>
      </c>
      <c r="D10" s="2" t="s">
        <v>22</v>
      </c>
    </row>
    <row r="11" spans="1:4" ht="45" customHeight="1" x14ac:dyDescent="0.3">
      <c r="A11" s="5" t="s">
        <v>18</v>
      </c>
      <c r="B11" s="14" t="s">
        <v>17</v>
      </c>
      <c r="C11" s="8">
        <v>103.2</v>
      </c>
      <c r="D11" s="3" t="s">
        <v>27</v>
      </c>
    </row>
    <row r="12" spans="1:4" ht="75" customHeight="1" x14ac:dyDescent="0.3">
      <c r="A12" s="5" t="s">
        <v>37</v>
      </c>
      <c r="B12" s="14" t="s">
        <v>11</v>
      </c>
      <c r="C12" s="9">
        <f>((1-((1+C14)/(1+C13))^C15)/(C13-C14))</f>
        <v>28.070314730881172</v>
      </c>
      <c r="D12" s="2"/>
    </row>
    <row r="13" spans="1:4" ht="45" customHeight="1" x14ac:dyDescent="0.3">
      <c r="A13" s="5" t="s">
        <v>15</v>
      </c>
      <c r="B13" s="14" t="s">
        <v>12</v>
      </c>
      <c r="C13" s="10">
        <v>4.5699999999999998E-2</v>
      </c>
      <c r="D13" s="3" t="s">
        <v>43</v>
      </c>
    </row>
    <row r="14" spans="1:4" ht="45" customHeight="1" x14ac:dyDescent="0.3">
      <c r="A14" s="5" t="s">
        <v>16</v>
      </c>
      <c r="B14" s="14" t="s">
        <v>12</v>
      </c>
      <c r="C14" s="10">
        <v>3.9800000000000002E-2</v>
      </c>
      <c r="D14" s="2" t="s">
        <v>20</v>
      </c>
    </row>
    <row r="15" spans="1:4" ht="45" customHeight="1" x14ac:dyDescent="0.3">
      <c r="A15" s="5" t="s">
        <v>38</v>
      </c>
      <c r="B15" s="14" t="s">
        <v>13</v>
      </c>
      <c r="C15" s="8">
        <v>32</v>
      </c>
      <c r="D15" s="2" t="s">
        <v>23</v>
      </c>
    </row>
    <row r="16" spans="1:4" ht="75" customHeight="1" x14ac:dyDescent="0.3">
      <c r="A16" s="5" t="s">
        <v>39</v>
      </c>
      <c r="B16" s="14" t="s">
        <v>11</v>
      </c>
      <c r="C16" s="9">
        <f>((C17/C18)*C19)^2</f>
        <v>0.12309389198506616</v>
      </c>
      <c r="D16" s="2"/>
    </row>
    <row r="17" spans="1:4" ht="45" customHeight="1" x14ac:dyDescent="0.3">
      <c r="A17" s="5" t="s">
        <v>40</v>
      </c>
      <c r="B17" s="1" t="s">
        <v>44</v>
      </c>
      <c r="C17" s="8">
        <v>0.68400000000000005</v>
      </c>
      <c r="D17" s="15" t="s">
        <v>41</v>
      </c>
    </row>
    <row r="18" spans="1:4" ht="45" customHeight="1" x14ac:dyDescent="0.3">
      <c r="A18" s="5" t="s">
        <v>19</v>
      </c>
      <c r="B18" s="1" t="s">
        <v>44</v>
      </c>
      <c r="C18" s="8">
        <v>0.92</v>
      </c>
      <c r="D18" s="15"/>
    </row>
    <row r="19" spans="1:4" ht="45" customHeight="1" x14ac:dyDescent="0.3">
      <c r="A19" s="11" t="s">
        <v>42</v>
      </c>
      <c r="B19" s="12" t="s">
        <v>24</v>
      </c>
      <c r="C19" s="13">
        <v>0.47189999999999999</v>
      </c>
      <c r="D19" s="16" t="s">
        <v>41</v>
      </c>
    </row>
  </sheetData>
  <mergeCells count="1">
    <mergeCell ref="A2:D2"/>
  </mergeCells>
  <phoneticPr fontId="2" type="noConversion"/>
  <pageMargins left="0.7" right="0.7" top="0.75" bottom="0.75" header="0.3" footer="0.3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765kV</vt:lpstr>
      <vt:lpstr>345kV</vt:lpstr>
      <vt:lpstr>154kV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KEPCO</dc:creator>
  <cp:lastModifiedBy>KEPCO</cp:lastModifiedBy>
  <cp:lastPrinted>2022-07-06T06:38:32Z</cp:lastPrinted>
  <dcterms:created xsi:type="dcterms:W3CDTF">2021-07-11T23:01:45Z</dcterms:created>
  <dcterms:modified xsi:type="dcterms:W3CDTF">2022-07-06T06:38:38Z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xNTY0IiwibG9nVGltZSI6IjIwMjItMDctMTJUMDU6NTE6NTNaIiwicElEIjoxLCJ0cmFjZUlkIjoiOUFGMTAwNjc0RERGNEU3NEIzNjAwMDFDOEU3MEYyNTAiLCJ1c2VyQ29kZSI6IjE4MTA0Nzc2In0sIm5vZGUyIjp7ImRzZCI6IjAxMDAwMDAwMDAwMDE1NjQiLCJsb2dUaW1lIjoiMjAyMi0wNy0xMlQwNTo1MTo1M1oiLCJwSUQiOjEsInRyYWNlSWQiOiI5QUYxMDA2NzREREY0RTc0QjM2MDAwMUM4RTcwRjI1MCIsInVzZXJDb2RlIjoiMTgxMDQ3NzYifSwibm9kZTMiOnsiZHNkIjoiMDEwMDAwMDAwMDAwMTU2NCIsImxvZ1RpbWUiOiIyMDIyLTA3LTEyVDA1OjUxOjUzWiIsInBJRCI6MSwidHJhY2VJZCI6IjlBRjEwMDY3NERERjRFNzRCMzYwMDAxQzhFNzBGMjUwIiwidXNlckNvZGUiOiIxODEwNDc3NiJ9LCJub2RlNCI6eyJkc2QiOiIwMTAwMDAwMDAwMDAxNTY0IiwibG9nVGltZSI6IjIwMjItMDctMTJUMDU6NTE6NTNaIiwicElEIjoxLCJ0cmFjZUlkIjoiOUFGMTAwNjc0RERGNEU3NEIzNjAwMDFDOEU3MEYyNTAiLCJ1c2VyQ29kZSI6IjE4MTA0Nzc2In0sIm5vZGU1Ijp7ImRzZCI6IjAwMDAwMDAwMDAwMDAwMDAiLCJsb2dUaW1lIjoiMjAyMi0wNy0xMlQwNjowMjoxNloiLCJwSUQiOjIwNDgsInRyYWNlSWQiOiJBMzREMzc3MzI2RDM0QzRGQTNCNjE0NzZERUM1NEExOSIsInVzZXJDb2RlIjoiMTgxMDQ3NzYifSwibm9kZUNvdW50IjoyfQ==</vt:lpwstr>
  </property>
</Properties>
</file>